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0736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94" i="7"/>
  <c r="K94"/>
  <c r="L32"/>
  <c r="K32"/>
  <c r="M32" s="1"/>
  <c r="L29"/>
  <c r="K29"/>
  <c r="K76"/>
  <c r="M76" s="1"/>
  <c r="L28"/>
  <c r="K28"/>
  <c r="L11"/>
  <c r="K11"/>
  <c r="M11" s="1"/>
  <c r="L17"/>
  <c r="K17"/>
  <c r="M17" s="1"/>
  <c r="L16"/>
  <c r="K16"/>
  <c r="M16" s="1"/>
  <c r="L61"/>
  <c r="K61"/>
  <c r="L59"/>
  <c r="K59"/>
  <c r="L60"/>
  <c r="K60"/>
  <c r="M60" s="1"/>
  <c r="L33"/>
  <c r="K33"/>
  <c r="L14"/>
  <c r="K75"/>
  <c r="M75" s="1"/>
  <c r="L58"/>
  <c r="M58" s="1"/>
  <c r="K58"/>
  <c r="M94" l="1"/>
  <c r="M29"/>
  <c r="M28"/>
  <c r="M6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<sst xmlns="http://schemas.openxmlformats.org/spreadsheetml/2006/main" count="2761" uniqueCount="1068">
  <si>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</si>
  <si>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</si>
  <si>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</si>
  <si>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</si>
  <si>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</si>
  <si>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</si>
  <si>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</si>
  <si>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</si>
  <si>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</si>
  <si>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</si>
  <si>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</si>
  <si>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</si>
  <si>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</si>
  <si>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</si>
  <si>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</si>
  <si>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</si>
  <si>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</si>
  <si>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</si>
  <si>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</si>
  <si>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</si>
  <si>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</si>
  <si>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</si>
  <si>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</si>
  <si>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</si>
  <si>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</si>
  <si>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</si>
  <si>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</si>
  <si>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</si>
  <si>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</si>
  <si>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</si>
  <si>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</si>
  <si>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</si>
  <si>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</si>
  <si>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</si>
  <si>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</si>
  <si>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</si>
  <si>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</si>
  <si>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</si>
  <si>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</si>
  <si>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</si>
  <si>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</si>
  <si>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</si>
  <si>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</si>
  <si>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</si>
  <si>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</si>
  <si>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</si>
  <si>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</si>
  <si>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</si>
  <si>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</si>
  <si>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</si>
  <si>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</si>
  <si>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</si>
  <si>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</si>
  <si>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</si>
  <si>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</si>
  <si>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</si>
  <si>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</si>
  <si>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</si>
  <si>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</si>
  <si>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</si>
  <si>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</si>
  <si>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</si>
  <si>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</si>
  <si>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</si>
  <si>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</si>
  <si>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</si>
  <si>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</si>
  <si>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</si>
  <si>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</si>
  <si>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</si>
  <si>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</si>
  <si>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</si>
  <si>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</si>
  <si>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</si>
  <si>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</si>
  <si>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</si>
  <si>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</si>
  <si>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</si>
  <si>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</si>
  <si>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</si>
  <si>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</si>
  <si>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</si>
  <si>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</si>
  <si>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</si>
  <si>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</si>
  <si>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</si>
  <si>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</si>
  <si>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</si>
  <si>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</si>
  <si>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</si>
  <si>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</si>
  <si>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</si>
  <si>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</si>
  <si>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</si>
  <si>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</si>
  <si>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</si>
  <si>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</si>
  <si>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</si>
  <si>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</si>
  <si>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</si>
  <si>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</si>
  <si>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</si>
  <si>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</si>
  <si>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</si>
  <si>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</si>
  <si>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</si>
  <si>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</si>
  <si>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</si>
  <si>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</si>
  <si>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</si>
  <si>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</si>
  <si>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</si>
  <si>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</si>
  <si>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</si>
  <si>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</si>
  <si>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</si>
  <si>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</si>
  <si>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</si>
  <si>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</si>
  <si>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</si>
  <si>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</si>
  <si>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</si>
  <si>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</si>
  <si>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</si>
  <si>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</si>
  <si>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</si>
  <si>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</si>
  <si>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</si>
  <si>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</si>
  <si>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</si>
  <si>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</si>
  <si>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</si>
  <si>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</si>
  <si>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</si>
  <si>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</si>
  <si>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</si>
  <si>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</si>
  <si>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</si>
  <si>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</si>
  <si>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</si>
  <si>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</si>
  <si>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</si>
  <si>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</si>
  <si>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</si>
  <si>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</si>
  <si>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</si>
  <si>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</si>
  <si>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</si>
  <si>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</si>
  <si>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</si>
  <si>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</si>
  <si>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</si>
  <si>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</si>
  <si>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</si>
  <si>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</si>
  <si>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</si>
  <si>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</si>
  <si>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</si>
  <si>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</si>
  <si>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</si>
  <si>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</si>
  <si>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</si>
  <si>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</si>
  <si>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</si>
  <si>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</si>
  <si>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</si>
  <si>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</si>
  <si>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</si>
  <si>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</si>
  <si>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</si>
  <si>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</si>
  <si>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</si>
  <si>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</si>
  <si>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</si>
  <si>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</si>
  <si>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</si>
  <si>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</si>
  <si>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</si>
  <si>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</si>
  <si>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</si>
  <si>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</si>
  <si>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</si>
  <si>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</si>
  <si>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</si>
  <si>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</si>
  <si>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</si>
  <si>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</si>
  <si>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</si>
  <si>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</si>
  <si>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</si>
  <si>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</si>
  <si>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</si>
  <si>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</si>
  <si>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</si>
  <si>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</si>
  <si>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</si>
  <si>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</si>
  <si>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</si>
  <si>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</si>
  <si>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</si>
  <si>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</si>
  <si>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</si>
  <si>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</si>
  <si>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</si>
  <si>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</si>
  <si>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</si>
  <si>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</si>
  <si>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</si>
  <si>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</si>
  <si>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</si>
  <si>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</si>
  <si>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</si>
  <si>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</si>
  <si>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</si>
  <si>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</si>
  <si>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</si>
  <si>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</si>
  <si>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</si>
  <si>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</si>
  <si>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</si>
  <si>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</si>
  <si>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</si>
  <si>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</si>
  <si>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</si>
  <si>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</si>
  <si>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</si>
  <si>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</si>
  <si>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</si>
  <si>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</si>
  <si>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</si>
  <si>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</si>
  <si>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</si>
  <si>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</si>
  <si>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</si>
  <si>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</si>
  <si>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</si>
  <si>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</si>
  <si>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</si>
  <si>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</si>
  <si>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</si>
  <si>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</si>
  <si>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</si>
  <si>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</si>
  <si>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</si>
  <si>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</si>
  <si>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</si>
  <si>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</si>
  <si>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</si>
  <si>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</si>
  <si>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</si>
  <si>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</si>
  <si>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</si>
  <si>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</si>
  <si>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</si>
  <si>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</si>
  <si>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</si>
  <si>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</si>
  <si>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</si>
  <si>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</si>
  <si>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</si>
  <si>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</si>
  <si>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</si>
  <si>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</si>
  <si>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</si>
  <si>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</si>
  <si>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</si>
  <si>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</si>
  <si>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</si>
  <si>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</si>
  <si>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</si>
  <si>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</si>
  <si>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</si>
  <si>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</si>
  <si>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</si>
  <si>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</si>
  <si>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</si>
  <si>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</si>
  <si>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</si>
  <si>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</si>
  <si>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</si>
  <si>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</si>
  <si>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</si>
  <si>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</si>
  <si>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</si>
  <si>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</si>
  <si>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</si>
  <si>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</si>
  <si>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</si>
  <si>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</si>
  <si>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</si>
  <si>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</si>
  <si>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</si>
  <si>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</si>
  <si>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</si>
  <si>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</si>
  <si>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</si>
  <si>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</si>
  <si>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</si>
  <si>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</si>
  <si>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</si>
  <si>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</si>
  <si>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</si>
  <si>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</si>
  <si>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</si>
  <si>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</si>
  <si>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</si>
  <si>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</si>
  <si>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</si>
  <si>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</si>
  <si>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</si>
  <si>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</si>
  <si>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</si>
  <si>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</si>
  <si>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</si>
  <si>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</si>
  <si>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</si>
  <si>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</si>
  <si>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</si>
  <si>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</si>
  <si>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</si>
  <si>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</si>
  <si>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</si>
  <si>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</si>
  <si>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</si>
  <si>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</si>
  <si>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</si>
  <si>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</si>
  <si>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</si>
  <si>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</si>
  <si>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</si>
  <si>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</si>
  <si>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</si>
  <si>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</si>
  <si>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</si>
  <si>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</si>
  <si>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</si>
  <si>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</si>
  <si>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</si>
  <si>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</si>
  <si>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</si>
  <si>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</si>
  <si>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</si>
  <si>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</si>
  <si>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</si>
  <si>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</si>
  <si>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</si>
  <si>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</si>
  <si>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</si>
  <si>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</si>
  <si>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</si>
  <si>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</si>
  <si>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</si>
  <si>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</si>
  <si>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</si>
  <si>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</si>
  <si>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</si>
  <si>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</si>
  <si>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</si>
  <si>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</si>
  <si>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</si>
  <si>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</si>
  <si>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</si>
  <si>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</si>
  <si>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</si>
  <si>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</si>
  <si>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</si>
  <si>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</si>
  <si>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</si>
  <si>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</si>
  <si>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</si>
  <si>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</si>
  <si>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</si>
  <si>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</si>
  <si>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</si>
  <si>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</si>
  <si>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</si>
  <si>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</si>
  <si>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</si>
  <si>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</si>
  <si>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</si>
  <si>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</si>
  <si>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</si>
  <si>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</si>
  <si>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</si>
  <si>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</si>
  <si>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</si>
  <si>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</si>
  <si>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</si>
  <si>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</si>
  <si>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</si>
  <si>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</si>
  <si>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</si>
  <si>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</si>
  <si>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</si>
  <si>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</si>
  <si>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</si>
  <si>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</si>
  <si>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</si>
  <si>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</si>
  <si>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</si>
  <si>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</si>
  <si>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</si>
  <si>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</si>
  <si>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</si>
  <si>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</si>
  <si>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</si>
  <si>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</si>
  <si>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</si>
  <si>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</si>
  <si>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</si>
  <si>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</si>
  <si>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</si>
  <si>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</si>
  <si>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</si>
  <si>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</si>
  <si>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</si>
  <si>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</si>
  <si>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</si>
  <si>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</si>
  <si>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</si>
  <si>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</si>
  <si>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</si>
  <si>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</si>
  <si>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</si>
  <si>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</si>
  <si>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</si>
  <si>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</si>
  <si>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</si>
  <si>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</si>
  <si>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</si>
  <si>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</si>
  <si>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</si>
  <si>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</si>
  <si>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</si>
  <si>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</si>
  <si>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</si>
  <si>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</si>
  <si>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</si>
  <si>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</si>
  <si>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</si>
  <si>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</si>
  <si>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</si>
  <si>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</si>
  <si>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</si>
  <si>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</si>
  <si>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</si>
  <si>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</si>
  <si>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</si>
  <si>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</si>
  <si>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</si>
  <si>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</si>
  <si>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</si>
  <si>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</si>
  <si>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</si>
  <si>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</si>
  <si>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</si>
  <si>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</si>
  <si>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</si>
  <si>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</si>
  <si>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</si>
  <si>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</si>
  <si>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</si>
  <si>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</si>
  <si>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</si>
  <si>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</si>
  <si>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</si>
  <si>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</si>
  <si>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</si>
  <si>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</si>
  <si>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</si>
  <si>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</si>
  <si>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</si>
  <si>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</si>
  <si>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</si>
  <si>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</si>
  <si>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</si>
  <si>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</si>
  <si>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</si>
  <si>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</si>
  <si>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</si>
  <si>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</si>
  <si>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</si>
  <si>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</si>
  <si>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</si>
  <si>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</si>
  <si>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</si>
  <si>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</si>
  <si>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</si>
  <si>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</si>
  <si>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</si>
  <si>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</si>
  <si>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</si>
  <si>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</si>
  <si>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</si>
  <si>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</si>
  <si>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</si>
  <si>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</si>
  <si>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</si>
  <si>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</si>
  <si>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</si>
  <si>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</si>
  <si>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</si>
  <si>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</si>
  <si>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</si>
  <si>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</si>
  <si>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</si>
  <si>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</si>
  <si>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</si>
  <si>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</si>
  <si>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</si>
  <si>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</si>
  <si>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</si>
  <si>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</si>
  <si>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</si>
  <si>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</si>
  <si>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</si>
  <si>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</si>
  <si>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</si>
  <si>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</si>
  <si>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</si>
  <si>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</si>
  <si>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</si>
  <si>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</si>
  <si>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</si>
  <si>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</si>
  <si>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</si>
  <si>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</si>
  <si>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</si>
  <si>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</si>
  <si>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</si>
  <si>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</si>
  <si>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</si>
  <si>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</si>
  <si>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</si>
  <si>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</si>
  <si>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</si>
  <si>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</si>
  <si>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</si>
  <si>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</si>
  <si>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</si>
  <si>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</si>
  <si>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</si>
  <si>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</si>
  <si>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</si>
  <si>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</si>
  <si>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</si>
  <si>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</si>
  <si>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</si>
  <si>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</si>
  <si>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</si>
  <si>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</si>
  <si>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</si>
  <si>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</si>
  <si>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</si>
  <si>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</si>
  <si>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</si>
  <si>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</si>
  <si>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</si>
  <si>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</si>
  <si>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</si>
  <si>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</si>
  <si>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</si>
  <si>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</si>
  <si>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</si>
  <si>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</si>
  <si>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</si>
  <si>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</si>
  <si>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</si>
  <si>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</si>
  <si>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</si>
  <si>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</si>
  <si>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</si>
  <si>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</si>
  <si>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</si>
  <si>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</si>
  <si>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</si>
  <si>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</si>
  <si>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</si>
  <si>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</si>
  <si>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</si>
  <si>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</si>
  <si>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</si>
  <si>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</si>
  <si>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</si>
  <si>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</si>
  <si>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</si>
  <si>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</si>
  <si>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</si>
  <si>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</si>
  <si>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</si>
  <si>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</si>
  <si>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</si>
  <si>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</si>
  <si>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</si>
  <si>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</si>
  <si>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</si>
  <si>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</si>
  <si>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</si>
  <si>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</si>
  <si>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</si>
  <si>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</si>
  <si>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</si>
  <si>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</si>
  <si>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</si>
  <si>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</si>
  <si>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</si>
  <si>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</si>
  <si>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</si>
  <si>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</si>
  <si>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</si>
  <si>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</si>
  <si>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</si>
  <si>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</si>
  <si>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</si>
  <si>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</si>
  <si>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</si>
  <si>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</si>
  <si>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</si>
  <si>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</si>
  <si>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</si>
  <si>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</si>
  <si>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</si>
  <si>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</si>
  <si>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</si>
  <si>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</si>
  <si>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</si>
  <si>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</si>
  <si>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</si>
  <si>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</si>
  <si>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</si>
  <si>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</si>
  <si>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</si>
  <si>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</si>
  <si>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</si>
  <si>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</si>
  <si>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</si>
  <si>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</si>
  <si>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</si>
  <si>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</si>
  <si>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</si>
  <si>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</si>
  <si>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</si>
  <si>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</si>
  <si>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</si>
  <si>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</si>
  <si>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</si>
  <si>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</si>
  <si>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</si>
  <si>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</si>
  <si>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</si>
  <si>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</si>
  <si>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</si>
  <si>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</si>
  <si>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</si>
  <si>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</si>
  <si>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</si>
  <si>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</si>
  <si>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</si>
  <si>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</si>
  <si>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</si>
  <si>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</si>
  <si>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</si>
  <si>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</si>
  <si>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</si>
  <si>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</si>
  <si>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</si>
  <si>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</si>
  <si>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</si>
  <si>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</si>
  <si>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</si>
  <si>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</si>
  <si>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</si>
  <si>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</si>
  <si>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</si>
  <si>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</si>
  <si>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</si>
  <si>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</si>
  <si>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</si>
  <si>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</si>
  <si>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</si>
  <si>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</si>
  <si>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</si>
  <si>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</si>
  <si>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</si>
  <si>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</si>
  <si>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</si>
  <si>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</si>
  <si>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</si>
  <si>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</si>
  <si>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</si>
  <si>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</si>
  <si>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</si>
  <si>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</si>
  <si>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</si>
  <si>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</si>
  <si>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</si>
  <si>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</si>
  <si>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</si>
  <si>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</si>
  <si>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</si>
  <si>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</si>
  <si>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</si>
  <si>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</si>
  <si>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</si>
  <si>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</si>
  <si>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</si>
  <si>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</si>
  <si>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</si>
  <si>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</si>
  <si>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</si>
  <si>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</si>
  <si>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</si>
  <si>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</si>
  <si>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</si>
  <si>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</si>
  <si>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</si>
  <si>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</si>
  <si>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</si>
  <si>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</si>
  <si>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</si>
  <si>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</si>
  <si>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</si>
  <si>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</si>
  <si>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</si>
  <si>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</si>
  <si>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</si>
  <si>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</si>
  <si>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</si>
  <si>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</si>
  <si>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</si>
  <si>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</si>
  <si>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</si>
  <si>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</si>
  <si>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</si>
  <si>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</si>
  <si>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</si>
  <si>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</si>
  <si>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</si>
  <si>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</si>
  <si>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</si>
  <si>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</si>
  <si>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</si>
  <si>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</si>
  <si>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</si>
  <si>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</si>
  <si>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</si>
  <si>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</si>
  <si>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</si>
  <si>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</si>
  <si>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</si>
  <si>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</si>
  <si>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</si>
  <si>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</si>
  <si>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</si>
  <si>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</si>
  <si>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</si>
  <si>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</si>
  <si>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</si>
  <si>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</si>
  <si>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</si>
  <si>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</si>
  <si>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</si>
  <si>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</si>
  <si>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</si>
  <si>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</si>
  <si>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</si>
  <si>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</si>
  <si>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</si>
  <si>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</si>
  <si>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</si>
  <si>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</si>
  <si>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</si>
  <si>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</si>
  <si>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</si>
  <si>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</si>
  <si>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</si>
  <si>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</si>
  <si>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</si>
  <si>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</si>
  <si>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</si>
  <si>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</si>
  <si>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</si>
  <si>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</si>
  <si>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</si>
  <si>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</si>
  <si>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</si>
  <si>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</si>
  <si>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</si>
  <si>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</si>
  <si>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</si>
  <si>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</si>
  <si>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</si>
  <si>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</si>
  <si>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</si>
  <si>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</si>
  <si>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</si>
  <si>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</si>
  <si>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</si>
  <si>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</si>
  <si>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</si>
  <si>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</si>
  <si>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</si>
  <si>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</si>
  <si>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</si>
  <si>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</si>
  <si>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</si>
  <si>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</si>
  <si>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</si>
  <si>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</si>
  <si>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</si>
  <si>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</si>
  <si>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</si>
  <si>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</si>
  <si>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</si>
  <si>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</si>
  <si>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</si>
  <si>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</si>
  <si>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</si>
  <si>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</si>
  <si>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</si>
  <si>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</si>
  <si>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</si>
  <si>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</si>
  <si>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</si>
  <si>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</si>
  <si>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</si>
  <si>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</si>
  <si>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</si>
  <si>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</si>
  <si>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</si>
  <si>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</si>
  <si>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</si>
  <si>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</si>
  <si>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</si>
  <si>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</si>
  <si>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</si>
  <si>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</si>
  <si>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</si>
  <si>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</si>
  <si>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</si>
  <si>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</si>
  <si>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</si>
  <si>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</si>
  <si>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</si>
  <si>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</si>
  <si>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</si>
  <si>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</si>
  <si>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</si>
  <si>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</si>
  <si>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</si>
  <si>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</si>
  <si>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</si>
  <si>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</si>
  <si>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</si>
  <si>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</si>
  <si>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</si>
  <si>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</si>
  <si>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</si>
  <si>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</si>
  <si>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</si>
  <si>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</si>
  <si>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520-525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</si>
  <si>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</si>
  <si>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</si>
  <si>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</si>
  <si>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</si>
  <si>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</si>
  <si>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</si>
  <si>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</si>
  <si>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</si>
  <si>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</si>
  <si>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</si>
  <si>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</si>
  <si>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</si>
  <si>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</si>
  <si>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</si>
  <si>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</si>
  <si>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</si>
  <si>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</si>
  <si>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</si>
  <si>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</si>
  <si>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</si>
  <si>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</si>
  <si>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</si>
  <si>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</si>
  <si>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>PIONEEREMB</t>
  </si>
  <si>
    <t>Pioneer Embroideries Limi</t>
  </si>
  <si>
    <t xml:space="preserve">AMARAJABAT </t>
  </si>
  <si>
    <t>780-790</t>
  </si>
  <si>
    <t>1240-1250</t>
  </si>
  <si>
    <t>Profit of Rs.22.5/-</t>
  </si>
  <si>
    <t>320-330</t>
  </si>
  <si>
    <t>Profit of Rs.28.5/-</t>
  </si>
  <si>
    <t>Profit of Rs.7/-</t>
  </si>
  <si>
    <t>Profit of Rs.100/-</t>
  </si>
  <si>
    <t>ACEWIN</t>
  </si>
  <si>
    <t>SATHYARAJ A</t>
  </si>
  <si>
    <t>OZONEWORLD</t>
  </si>
  <si>
    <t>SHANGAR</t>
  </si>
  <si>
    <t>QE SECURITIES</t>
  </si>
  <si>
    <t>XTX MARKETS LLP</t>
  </si>
  <si>
    <t>Profit of Rs.160/-</t>
  </si>
  <si>
    <t>Profit of Rs.25.5/-</t>
  </si>
  <si>
    <t>Profit of Rs.38/-</t>
  </si>
  <si>
    <t>2332-2336</t>
  </si>
  <si>
    <t>2380-2400</t>
  </si>
  <si>
    <t>Profit of Rs.14.5/-</t>
  </si>
  <si>
    <t>BIBCL</t>
  </si>
  <si>
    <t>KAPILRAJ</t>
  </si>
  <si>
    <t>PRATYUSH MITTAL</t>
  </si>
  <si>
    <t>VISAGAR</t>
  </si>
  <si>
    <t>TURBOT TRADERS PRIVATE LIMITED</t>
  </si>
  <si>
    <t>AJOONI</t>
  </si>
  <si>
    <t>Ajooni Biotech Limited</t>
  </si>
  <si>
    <t>BCP</t>
  </si>
  <si>
    <t>B.C. Power Controls Ltd</t>
  </si>
  <si>
    <t>COMFORT COMMOTRADE PRIVATE LIMITED</t>
  </si>
  <si>
    <t>SUMIT LAKHOTIA</t>
  </si>
  <si>
    <t>Indiabulls Hsg Fin Ltd</t>
  </si>
  <si>
    <t>KOTAK SECURITIES LTD</t>
  </si>
  <si>
    <t>JUMP TRADING FINANCIAL INDIA PRIVATE LIMITED</t>
  </si>
  <si>
    <t>NIITLTD</t>
  </si>
  <si>
    <t>NIIT Limited</t>
  </si>
  <si>
    <t>UTTAMSTL</t>
  </si>
  <si>
    <t>Uttam Galva Steels Limite</t>
  </si>
  <si>
    <t>GODHAR RAJENDRA GANGARAM</t>
  </si>
  <si>
    <t>KAMLESH SHANTILALJI JAIN</t>
  </si>
  <si>
    <t>GLOBUSSPR</t>
  </si>
  <si>
    <t>Globus Spirits Limited</t>
  </si>
  <si>
    <t>TEMPLETON STRATEGIC EMERGING MARKETS FUND IV LDC</t>
  </si>
  <si>
    <t>Zee Entertain. Enterp.Ltd</t>
  </si>
  <si>
    <t>INTEGRATED CORE STRATEGIES ASIA PTE LTD</t>
  </si>
  <si>
    <t>ESCORTS JUNE FUT</t>
  </si>
  <si>
    <t>1220-1222</t>
  </si>
  <si>
    <t>1250-1260</t>
  </si>
  <si>
    <t>252-254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</si>
  <si>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</si>
  <si>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</si>
  <si>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</si>
  <si>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</si>
  <si>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</si>
  <si>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</si>
  <si>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ARCHITORG</t>
  </si>
  <si>
    <t>SILKON TRADES LLP</t>
  </si>
  <si>
    <t>BCPL</t>
  </si>
  <si>
    <t>BIOGEN</t>
  </si>
  <si>
    <t>KAMLESH NAVINCHANDRA SHAH</t>
  </si>
  <si>
    <t>TOPGAIN FINANCE PRIVATE LIMITED</t>
  </si>
  <si>
    <t>BRIGHTBR</t>
  </si>
  <si>
    <t>IRFAN FAKHRI KARIMI</t>
  </si>
  <si>
    <t>BEELINE IMPEX PRIVATE LIMITED</t>
  </si>
  <si>
    <t>CHDCHEM</t>
  </si>
  <si>
    <t>KIRTI RAMAN MEHTA</t>
  </si>
  <si>
    <t>GOVIND GURBAHADUR VISHWAKARMA</t>
  </si>
  <si>
    <t>KAMAL KUMAR SHAH</t>
  </si>
  <si>
    <t>DIVYA KOTHARI</t>
  </si>
  <si>
    <t>CLLIMITED</t>
  </si>
  <si>
    <t>USHA DINESHKUMAR AGARWAL</t>
  </si>
  <si>
    <t>SWARUPGUCHHAIT</t>
  </si>
  <si>
    <t>COASTCORP</t>
  </si>
  <si>
    <t>SATYASREE ACHANTA</t>
  </si>
  <si>
    <t>BARCLAYS SECURITIES INDIA PRIVATE LIMITED</t>
  </si>
  <si>
    <t>DML</t>
  </si>
  <si>
    <t>RAIMA MODI</t>
  </si>
  <si>
    <t>EMMESSA</t>
  </si>
  <si>
    <t>EVANS</t>
  </si>
  <si>
    <t>SHANTILAL NARSHI GADA</t>
  </si>
  <si>
    <t>KHETBAI NARSHI GADA</t>
  </si>
  <si>
    <t>GENNEX</t>
  </si>
  <si>
    <t>VIKRAMKUMAR KARANRAJ SAKARIA HUF</t>
  </si>
  <si>
    <t>JPMORGAN INDIAN INVESTMENT TRUST PLC</t>
  </si>
  <si>
    <t>J P MORGAN INDIAN INVESTMENT COMPANY MAURITIUS LIMITED</t>
  </si>
  <si>
    <t>GRAVITY</t>
  </si>
  <si>
    <t>ARVIND DHIRUBHAI DOBARIYA</t>
  </si>
  <si>
    <t>HINDEVER</t>
  </si>
  <si>
    <t>MOHIT KHULLAR</t>
  </si>
  <si>
    <t>PNEUMATIC SERVICES PRIVATE LIMITED</t>
  </si>
  <si>
    <t>HKG</t>
  </si>
  <si>
    <t>VAIBHAV RAJENDRA DOSHI</t>
  </si>
  <si>
    <t>MAHACORP</t>
  </si>
  <si>
    <t>MAXIMUS</t>
  </si>
  <si>
    <t>RUPESH MANUBHAI SHAH</t>
  </si>
  <si>
    <t>MEFCOM</t>
  </si>
  <si>
    <t>MANIBEN PURUSHOTTAM BHANUSHALI</t>
  </si>
  <si>
    <t>MOUNTSHIQ</t>
  </si>
  <si>
    <t>PRAKASH KANTILAL MEHTA</t>
  </si>
  <si>
    <t>ARUNKUMAR DASHRATHBHAI PRAJAPATI .</t>
  </si>
  <si>
    <t>DARSHANGI MANISH PATEL</t>
  </si>
  <si>
    <t>SATYEN H SHAH HUF</t>
  </si>
  <si>
    <t>PVVINFRA</t>
  </si>
  <si>
    <t>VAKKALA FAREED</t>
  </si>
  <si>
    <t>RCAN</t>
  </si>
  <si>
    <t>BEELINE BROKING LIMITED</t>
  </si>
  <si>
    <t>RCL</t>
  </si>
  <si>
    <t>KARAN PAL SINGH</t>
  </si>
  <si>
    <t>KUDAKUTHUMPARAMBIL XAVIER THOMAS</t>
  </si>
  <si>
    <t>RLFL</t>
  </si>
  <si>
    <t>TRUSHA PRANAY MEHTA</t>
  </si>
  <si>
    <t>SHREE SHIVSHAKTI PROJECT CONSULTANT PRIVATE LIMITED</t>
  </si>
  <si>
    <t>SAMIRBHAI RASIKLAL SHAH</t>
  </si>
  <si>
    <t>SSPNFIN</t>
  </si>
  <si>
    <t>ASHOK KUMAR SINGH</t>
  </si>
  <si>
    <t>HEMANT PARMANAND SINGH</t>
  </si>
  <si>
    <t>SURYA K RAIKWAR</t>
  </si>
  <si>
    <t>KOOKMIN SECURITIES PRIVATE LIMITED</t>
  </si>
  <si>
    <t>TOYAMIND</t>
  </si>
  <si>
    <t>NEHAL KUNAL VORA</t>
  </si>
  <si>
    <t>KAPASHI COMMERCIAL LTD</t>
  </si>
  <si>
    <t>TUNITEX</t>
  </si>
  <si>
    <t>PURSHOTTAM AGARWAL</t>
  </si>
  <si>
    <t>VMV</t>
  </si>
  <si>
    <t>SACHIN PRABHAKAR BRAHMANKAR</t>
  </si>
  <si>
    <t>NAREN AGARWAL</t>
  </si>
  <si>
    <t>ZICOM</t>
  </si>
  <si>
    <t>IDBI BANK LIMITED</t>
  </si>
  <si>
    <t>BBTCL</t>
  </si>
  <si>
    <t>B&amp;B Triplewall Cont Ltd</t>
  </si>
  <si>
    <t>KEDIA ARUN KUMAR</t>
  </si>
  <si>
    <t>Bharat Heavy Elect Ltd.</t>
  </si>
  <si>
    <t>DWARKESH</t>
  </si>
  <si>
    <t>Dwarikesh Sugar Industrie</t>
  </si>
  <si>
    <t>GUJRAFFIA</t>
  </si>
  <si>
    <t>Gujarat Raffia-Roll Sett</t>
  </si>
  <si>
    <t>INDRAMEDCO</t>
  </si>
  <si>
    <t>Indraprastha Med Corp</t>
  </si>
  <si>
    <t>JAYSREETEA</t>
  </si>
  <si>
    <t>Jayashree Tea Ltd.</t>
  </si>
  <si>
    <t>ORION STOCKS LTD</t>
  </si>
  <si>
    <t>Justdial Ltd.</t>
  </si>
  <si>
    <t>MARINE</t>
  </si>
  <si>
    <t>Marine Electrical (I) Ltd</t>
  </si>
  <si>
    <t>MAZDOCK</t>
  </si>
  <si>
    <t>Mazagon Dock Shipbuil Ltd</t>
  </si>
  <si>
    <t>ORTINLAB</t>
  </si>
  <si>
    <t>Ortin Laboratories Ltd</t>
  </si>
  <si>
    <t>SHIVAM OMAR</t>
  </si>
  <si>
    <t>ASHOKBHAI LALJIBHAI KANTARIYA</t>
  </si>
  <si>
    <t>RIIL</t>
  </si>
  <si>
    <t>Reliance Indl Infra Ltd</t>
  </si>
  <si>
    <t>SANWARIA</t>
  </si>
  <si>
    <t>Sanwaria Consumer Ltd.</t>
  </si>
  <si>
    <t>MULTIPLIER S AND S ADV PVT LTD</t>
  </si>
  <si>
    <t>SHREYAS</t>
  </si>
  <si>
    <t>Shreyas Shipping &amp; Logist</t>
  </si>
  <si>
    <t>TRANSWIND</t>
  </si>
  <si>
    <t>Transwind Infra Limited</t>
  </si>
  <si>
    <t>DHARAMPAL  AGARWAL</t>
  </si>
  <si>
    <t>TVS Motor Company Limited</t>
  </si>
  <si>
    <t>ICICI PRUDENTIAL MUTUAL FUND</t>
  </si>
  <si>
    <t>ADITYA BIRLA SUN LIFE MUTUAL FUND</t>
  </si>
  <si>
    <t>SBI MUTUAL FUND</t>
  </si>
  <si>
    <t>VERTOZ</t>
  </si>
  <si>
    <t>Vertoz Advertising Ltd</t>
  </si>
  <si>
    <t>SHREE SHIVSHAKTI PROJECT CONSULTANT PRIVATE LIMITE</t>
  </si>
  <si>
    <t>NEIGHBOURHOOD INVESTMENT PRIVATE LIMITED</t>
  </si>
  <si>
    <t>VIVIDHA</t>
  </si>
  <si>
    <t>Visagar Polytex Ltd</t>
  </si>
  <si>
    <t>DILIP SUMATILAL SHAH HUF</t>
  </si>
  <si>
    <t>WEALTH MINE NETWORKS PRIVATE LIMITED</t>
  </si>
  <si>
    <t>PILANIINVS</t>
  </si>
  <si>
    <t>Pilani Inv &amp; Ind Cor Ltd</t>
  </si>
  <si>
    <t>ICICI LOMBARD GENERAL INSURANCE CO LIMITED</t>
  </si>
  <si>
    <t>SHYAMCENT</t>
  </si>
  <si>
    <t>Shyam Century Ferrous Ltd</t>
  </si>
  <si>
    <t>PRITI A DOSHI</t>
  </si>
  <si>
    <t>SUNDARAM CLAYTON LIMITED</t>
  </si>
  <si>
    <t>SAINATH TRADING COMPANY PRIVATE LIMITED .</t>
  </si>
  <si>
    <t>JAYESH MALSI  RITA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</si>
</sst>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44355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44355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11" t="s">
        <v>16</v>
      </c>
      <c r="B9" s="513" t="s">
        <v>17</v>
      </c>
      <c r="C9" s="513" t="s">
        <v>18</v>
      </c>
      <c r="D9" s="513" t="s">
        <v>829</v>
      </c>
      <c r="E9" s="251" t="s">
        <v>19</v>
      </c>
      <c r="F9" s="251" t="s">
        <v>20</v>
      </c>
      <c r="G9" s="508" t="s">
        <v>21</v>
      </c>
      <c r="H9" s="509"/>
      <c r="I9" s="510"/>
      <c r="J9" s="508" t="s">
        <v>22</v>
      </c>
      <c r="K9" s="509"/>
      <c r="L9" s="510"/>
      <c r="M9" s="251"/>
      <c r="N9" s="258"/>
      <c r="O9" s="258"/>
      <c r="P9" s="258"/>
    </row>
    <row r="10" spans="1:16" ht="59.25" customHeight="1">
      <c r="A10" s="512"/>
      <c r="B10" s="514" t="s">
        <v>17</v>
      </c>
      <c r="C10" s="514"/>
      <c r="D10" s="51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6" t="s">
        <v>35</v>
      </c>
      <c r="D11" s="437">
        <v>44371</v>
      </c>
      <c r="E11" s="275">
        <v>35622.199999999997</v>
      </c>
      <c r="F11" s="275">
        <v>35618.73333333333</v>
      </c>
      <c r="G11" s="287">
        <v>35497.46666666666</v>
      </c>
      <c r="H11" s="287">
        <v>35372.73333333333</v>
      </c>
      <c r="I11" s="287">
        <v>35251.46666666666</v>
      </c>
      <c r="J11" s="287">
        <v>35743.46666666666</v>
      </c>
      <c r="K11" s="287">
        <v>35864.733333333337</v>
      </c>
      <c r="L11" s="287">
        <v>35989.46666666666</v>
      </c>
      <c r="M11" s="274">
        <v>35740</v>
      </c>
      <c r="N11" s="274">
        <v>35494</v>
      </c>
      <c r="O11" s="434">
        <v>1856675</v>
      </c>
      <c r="P11" s="435">
        <v>-2.784250071995183E-2</v>
      </c>
    </row>
    <row r="12" spans="1:16" ht="14.4">
      <c r="A12" s="254">
        <v>2</v>
      </c>
      <c r="B12" s="343" t="s">
        <v>34</v>
      </c>
      <c r="C12" s="436" t="s">
        <v>36</v>
      </c>
      <c r="D12" s="437">
        <v>44371</v>
      </c>
      <c r="E12" s="288">
        <v>15784.85</v>
      </c>
      <c r="F12" s="288">
        <v>15766.199999999999</v>
      </c>
      <c r="G12" s="289">
        <v>15724.549999999997</v>
      </c>
      <c r="H12" s="289">
        <v>15664.249999999998</v>
      </c>
      <c r="I12" s="289">
        <v>15622.599999999997</v>
      </c>
      <c r="J12" s="289">
        <v>15826.499999999998</v>
      </c>
      <c r="K12" s="289">
        <v>15868.15</v>
      </c>
      <c r="L12" s="289">
        <v>15928.449999999999</v>
      </c>
      <c r="M12" s="276">
        <v>15807.85</v>
      </c>
      <c r="N12" s="276">
        <v>15705.9</v>
      </c>
      <c r="O12" s="291">
        <v>11714775</v>
      </c>
      <c r="P12" s="292">
        <v>1.8180277430120986E-2</v>
      </c>
    </row>
    <row r="13" spans="1:16" ht="14.4">
      <c r="A13" s="254">
        <v>3</v>
      </c>
      <c r="B13" s="343" t="s">
        <v>34</v>
      </c>
      <c r="C13" s="436" t="s">
        <v>827</v>
      </c>
      <c r="D13" s="437">
        <v>44371</v>
      </c>
      <c r="E13" s="402">
        <v>16764.05</v>
      </c>
      <c r="F13" s="402">
        <v>16798.666666666664</v>
      </c>
      <c r="G13" s="403">
        <v>16677.73333333333</v>
      </c>
      <c r="H13" s="403">
        <v>16591.416666666664</v>
      </c>
      <c r="I13" s="403">
        <v>16470.48333333333</v>
      </c>
      <c r="J13" s="403">
        <v>16884.98333333333</v>
      </c>
      <c r="K13" s="403">
        <v>17005.916666666664</v>
      </c>
      <c r="L13" s="403">
        <v>17092.23333333333</v>
      </c>
      <c r="M13" s="404">
        <v>16919.599999999999</v>
      </c>
      <c r="N13" s="404">
        <v>16712.349999999999</v>
      </c>
      <c r="O13" s="405">
        <v>11760</v>
      </c>
      <c r="P13" s="406">
        <v>-7.5471698113207544E-2</v>
      </c>
    </row>
    <row r="14" spans="1:16" ht="14.4">
      <c r="A14" s="254">
        <v>4</v>
      </c>
      <c r="B14" s="363" t="s">
        <v>837</v>
      </c>
      <c r="C14" s="436" t="s">
        <v>735</v>
      </c>
      <c r="D14" s="437">
        <v>44371</v>
      </c>
      <c r="E14" s="288">
        <v>1714.35</v>
      </c>
      <c r="F14" s="288">
        <v>1708.2</v>
      </c>
      <c r="G14" s="289">
        <v>1695.15</v>
      </c>
      <c r="H14" s="289">
        <v>1675.95</v>
      </c>
      <c r="I14" s="289">
        <v>1662.9</v>
      </c>
      <c r="J14" s="289">
        <v>1727.4</v>
      </c>
      <c r="K14" s="289">
        <v>1740.4499999999998</v>
      </c>
      <c r="L14" s="289">
        <v>1759.65</v>
      </c>
      <c r="M14" s="276">
        <v>1721.25</v>
      </c>
      <c r="N14" s="276">
        <v>1689</v>
      </c>
      <c r="O14" s="291">
        <v>1031050</v>
      </c>
      <c r="P14" s="292">
        <v>3.4100596760443309E-2</v>
      </c>
    </row>
    <row r="15" spans="1:16" ht="14.4">
      <c r="A15" s="254">
        <v>5</v>
      </c>
      <c r="B15" s="343" t="s">
        <v>37</v>
      </c>
      <c r="C15" s="436" t="s">
        <v>38</v>
      </c>
      <c r="D15" s="437">
        <v>44371</v>
      </c>
      <c r="E15" s="288">
        <v>2052.9</v>
      </c>
      <c r="F15" s="288">
        <v>2046.8500000000001</v>
      </c>
      <c r="G15" s="289">
        <v>2025.7500000000005</v>
      </c>
      <c r="H15" s="289">
        <v>1998.6000000000004</v>
      </c>
      <c r="I15" s="289">
        <v>1977.5000000000007</v>
      </c>
      <c r="J15" s="289">
        <v>2074</v>
      </c>
      <c r="K15" s="289">
        <v>2095.1000000000004</v>
      </c>
      <c r="L15" s="289">
        <v>2122.25</v>
      </c>
      <c r="M15" s="276">
        <v>2067.9499999999998</v>
      </c>
      <c r="N15" s="276">
        <v>2019.7</v>
      </c>
      <c r="O15" s="291">
        <v>2226500</v>
      </c>
      <c r="P15" s="292">
        <v>2.3678160919540229E-2</v>
      </c>
    </row>
    <row r="16" spans="1:16" ht="14.4">
      <c r="A16" s="254">
        <v>6</v>
      </c>
      <c r="B16" s="343" t="s">
        <v>39</v>
      </c>
      <c r="C16" s="436" t="s">
        <v>40</v>
      </c>
      <c r="D16" s="437">
        <v>44371</v>
      </c>
      <c r="E16" s="288">
        <v>1631.75</v>
      </c>
      <c r="F16" s="288">
        <v>1656.95</v>
      </c>
      <c r="G16" s="289">
        <v>1593.9</v>
      </c>
      <c r="H16" s="289">
        <v>1556.05</v>
      </c>
      <c r="I16" s="289">
        <v>1493</v>
      </c>
      <c r="J16" s="289">
        <v>1694.8000000000002</v>
      </c>
      <c r="K16" s="289">
        <v>1757.85</v>
      </c>
      <c r="L16" s="289">
        <v>1795.7000000000003</v>
      </c>
      <c r="M16" s="276">
        <v>1720</v>
      </c>
      <c r="N16" s="276">
        <v>1619.1</v>
      </c>
      <c r="O16" s="291">
        <v>18160000</v>
      </c>
      <c r="P16" s="292">
        <v>3.8782747969339892E-2</v>
      </c>
    </row>
    <row r="17" spans="1:16" ht="14.4">
      <c r="A17" s="254">
        <v>7</v>
      </c>
      <c r="B17" s="343" t="s">
        <v>39</v>
      </c>
      <c r="C17" s="436" t="s">
        <v>41</v>
      </c>
      <c r="D17" s="437">
        <v>44371</v>
      </c>
      <c r="E17" s="288">
        <v>882.7</v>
      </c>
      <c r="F17" s="288">
        <v>875.30000000000007</v>
      </c>
      <c r="G17" s="289">
        <v>847.00000000000011</v>
      </c>
      <c r="H17" s="289">
        <v>811.30000000000007</v>
      </c>
      <c r="I17" s="289">
        <v>783.00000000000011</v>
      </c>
      <c r="J17" s="289">
        <v>911.00000000000011</v>
      </c>
      <c r="K17" s="289">
        <v>939.30000000000007</v>
      </c>
      <c r="L17" s="289">
        <v>975.00000000000011</v>
      </c>
      <c r="M17" s="276">
        <v>903.6</v>
      </c>
      <c r="N17" s="276">
        <v>839.6</v>
      </c>
      <c r="O17" s="291">
        <v>75623750</v>
      </c>
      <c r="P17" s="292">
        <v>-2.5325836542024457E-2</v>
      </c>
    </row>
    <row r="18" spans="1:16" ht="14.4">
      <c r="A18" s="254">
        <v>8</v>
      </c>
      <c r="B18" s="343" t="s">
        <v>51</v>
      </c>
      <c r="C18" s="436" t="s">
        <v>226</v>
      </c>
      <c r="D18" s="437">
        <v>44371</v>
      </c>
      <c r="E18" s="288">
        <v>3157.6</v>
      </c>
      <c r="F18" s="288">
        <v>3162.5666666666662</v>
      </c>
      <c r="G18" s="289">
        <v>3126.1833333333325</v>
      </c>
      <c r="H18" s="289">
        <v>3094.7666666666664</v>
      </c>
      <c r="I18" s="289">
        <v>3058.3833333333328</v>
      </c>
      <c r="J18" s="289">
        <v>3193.9833333333322</v>
      </c>
      <c r="K18" s="289">
        <v>3230.3666666666663</v>
      </c>
      <c r="L18" s="289">
        <v>3261.7833333333319</v>
      </c>
      <c r="M18" s="276">
        <v>3198.95</v>
      </c>
      <c r="N18" s="276">
        <v>3131.15</v>
      </c>
      <c r="O18" s="291">
        <v>503600</v>
      </c>
      <c r="P18" s="292">
        <v>2.8594771241830064E-2</v>
      </c>
    </row>
    <row r="19" spans="1:16" ht="14.4">
      <c r="A19" s="254">
        <v>9</v>
      </c>
      <c r="B19" s="343" t="s">
        <v>43</v>
      </c>
      <c r="C19" s="436" t="s">
        <v>44</v>
      </c>
      <c r="D19" s="437">
        <v>44371</v>
      </c>
      <c r="E19" s="288">
        <v>764.5</v>
      </c>
      <c r="F19" s="288">
        <v>765.01666666666677</v>
      </c>
      <c r="G19" s="289">
        <v>760.83333333333348</v>
      </c>
      <c r="H19" s="289">
        <v>757.16666666666674</v>
      </c>
      <c r="I19" s="289">
        <v>752.98333333333346</v>
      </c>
      <c r="J19" s="289">
        <v>768.68333333333351</v>
      </c>
      <c r="K19" s="289">
        <v>772.86666666666667</v>
      </c>
      <c r="L19" s="289">
        <v>776.53333333333353</v>
      </c>
      <c r="M19" s="276">
        <v>769.2</v>
      </c>
      <c r="N19" s="276">
        <v>761.35</v>
      </c>
      <c r="O19" s="291">
        <v>10315000</v>
      </c>
      <c r="P19" s="292">
        <v>2.9092319627618308E-4</v>
      </c>
    </row>
    <row r="20" spans="1:16" ht="14.4">
      <c r="A20" s="254">
        <v>10</v>
      </c>
      <c r="B20" s="343" t="s">
        <v>37</v>
      </c>
      <c r="C20" s="436" t="s">
        <v>45</v>
      </c>
      <c r="D20" s="437">
        <v>44371</v>
      </c>
      <c r="E20" s="288">
        <v>340.2</v>
      </c>
      <c r="F20" s="288">
        <v>339.40000000000003</v>
      </c>
      <c r="G20" s="289">
        <v>334.80000000000007</v>
      </c>
      <c r="H20" s="289">
        <v>329.40000000000003</v>
      </c>
      <c r="I20" s="289">
        <v>324.80000000000007</v>
      </c>
      <c r="J20" s="289">
        <v>344.80000000000007</v>
      </c>
      <c r="K20" s="289">
        <v>349.40000000000009</v>
      </c>
      <c r="L20" s="289">
        <v>354.80000000000007</v>
      </c>
      <c r="M20" s="276">
        <v>344</v>
      </c>
      <c r="N20" s="276">
        <v>334</v>
      </c>
      <c r="O20" s="291">
        <v>18267000</v>
      </c>
      <c r="P20" s="292">
        <v>5.6384455239417069E-2</v>
      </c>
    </row>
    <row r="21" spans="1:16" ht="14.4">
      <c r="A21" s="254">
        <v>11</v>
      </c>
      <c r="B21" s="343" t="s">
        <v>51</v>
      </c>
      <c r="C21" s="436" t="s">
        <v>294</v>
      </c>
      <c r="D21" s="437">
        <v>44371</v>
      </c>
      <c r="E21" s="288">
        <v>952.7</v>
      </c>
      <c r="F21" s="288">
        <v>951.23333333333323</v>
      </c>
      <c r="G21" s="289">
        <v>945.46666666666647</v>
      </c>
      <c r="H21" s="289">
        <v>938.23333333333323</v>
      </c>
      <c r="I21" s="289">
        <v>932.46666666666647</v>
      </c>
      <c r="J21" s="289">
        <v>958.46666666666647</v>
      </c>
      <c r="K21" s="289">
        <v>964.23333333333312</v>
      </c>
      <c r="L21" s="289">
        <v>971.46666666666647</v>
      </c>
      <c r="M21" s="276">
        <v>957</v>
      </c>
      <c r="N21" s="276">
        <v>944</v>
      </c>
      <c r="O21" s="291">
        <v>1454200</v>
      </c>
      <c r="P21" s="292">
        <v>3.7965072133637054E-3</v>
      </c>
    </row>
    <row r="22" spans="1:16" ht="14.4">
      <c r="A22" s="254">
        <v>12</v>
      </c>
      <c r="B22" s="343" t="s">
        <v>39</v>
      </c>
      <c r="C22" s="436" t="s">
        <v>46</v>
      </c>
      <c r="D22" s="437">
        <v>44371</v>
      </c>
      <c r="E22" s="288">
        <v>3332.6</v>
      </c>
      <c r="F22" s="288">
        <v>3349.1166666666668</v>
      </c>
      <c r="G22" s="289">
        <v>3308.4833333333336</v>
      </c>
      <c r="H22" s="289">
        <v>3284.3666666666668</v>
      </c>
      <c r="I22" s="289">
        <v>3243.7333333333336</v>
      </c>
      <c r="J22" s="289">
        <v>3373.2333333333336</v>
      </c>
      <c r="K22" s="289">
        <v>3413.8666666666668</v>
      </c>
      <c r="L22" s="289">
        <v>3437.9833333333336</v>
      </c>
      <c r="M22" s="276">
        <v>3389.75</v>
      </c>
      <c r="N22" s="276">
        <v>3325</v>
      </c>
      <c r="O22" s="291">
        <v>1726000</v>
      </c>
      <c r="P22" s="292">
        <v>-9.327019658487588E-3</v>
      </c>
    </row>
    <row r="23" spans="1:16" ht="14.4">
      <c r="A23" s="254">
        <v>13</v>
      </c>
      <c r="B23" s="343" t="s">
        <v>43</v>
      </c>
      <c r="C23" s="436" t="s">
        <v>47</v>
      </c>
      <c r="D23" s="437">
        <v>44371</v>
      </c>
      <c r="E23" s="288">
        <v>237.2</v>
      </c>
      <c r="F23" s="288">
        <v>236.96666666666667</v>
      </c>
      <c r="G23" s="289">
        <v>231.68333333333334</v>
      </c>
      <c r="H23" s="289">
        <v>226.16666666666666</v>
      </c>
      <c r="I23" s="289">
        <v>220.88333333333333</v>
      </c>
      <c r="J23" s="289">
        <v>242.48333333333335</v>
      </c>
      <c r="K23" s="289">
        <v>247.76666666666671</v>
      </c>
      <c r="L23" s="289">
        <v>253.28333333333336</v>
      </c>
      <c r="M23" s="276">
        <v>242.25</v>
      </c>
      <c r="N23" s="276">
        <v>231.45</v>
      </c>
      <c r="O23" s="291">
        <v>15027500</v>
      </c>
      <c r="P23" s="292">
        <v>-6.1367895065584009E-2</v>
      </c>
    </row>
    <row r="24" spans="1:16" ht="14.4">
      <c r="A24" s="254">
        <v>14</v>
      </c>
      <c r="B24" s="343" t="s">
        <v>43</v>
      </c>
      <c r="C24" s="436" t="s">
        <v>48</v>
      </c>
      <c r="D24" s="437">
        <v>44371</v>
      </c>
      <c r="E24" s="288">
        <v>128.69999999999999</v>
      </c>
      <c r="F24" s="288">
        <v>129.75</v>
      </c>
      <c r="G24" s="289">
        <v>127.30000000000001</v>
      </c>
      <c r="H24" s="289">
        <v>125.9</v>
      </c>
      <c r="I24" s="289">
        <v>123.45000000000002</v>
      </c>
      <c r="J24" s="289">
        <v>131.15</v>
      </c>
      <c r="K24" s="289">
        <v>133.6</v>
      </c>
      <c r="L24" s="289">
        <v>135</v>
      </c>
      <c r="M24" s="276">
        <v>132.19999999999999</v>
      </c>
      <c r="N24" s="276">
        <v>128.35</v>
      </c>
      <c r="O24" s="291">
        <v>37179000</v>
      </c>
      <c r="P24" s="292">
        <v>-1.7598097502972653E-2</v>
      </c>
    </row>
    <row r="25" spans="1:16" ht="14.4">
      <c r="A25" s="254">
        <v>15</v>
      </c>
      <c r="B25" s="343" t="s">
        <v>49</v>
      </c>
      <c r="C25" s="436" t="s">
        <v>50</v>
      </c>
      <c r="D25" s="437">
        <v>44371</v>
      </c>
      <c r="E25" s="288">
        <v>2932.85</v>
      </c>
      <c r="F25" s="288">
        <v>2925.0833333333335</v>
      </c>
      <c r="G25" s="289">
        <v>2909.916666666667</v>
      </c>
      <c r="H25" s="289">
        <v>2886.9833333333336</v>
      </c>
      <c r="I25" s="289">
        <v>2871.8166666666671</v>
      </c>
      <c r="J25" s="289">
        <v>2948.0166666666669</v>
      </c>
      <c r="K25" s="289">
        <v>2963.1833333333338</v>
      </c>
      <c r="L25" s="289">
        <v>2986.1166666666668</v>
      </c>
      <c r="M25" s="276">
        <v>2940.25</v>
      </c>
      <c r="N25" s="276">
        <v>2902.15</v>
      </c>
      <c r="O25" s="291">
        <v>4374000</v>
      </c>
      <c r="P25" s="292">
        <v>-5.4570259208731242E-3</v>
      </c>
    </row>
    <row r="26" spans="1:16" ht="14.4">
      <c r="A26" s="254">
        <v>16</v>
      </c>
      <c r="B26" s="343" t="s">
        <v>53</v>
      </c>
      <c r="C26" s="436" t="s">
        <v>222</v>
      </c>
      <c r="D26" s="437">
        <v>44371</v>
      </c>
      <c r="E26" s="288">
        <v>1027.7</v>
      </c>
      <c r="F26" s="288">
        <v>1024.0166666666667</v>
      </c>
      <c r="G26" s="289">
        <v>1013.0333333333333</v>
      </c>
      <c r="H26" s="289">
        <v>998.36666666666667</v>
      </c>
      <c r="I26" s="289">
        <v>987.38333333333333</v>
      </c>
      <c r="J26" s="289">
        <v>1038.6833333333334</v>
      </c>
      <c r="K26" s="289">
        <v>1049.6666666666665</v>
      </c>
      <c r="L26" s="289">
        <v>1064.3333333333333</v>
      </c>
      <c r="M26" s="276">
        <v>1035</v>
      </c>
      <c r="N26" s="276">
        <v>1009.35</v>
      </c>
      <c r="O26" s="291">
        <v>2388000</v>
      </c>
      <c r="P26" s="292">
        <v>-3.6902601330913491E-2</v>
      </c>
    </row>
    <row r="27" spans="1:16" ht="14.4">
      <c r="A27" s="254">
        <v>17</v>
      </c>
      <c r="B27" s="343" t="s">
        <v>51</v>
      </c>
      <c r="C27" s="436" t="s">
        <v>52</v>
      </c>
      <c r="D27" s="437">
        <v>44371</v>
      </c>
      <c r="E27" s="288">
        <v>964.45</v>
      </c>
      <c r="F27" s="288">
        <v>965.63333333333333</v>
      </c>
      <c r="G27" s="289">
        <v>957.81666666666661</v>
      </c>
      <c r="H27" s="289">
        <v>951.18333333333328</v>
      </c>
      <c r="I27" s="289">
        <v>943.36666666666656</v>
      </c>
      <c r="J27" s="289">
        <v>972.26666666666665</v>
      </c>
      <c r="K27" s="289">
        <v>980.08333333333348</v>
      </c>
      <c r="L27" s="289">
        <v>986.7166666666667</v>
      </c>
      <c r="M27" s="276">
        <v>973.45</v>
      </c>
      <c r="N27" s="276">
        <v>959</v>
      </c>
      <c r="O27" s="291">
        <v>10361650</v>
      </c>
      <c r="P27" s="292">
        <v>2.2186598268675858E-2</v>
      </c>
    </row>
    <row r="28" spans="1:16" ht="14.4">
      <c r="A28" s="254">
        <v>18</v>
      </c>
      <c r="B28" s="343" t="s">
        <v>53</v>
      </c>
      <c r="C28" s="436" t="s">
        <v>54</v>
      </c>
      <c r="D28" s="437">
        <v>44371</v>
      </c>
      <c r="E28" s="288">
        <v>752.75</v>
      </c>
      <c r="F28" s="288">
        <v>750.65</v>
      </c>
      <c r="G28" s="289">
        <v>745.4</v>
      </c>
      <c r="H28" s="289">
        <v>738.05</v>
      </c>
      <c r="I28" s="289">
        <v>732.8</v>
      </c>
      <c r="J28" s="289">
        <v>758</v>
      </c>
      <c r="K28" s="289">
        <v>763.25</v>
      </c>
      <c r="L28" s="289">
        <v>770.6</v>
      </c>
      <c r="M28" s="276">
        <v>755.9</v>
      </c>
      <c r="N28" s="276">
        <v>743.3</v>
      </c>
      <c r="O28" s="291">
        <v>36283200</v>
      </c>
      <c r="P28" s="292">
        <v>-1.7067065440005202E-2</v>
      </c>
    </row>
    <row r="29" spans="1:16" ht="14.4">
      <c r="A29" s="254">
        <v>19</v>
      </c>
      <c r="B29" s="343" t="s">
        <v>43</v>
      </c>
      <c r="C29" s="436" t="s">
        <v>55</v>
      </c>
      <c r="D29" s="437">
        <v>44371</v>
      </c>
      <c r="E29" s="288">
        <v>4271.75</v>
      </c>
      <c r="F29" s="288">
        <v>4278.583333333333</v>
      </c>
      <c r="G29" s="289">
        <v>4254.1666666666661</v>
      </c>
      <c r="H29" s="289">
        <v>4236.583333333333</v>
      </c>
      <c r="I29" s="289">
        <v>4212.1666666666661</v>
      </c>
      <c r="J29" s="289">
        <v>4296.1666666666661</v>
      </c>
      <c r="K29" s="289">
        <v>4320.5833333333321</v>
      </c>
      <c r="L29" s="289">
        <v>4338.1666666666661</v>
      </c>
      <c r="M29" s="276">
        <v>4303</v>
      </c>
      <c r="N29" s="276">
        <v>4261</v>
      </c>
      <c r="O29" s="291">
        <v>1535000</v>
      </c>
      <c r="P29" s="292">
        <v>-3.5046361779035043E-2</v>
      </c>
    </row>
    <row r="30" spans="1:16" ht="14.4">
      <c r="A30" s="254">
        <v>20</v>
      </c>
      <c r="B30" s="343" t="s">
        <v>56</v>
      </c>
      <c r="C30" s="436" t="s">
        <v>57</v>
      </c>
      <c r="D30" s="437">
        <v>44371</v>
      </c>
      <c r="E30" s="288">
        <v>11833</v>
      </c>
      <c r="F30" s="288">
        <v>11863.616666666667</v>
      </c>
      <c r="G30" s="289">
        <v>11669.383333333333</v>
      </c>
      <c r="H30" s="289">
        <v>11505.766666666666</v>
      </c>
      <c r="I30" s="289">
        <v>11311.533333333333</v>
      </c>
      <c r="J30" s="289">
        <v>12027.233333333334</v>
      </c>
      <c r="K30" s="289">
        <v>12221.466666666667</v>
      </c>
      <c r="L30" s="289">
        <v>12385.083333333334</v>
      </c>
      <c r="M30" s="276">
        <v>12057.85</v>
      </c>
      <c r="N30" s="276">
        <v>11700</v>
      </c>
      <c r="O30" s="291">
        <v>736125</v>
      </c>
      <c r="P30" s="292">
        <v>1.450523704520397E-2</v>
      </c>
    </row>
    <row r="31" spans="1:16" ht="14.4">
      <c r="A31" s="254">
        <v>21</v>
      </c>
      <c r="B31" s="343" t="s">
        <v>56</v>
      </c>
      <c r="C31" s="436" t="s">
        <v>58</v>
      </c>
      <c r="D31" s="437">
        <v>44371</v>
      </c>
      <c r="E31" s="288">
        <v>5760.6</v>
      </c>
      <c r="F31" s="288">
        <v>5779.9333333333343</v>
      </c>
      <c r="G31" s="289">
        <v>5674.3166666666684</v>
      </c>
      <c r="H31" s="289">
        <v>5588.0333333333338</v>
      </c>
      <c r="I31" s="289">
        <v>5482.4166666666679</v>
      </c>
      <c r="J31" s="289">
        <v>5866.216666666669</v>
      </c>
      <c r="K31" s="289">
        <v>5971.8333333333339</v>
      </c>
      <c r="L31" s="289">
        <v>6058.1166666666695</v>
      </c>
      <c r="M31" s="276">
        <v>5885.55</v>
      </c>
      <c r="N31" s="276">
        <v>5693.65</v>
      </c>
      <c r="O31" s="291">
        <v>3523375</v>
      </c>
      <c r="P31" s="292">
        <v>-6.0934168443496799E-2</v>
      </c>
    </row>
    <row r="32" spans="1:16" ht="14.4">
      <c r="A32" s="254">
        <v>22</v>
      </c>
      <c r="B32" s="343" t="s">
        <v>43</v>
      </c>
      <c r="C32" s="436" t="s">
        <v>59</v>
      </c>
      <c r="D32" s="437">
        <v>44371</v>
      </c>
      <c r="E32" s="288">
        <v>2250.0500000000002</v>
      </c>
      <c r="F32" s="288">
        <v>2242.6333333333332</v>
      </c>
      <c r="G32" s="289">
        <v>2227.3166666666666</v>
      </c>
      <c r="H32" s="289">
        <v>2204.5833333333335</v>
      </c>
      <c r="I32" s="289">
        <v>2189.2666666666669</v>
      </c>
      <c r="J32" s="289">
        <v>2265.3666666666663</v>
      </c>
      <c r="K32" s="289">
        <v>2280.6833333333329</v>
      </c>
      <c r="L32" s="289">
        <v>2303.4166666666661</v>
      </c>
      <c r="M32" s="276">
        <v>2257.9499999999998</v>
      </c>
      <c r="N32" s="276">
        <v>2219.9</v>
      </c>
      <c r="O32" s="291">
        <v>1155200</v>
      </c>
      <c r="P32" s="292">
        <v>-5.1670685497760939E-3</v>
      </c>
    </row>
    <row r="33" spans="1:16" ht="14.4">
      <c r="A33" s="254">
        <v>23</v>
      </c>
      <c r="B33" s="343" t="s">
        <v>53</v>
      </c>
      <c r="C33" s="436" t="s">
        <v>229</v>
      </c>
      <c r="D33" s="437">
        <v>44371</v>
      </c>
      <c r="E33" s="288">
        <v>320.85000000000002</v>
      </c>
      <c r="F33" s="288">
        <v>319.3</v>
      </c>
      <c r="G33" s="289">
        <v>315.60000000000002</v>
      </c>
      <c r="H33" s="289">
        <v>310.35000000000002</v>
      </c>
      <c r="I33" s="289">
        <v>306.65000000000003</v>
      </c>
      <c r="J33" s="289">
        <v>324.55</v>
      </c>
      <c r="K33" s="289">
        <v>328.24999999999994</v>
      </c>
      <c r="L33" s="289">
        <v>333.5</v>
      </c>
      <c r="M33" s="276">
        <v>323</v>
      </c>
      <c r="N33" s="276">
        <v>314.05</v>
      </c>
      <c r="O33" s="291">
        <v>18153000</v>
      </c>
      <c r="P33" s="292">
        <v>1.7761630840649915E-2</v>
      </c>
    </row>
    <row r="34" spans="1:16" ht="14.4">
      <c r="A34" s="254">
        <v>24</v>
      </c>
      <c r="B34" s="343" t="s">
        <v>53</v>
      </c>
      <c r="C34" s="436" t="s">
        <v>60</v>
      </c>
      <c r="D34" s="437">
        <v>44371</v>
      </c>
      <c r="E34" s="288">
        <v>83.3</v>
      </c>
      <c r="F34" s="288">
        <v>83.316666666666677</v>
      </c>
      <c r="G34" s="289">
        <v>82.133333333333354</v>
      </c>
      <c r="H34" s="289">
        <v>80.966666666666683</v>
      </c>
      <c r="I34" s="289">
        <v>79.78333333333336</v>
      </c>
      <c r="J34" s="289">
        <v>84.483333333333348</v>
      </c>
      <c r="K34" s="289">
        <v>85.666666666666657</v>
      </c>
      <c r="L34" s="289">
        <v>86.833333333333343</v>
      </c>
      <c r="M34" s="276">
        <v>84.5</v>
      </c>
      <c r="N34" s="276">
        <v>82.15</v>
      </c>
      <c r="O34" s="291">
        <v>189212400</v>
      </c>
      <c r="P34" s="292">
        <v>-1.1117974058060531E-3</v>
      </c>
    </row>
    <row r="35" spans="1:16" ht="14.4">
      <c r="A35" s="254">
        <v>25</v>
      </c>
      <c r="B35" s="343" t="s">
        <v>49</v>
      </c>
      <c r="C35" s="436" t="s">
        <v>62</v>
      </c>
      <c r="D35" s="437">
        <v>44371</v>
      </c>
      <c r="E35" s="288">
        <v>1577.25</v>
      </c>
      <c r="F35" s="288">
        <v>1578.3166666666666</v>
      </c>
      <c r="G35" s="289">
        <v>1554.0333333333333</v>
      </c>
      <c r="H35" s="289">
        <v>1530.8166666666666</v>
      </c>
      <c r="I35" s="289">
        <v>1506.5333333333333</v>
      </c>
      <c r="J35" s="289">
        <v>1601.5333333333333</v>
      </c>
      <c r="K35" s="289">
        <v>1625.8166666666666</v>
      </c>
      <c r="L35" s="289">
        <v>1649.0333333333333</v>
      </c>
      <c r="M35" s="276">
        <v>1602.6</v>
      </c>
      <c r="N35" s="276">
        <v>1555.1</v>
      </c>
      <c r="O35" s="291">
        <v>1012550</v>
      </c>
      <c r="P35" s="292">
        <v>0.12051125989044431</v>
      </c>
    </row>
    <row r="36" spans="1:16" ht="14.4">
      <c r="A36" s="254">
        <v>26</v>
      </c>
      <c r="B36" s="343" t="s">
        <v>63</v>
      </c>
      <c r="C36" s="436" t="s">
        <v>64</v>
      </c>
      <c r="D36" s="437">
        <v>44371</v>
      </c>
      <c r="E36" s="288">
        <v>154.05000000000001</v>
      </c>
      <c r="F36" s="288">
        <v>154.03333333333333</v>
      </c>
      <c r="G36" s="289">
        <v>153.06666666666666</v>
      </c>
      <c r="H36" s="289">
        <v>152.08333333333334</v>
      </c>
      <c r="I36" s="289">
        <v>151.11666666666667</v>
      </c>
      <c r="J36" s="289">
        <v>155.01666666666665</v>
      </c>
      <c r="K36" s="289">
        <v>155.98333333333329</v>
      </c>
      <c r="L36" s="289">
        <v>156.96666666666664</v>
      </c>
      <c r="M36" s="276">
        <v>155</v>
      </c>
      <c r="N36" s="276">
        <v>153.05000000000001</v>
      </c>
      <c r="O36" s="291">
        <v>35674400</v>
      </c>
      <c r="P36" s="292">
        <v>-2.5231024815699304E-2</v>
      </c>
    </row>
    <row r="37" spans="1:16" ht="14.4">
      <c r="A37" s="254">
        <v>27</v>
      </c>
      <c r="B37" s="343" t="s">
        <v>49</v>
      </c>
      <c r="C37" s="436" t="s">
        <v>65</v>
      </c>
      <c r="D37" s="437">
        <v>44371</v>
      </c>
      <c r="E37" s="288">
        <v>814.2</v>
      </c>
      <c r="F37" s="288">
        <v>809.23333333333323</v>
      </c>
      <c r="G37" s="289">
        <v>802.06666666666649</v>
      </c>
      <c r="H37" s="289">
        <v>789.93333333333328</v>
      </c>
      <c r="I37" s="289">
        <v>782.76666666666654</v>
      </c>
      <c r="J37" s="289">
        <v>821.36666666666645</v>
      </c>
      <c r="K37" s="289">
        <v>828.53333333333319</v>
      </c>
      <c r="L37" s="289">
        <v>840.6666666666664</v>
      </c>
      <c r="M37" s="276">
        <v>816.4</v>
      </c>
      <c r="N37" s="276">
        <v>797.1</v>
      </c>
      <c r="O37" s="291">
        <v>3495800</v>
      </c>
      <c r="P37" s="292">
        <v>-5.9430716296527998E-3</v>
      </c>
    </row>
    <row r="38" spans="1:16" ht="14.4">
      <c r="A38" s="254">
        <v>28</v>
      </c>
      <c r="B38" s="343" t="s">
        <v>43</v>
      </c>
      <c r="C38" s="436" t="s">
        <v>66</v>
      </c>
      <c r="D38" s="437">
        <v>44371</v>
      </c>
      <c r="E38" s="288">
        <v>752</v>
      </c>
      <c r="F38" s="288">
        <v>763.94999999999993</v>
      </c>
      <c r="G38" s="289">
        <v>735.04999999999984</v>
      </c>
      <c r="H38" s="289">
        <v>718.09999999999991</v>
      </c>
      <c r="I38" s="289">
        <v>689.19999999999982</v>
      </c>
      <c r="J38" s="289">
        <v>780.89999999999986</v>
      </c>
      <c r="K38" s="289">
        <v>809.8</v>
      </c>
      <c r="L38" s="289">
        <v>826.74999999999989</v>
      </c>
      <c r="M38" s="276">
        <v>792.85</v>
      </c>
      <c r="N38" s="276">
        <v>747</v>
      </c>
      <c r="O38" s="291">
        <v>8856000</v>
      </c>
      <c r="P38" s="292">
        <v>-0.13189236876929863</v>
      </c>
    </row>
    <row r="39" spans="1:16" ht="14.4">
      <c r="A39" s="254">
        <v>29</v>
      </c>
      <c r="B39" s="343" t="s">
        <v>67</v>
      </c>
      <c r="C39" s="436" t="s">
        <v>68</v>
      </c>
      <c r="D39" s="437">
        <v>44371</v>
      </c>
      <c r="E39" s="288">
        <v>538.75</v>
      </c>
      <c r="F39" s="288">
        <v>539.19999999999993</v>
      </c>
      <c r="G39" s="289">
        <v>534.39999999999986</v>
      </c>
      <c r="H39" s="289">
        <v>530.04999999999995</v>
      </c>
      <c r="I39" s="289">
        <v>525.24999999999989</v>
      </c>
      <c r="J39" s="289">
        <v>543.54999999999984</v>
      </c>
      <c r="K39" s="289">
        <v>548.3499999999998</v>
      </c>
      <c r="L39" s="289">
        <v>552.69999999999982</v>
      </c>
      <c r="M39" s="276">
        <v>544</v>
      </c>
      <c r="N39" s="276">
        <v>534.85</v>
      </c>
      <c r="O39" s="291">
        <v>117405228</v>
      </c>
      <c r="P39" s="292">
        <v>4.6567618082174423E-3</v>
      </c>
    </row>
    <row r="40" spans="1:16" ht="14.4">
      <c r="A40" s="254">
        <v>30</v>
      </c>
      <c r="B40" s="343" t="s">
        <v>63</v>
      </c>
      <c r="C40" s="436" t="s">
        <v>69</v>
      </c>
      <c r="D40" s="437">
        <v>44371</v>
      </c>
      <c r="E40" s="288">
        <v>77.349999999999994</v>
      </c>
      <c r="F40" s="288">
        <v>76.583333333333329</v>
      </c>
      <c r="G40" s="289">
        <v>74.216666666666654</v>
      </c>
      <c r="H40" s="289">
        <v>71.083333333333329</v>
      </c>
      <c r="I40" s="289">
        <v>68.716666666666654</v>
      </c>
      <c r="J40" s="289">
        <v>79.716666666666654</v>
      </c>
      <c r="K40" s="289">
        <v>82.083333333333329</v>
      </c>
      <c r="L40" s="289">
        <v>85.216666666666654</v>
      </c>
      <c r="M40" s="276">
        <v>78.95</v>
      </c>
      <c r="N40" s="276">
        <v>73.45</v>
      </c>
      <c r="O40" s="291">
        <v>120046500</v>
      </c>
      <c r="P40" s="292">
        <v>0.12407826172451086</v>
      </c>
    </row>
    <row r="41" spans="1:16" ht="14.4">
      <c r="A41" s="254">
        <v>31</v>
      </c>
      <c r="B41" s="343" t="s">
        <v>51</v>
      </c>
      <c r="C41" s="436" t="s">
        <v>70</v>
      </c>
      <c r="D41" s="437">
        <v>44371</v>
      </c>
      <c r="E41" s="288">
        <v>391.2</v>
      </c>
      <c r="F41" s="288">
        <v>390.11666666666662</v>
      </c>
      <c r="G41" s="289">
        <v>386.28333333333325</v>
      </c>
      <c r="H41" s="289">
        <v>381.36666666666662</v>
      </c>
      <c r="I41" s="289">
        <v>377.53333333333325</v>
      </c>
      <c r="J41" s="289">
        <v>395.03333333333325</v>
      </c>
      <c r="K41" s="289">
        <v>398.86666666666662</v>
      </c>
      <c r="L41" s="289">
        <v>403.78333333333325</v>
      </c>
      <c r="M41" s="276">
        <v>393.95</v>
      </c>
      <c r="N41" s="276">
        <v>385.2</v>
      </c>
      <c r="O41" s="291">
        <v>17530600</v>
      </c>
      <c r="P41" s="292">
        <v>-4.3063402385436281E-2</v>
      </c>
    </row>
    <row r="42" spans="1:16" ht="14.4">
      <c r="A42" s="254">
        <v>32</v>
      </c>
      <c r="B42" s="343" t="s">
        <v>43</v>
      </c>
      <c r="C42" s="436" t="s">
        <v>71</v>
      </c>
      <c r="D42" s="437">
        <v>44371</v>
      </c>
      <c r="E42" s="288">
        <v>15707.9</v>
      </c>
      <c r="F42" s="288">
        <v>15748.15</v>
      </c>
      <c r="G42" s="289">
        <v>15566.3</v>
      </c>
      <c r="H42" s="289">
        <v>15424.699999999999</v>
      </c>
      <c r="I42" s="289">
        <v>15242.849999999999</v>
      </c>
      <c r="J42" s="289">
        <v>15889.75</v>
      </c>
      <c r="K42" s="289">
        <v>16071.600000000002</v>
      </c>
      <c r="L42" s="289">
        <v>16213.2</v>
      </c>
      <c r="M42" s="276">
        <v>15930</v>
      </c>
      <c r="N42" s="276">
        <v>15606.55</v>
      </c>
      <c r="O42" s="291">
        <v>106600</v>
      </c>
      <c r="P42" s="292">
        <v>-4.6511627906976744E-2</v>
      </c>
    </row>
    <row r="43" spans="1:16" ht="14.4">
      <c r="A43" s="254">
        <v>33</v>
      </c>
      <c r="B43" s="343" t="s">
        <v>72</v>
      </c>
      <c r="C43" s="436" t="s">
        <v>73</v>
      </c>
      <c r="D43" s="437">
        <v>44371</v>
      </c>
      <c r="E43" s="288">
        <v>482.85</v>
      </c>
      <c r="F43" s="288">
        <v>483.8</v>
      </c>
      <c r="G43" s="289">
        <v>479.6</v>
      </c>
      <c r="H43" s="289">
        <v>476.35</v>
      </c>
      <c r="I43" s="289">
        <v>472.15000000000003</v>
      </c>
      <c r="J43" s="289">
        <v>487.05</v>
      </c>
      <c r="K43" s="289">
        <v>491.24999999999994</v>
      </c>
      <c r="L43" s="289">
        <v>494.5</v>
      </c>
      <c r="M43" s="276">
        <v>488</v>
      </c>
      <c r="N43" s="276">
        <v>480.55</v>
      </c>
      <c r="O43" s="291">
        <v>36462600</v>
      </c>
      <c r="P43" s="292">
        <v>-1.9743527703847085E-2</v>
      </c>
    </row>
    <row r="44" spans="1:16" ht="14.4">
      <c r="A44" s="254">
        <v>34</v>
      </c>
      <c r="B44" s="343" t="s">
        <v>49</v>
      </c>
      <c r="C44" s="436" t="s">
        <v>74</v>
      </c>
      <c r="D44" s="437">
        <v>44371</v>
      </c>
      <c r="E44" s="288">
        <v>3547.95</v>
      </c>
      <c r="F44" s="288">
        <v>3530.0666666666671</v>
      </c>
      <c r="G44" s="289">
        <v>3501.1833333333343</v>
      </c>
      <c r="H44" s="289">
        <v>3454.4166666666674</v>
      </c>
      <c r="I44" s="289">
        <v>3425.5333333333347</v>
      </c>
      <c r="J44" s="289">
        <v>3576.8333333333339</v>
      </c>
      <c r="K44" s="289">
        <v>3605.7166666666662</v>
      </c>
      <c r="L44" s="289">
        <v>3652.4833333333336</v>
      </c>
      <c r="M44" s="276">
        <v>3558.95</v>
      </c>
      <c r="N44" s="276">
        <v>3483.3</v>
      </c>
      <c r="O44" s="291">
        <v>1775400</v>
      </c>
      <c r="P44" s="292">
        <v>-2.1602557037363607E-2</v>
      </c>
    </row>
    <row r="45" spans="1:16" ht="14.4">
      <c r="A45" s="254">
        <v>35</v>
      </c>
      <c r="B45" s="343" t="s">
        <v>51</v>
      </c>
      <c r="C45" s="436" t="s">
        <v>75</v>
      </c>
      <c r="D45" s="437">
        <v>44371</v>
      </c>
      <c r="E45" s="288">
        <v>639.6</v>
      </c>
      <c r="F45" s="288">
        <v>640.41666666666663</v>
      </c>
      <c r="G45" s="289">
        <v>636.33333333333326</v>
      </c>
      <c r="H45" s="289">
        <v>633.06666666666661</v>
      </c>
      <c r="I45" s="289">
        <v>628.98333333333323</v>
      </c>
      <c r="J45" s="289">
        <v>643.68333333333328</v>
      </c>
      <c r="K45" s="289">
        <v>647.76666666666654</v>
      </c>
      <c r="L45" s="289">
        <v>651.0333333333333</v>
      </c>
      <c r="M45" s="276">
        <v>644.5</v>
      </c>
      <c r="N45" s="276">
        <v>637.15</v>
      </c>
      <c r="O45" s="291">
        <v>23617000</v>
      </c>
      <c r="P45" s="292">
        <v>1.5418085508891411E-2</v>
      </c>
    </row>
    <row r="46" spans="1:16" ht="14.4">
      <c r="A46" s="254">
        <v>36</v>
      </c>
      <c r="B46" s="343" t="s">
        <v>53</v>
      </c>
      <c r="C46" s="436" t="s">
        <v>76</v>
      </c>
      <c r="D46" s="437">
        <v>44371</v>
      </c>
      <c r="E46" s="288">
        <v>161.65</v>
      </c>
      <c r="F46" s="288">
        <v>161.98333333333332</v>
      </c>
      <c r="G46" s="289">
        <v>160.36666666666665</v>
      </c>
      <c r="H46" s="289">
        <v>159.08333333333331</v>
      </c>
      <c r="I46" s="289">
        <v>157.46666666666664</v>
      </c>
      <c r="J46" s="289">
        <v>163.26666666666665</v>
      </c>
      <c r="K46" s="289">
        <v>164.88333333333333</v>
      </c>
      <c r="L46" s="289">
        <v>166.16666666666666</v>
      </c>
      <c r="M46" s="276">
        <v>163.6</v>
      </c>
      <c r="N46" s="276">
        <v>160.69999999999999</v>
      </c>
      <c r="O46" s="291">
        <v>58984200</v>
      </c>
      <c r="P46" s="292">
        <v>1.7418032786885244E-2</v>
      </c>
    </row>
    <row r="47" spans="1:16" ht="14.4">
      <c r="A47" s="254">
        <v>37</v>
      </c>
      <c r="B47" s="343" t="s">
        <v>56</v>
      </c>
      <c r="C47" s="436" t="s">
        <v>81</v>
      </c>
      <c r="D47" s="437">
        <v>44371</v>
      </c>
      <c r="E47" s="288">
        <v>583.5</v>
      </c>
      <c r="F47" s="288">
        <v>578.93333333333328</v>
      </c>
      <c r="G47" s="289">
        <v>570.06666666666661</v>
      </c>
      <c r="H47" s="289">
        <v>556.63333333333333</v>
      </c>
      <c r="I47" s="289">
        <v>547.76666666666665</v>
      </c>
      <c r="J47" s="289">
        <v>592.36666666666656</v>
      </c>
      <c r="K47" s="289">
        <v>601.23333333333312</v>
      </c>
      <c r="L47" s="289">
        <v>614.66666666666652</v>
      </c>
      <c r="M47" s="276">
        <v>587.79999999999995</v>
      </c>
      <c r="N47" s="276">
        <v>565.5</v>
      </c>
      <c r="O47" s="291">
        <v>8025000</v>
      </c>
      <c r="P47" s="292">
        <v>-8.15450643776824E-2</v>
      </c>
    </row>
    <row r="48" spans="1:16" ht="14.4">
      <c r="A48" s="254">
        <v>38</v>
      </c>
      <c r="B48" s="363" t="s">
        <v>51</v>
      </c>
      <c r="C48" s="436" t="s">
        <v>82</v>
      </c>
      <c r="D48" s="437">
        <v>44371</v>
      </c>
      <c r="E48" s="288">
        <v>944.55</v>
      </c>
      <c r="F48" s="288">
        <v>946.80000000000007</v>
      </c>
      <c r="G48" s="289">
        <v>938.85000000000014</v>
      </c>
      <c r="H48" s="289">
        <v>933.15000000000009</v>
      </c>
      <c r="I48" s="289">
        <v>925.20000000000016</v>
      </c>
      <c r="J48" s="289">
        <v>952.50000000000011</v>
      </c>
      <c r="K48" s="289">
        <v>960.45000000000016</v>
      </c>
      <c r="L48" s="289">
        <v>966.15000000000009</v>
      </c>
      <c r="M48" s="276">
        <v>954.75</v>
      </c>
      <c r="N48" s="276">
        <v>941.1</v>
      </c>
      <c r="O48" s="291">
        <v>10043150</v>
      </c>
      <c r="P48" s="292">
        <v>1.6855753646677471E-3</v>
      </c>
    </row>
    <row r="49" spans="1:16" ht="14.4">
      <c r="A49" s="254">
        <v>39</v>
      </c>
      <c r="B49" s="343" t="s">
        <v>39</v>
      </c>
      <c r="C49" s="436" t="s">
        <v>83</v>
      </c>
      <c r="D49" s="437">
        <v>44371</v>
      </c>
      <c r="E49" s="288">
        <v>157.15</v>
      </c>
      <c r="F49" s="288">
        <v>157.38333333333333</v>
      </c>
      <c r="G49" s="289">
        <v>155.51666666666665</v>
      </c>
      <c r="H49" s="289">
        <v>153.88333333333333</v>
      </c>
      <c r="I49" s="289">
        <v>152.01666666666665</v>
      </c>
      <c r="J49" s="289">
        <v>159.01666666666665</v>
      </c>
      <c r="K49" s="289">
        <v>160.88333333333333</v>
      </c>
      <c r="L49" s="289">
        <v>162.51666666666665</v>
      </c>
      <c r="M49" s="276">
        <v>159.25</v>
      </c>
      <c r="N49" s="276">
        <v>155.75</v>
      </c>
      <c r="O49" s="291">
        <v>52113600</v>
      </c>
      <c r="P49" s="292">
        <v>2.7577639751552797E-2</v>
      </c>
    </row>
    <row r="50" spans="1:16" ht="14.4">
      <c r="A50" s="254">
        <v>40</v>
      </c>
      <c r="B50" s="343" t="s">
        <v>106</v>
      </c>
      <c r="C50" s="436" t="s">
        <v>821</v>
      </c>
      <c r="D50" s="437">
        <v>44371</v>
      </c>
      <c r="E50" s="288">
        <v>3721.5</v>
      </c>
      <c r="F50" s="288">
        <v>3711.8666666666668</v>
      </c>
      <c r="G50" s="289">
        <v>3681.7833333333338</v>
      </c>
      <c r="H50" s="289">
        <v>3642.0666666666671</v>
      </c>
      <c r="I50" s="289">
        <v>3611.983333333334</v>
      </c>
      <c r="J50" s="289">
        <v>3751.5833333333335</v>
      </c>
      <c r="K50" s="289">
        <v>3781.6666666666665</v>
      </c>
      <c r="L50" s="289">
        <v>3821.3833333333332</v>
      </c>
      <c r="M50" s="276">
        <v>3741.95</v>
      </c>
      <c r="N50" s="276">
        <v>3672.15</v>
      </c>
      <c r="O50" s="291">
        <v>906725</v>
      </c>
      <c r="P50" s="292">
        <v>-1.1582275031340274E-2</v>
      </c>
    </row>
    <row r="51" spans="1:16" ht="14.4">
      <c r="A51" s="254">
        <v>41</v>
      </c>
      <c r="B51" s="343" t="s">
        <v>49</v>
      </c>
      <c r="C51" s="436" t="s">
        <v>84</v>
      </c>
      <c r="D51" s="437">
        <v>44371</v>
      </c>
      <c r="E51" s="288">
        <v>1717.6</v>
      </c>
      <c r="F51" s="288">
        <v>1711.55</v>
      </c>
      <c r="G51" s="289">
        <v>1700.1</v>
      </c>
      <c r="H51" s="289">
        <v>1682.6</v>
      </c>
      <c r="I51" s="289">
        <v>1671.1499999999999</v>
      </c>
      <c r="J51" s="289">
        <v>1729.05</v>
      </c>
      <c r="K51" s="289">
        <v>1740.5000000000002</v>
      </c>
      <c r="L51" s="289">
        <v>1758</v>
      </c>
      <c r="M51" s="276">
        <v>1723</v>
      </c>
      <c r="N51" s="276">
        <v>1694.05</v>
      </c>
      <c r="O51" s="291">
        <v>2595600</v>
      </c>
      <c r="P51" s="292">
        <v>-7.7602354830077604E-3</v>
      </c>
    </row>
    <row r="52" spans="1:16" ht="14.4">
      <c r="A52" s="254">
        <v>42</v>
      </c>
      <c r="B52" s="343" t="s">
        <v>39</v>
      </c>
      <c r="C52" s="436" t="s">
        <v>85</v>
      </c>
      <c r="D52" s="437">
        <v>44371</v>
      </c>
      <c r="E52" s="288">
        <v>722.45</v>
      </c>
      <c r="F52" s="288">
        <v>727.61666666666667</v>
      </c>
      <c r="G52" s="289">
        <v>705.23333333333335</v>
      </c>
      <c r="H52" s="289">
        <v>688.01666666666665</v>
      </c>
      <c r="I52" s="289">
        <v>665.63333333333333</v>
      </c>
      <c r="J52" s="289">
        <v>744.83333333333337</v>
      </c>
      <c r="K52" s="289">
        <v>767.21666666666681</v>
      </c>
      <c r="L52" s="289">
        <v>784.43333333333339</v>
      </c>
      <c r="M52" s="276">
        <v>750</v>
      </c>
      <c r="N52" s="276">
        <v>710.4</v>
      </c>
      <c r="O52" s="291">
        <v>7755606</v>
      </c>
      <c r="P52" s="292">
        <v>3.9379974863845833E-2</v>
      </c>
    </row>
    <row r="53" spans="1:16" ht="14.4">
      <c r="A53" s="254">
        <v>43</v>
      </c>
      <c r="B53" s="343" t="s">
        <v>53</v>
      </c>
      <c r="C53" s="436" t="s">
        <v>231</v>
      </c>
      <c r="D53" s="437">
        <v>44371</v>
      </c>
      <c r="E53" s="288">
        <v>168.1</v>
      </c>
      <c r="F53" s="288">
        <v>168.2</v>
      </c>
      <c r="G53" s="289">
        <v>166.2</v>
      </c>
      <c r="H53" s="289">
        <v>164.3</v>
      </c>
      <c r="I53" s="289">
        <v>162.30000000000001</v>
      </c>
      <c r="J53" s="289">
        <v>170.09999999999997</v>
      </c>
      <c r="K53" s="289">
        <v>172.09999999999997</v>
      </c>
      <c r="L53" s="289">
        <v>173.99999999999994</v>
      </c>
      <c r="M53" s="276">
        <v>170.2</v>
      </c>
      <c r="N53" s="276">
        <v>166.3</v>
      </c>
      <c r="O53" s="291">
        <v>7173400</v>
      </c>
      <c r="P53" s="292">
        <v>3.7203047960555805E-2</v>
      </c>
    </row>
    <row r="54" spans="1:16" ht="14.4">
      <c r="A54" s="254">
        <v>44</v>
      </c>
      <c r="B54" s="343" t="s">
        <v>63</v>
      </c>
      <c r="C54" s="436" t="s">
        <v>86</v>
      </c>
      <c r="D54" s="437">
        <v>44371</v>
      </c>
      <c r="E54" s="288">
        <v>816.75</v>
      </c>
      <c r="F54" s="288">
        <v>819.5</v>
      </c>
      <c r="G54" s="289">
        <v>811.65</v>
      </c>
      <c r="H54" s="289">
        <v>806.55</v>
      </c>
      <c r="I54" s="289">
        <v>798.69999999999993</v>
      </c>
      <c r="J54" s="289">
        <v>824.6</v>
      </c>
      <c r="K54" s="289">
        <v>832.44999999999993</v>
      </c>
      <c r="L54" s="289">
        <v>837.55000000000007</v>
      </c>
      <c r="M54" s="276">
        <v>827.35</v>
      </c>
      <c r="N54" s="276">
        <v>814.4</v>
      </c>
      <c r="O54" s="291">
        <v>3148800</v>
      </c>
      <c r="P54" s="292">
        <v>1.7251405311106804E-2</v>
      </c>
    </row>
    <row r="55" spans="1:16" ht="14.4">
      <c r="A55" s="254">
        <v>45</v>
      </c>
      <c r="B55" s="343" t="s">
        <v>49</v>
      </c>
      <c r="C55" s="436" t="s">
        <v>87</v>
      </c>
      <c r="D55" s="437">
        <v>44371</v>
      </c>
      <c r="E55" s="288">
        <v>551</v>
      </c>
      <c r="F55" s="288">
        <v>548.93333333333328</v>
      </c>
      <c r="G55" s="289">
        <v>545.56666666666661</v>
      </c>
      <c r="H55" s="289">
        <v>540.13333333333333</v>
      </c>
      <c r="I55" s="289">
        <v>536.76666666666665</v>
      </c>
      <c r="J55" s="289">
        <v>554.36666666666656</v>
      </c>
      <c r="K55" s="289">
        <v>557.73333333333312</v>
      </c>
      <c r="L55" s="289">
        <v>563.16666666666652</v>
      </c>
      <c r="M55" s="276">
        <v>552.29999999999995</v>
      </c>
      <c r="N55" s="276">
        <v>543.5</v>
      </c>
      <c r="O55" s="291">
        <v>9587500</v>
      </c>
      <c r="P55" s="292">
        <v>-2.1808442800663182E-2</v>
      </c>
    </row>
    <row r="56" spans="1:16" ht="14.4">
      <c r="A56" s="254">
        <v>46</v>
      </c>
      <c r="B56" s="343" t="s">
        <v>837</v>
      </c>
      <c r="C56" s="436" t="s">
        <v>342</v>
      </c>
      <c r="D56" s="437">
        <v>44371</v>
      </c>
      <c r="E56" s="288">
        <v>1763.2</v>
      </c>
      <c r="F56" s="288">
        <v>1757.7833333333335</v>
      </c>
      <c r="G56" s="289">
        <v>1747.5166666666671</v>
      </c>
      <c r="H56" s="289">
        <v>1731.8333333333335</v>
      </c>
      <c r="I56" s="289">
        <v>1721.5666666666671</v>
      </c>
      <c r="J56" s="289">
        <v>1773.4666666666672</v>
      </c>
      <c r="K56" s="289">
        <v>1783.7333333333336</v>
      </c>
      <c r="L56" s="289">
        <v>1799.4166666666672</v>
      </c>
      <c r="M56" s="276">
        <v>1768.05</v>
      </c>
      <c r="N56" s="276">
        <v>1742.1</v>
      </c>
      <c r="O56" s="291">
        <v>2690500</v>
      </c>
      <c r="P56" s="292">
        <v>-1.2991833704528583E-3</v>
      </c>
    </row>
    <row r="57" spans="1:16" ht="14.4">
      <c r="A57" s="254">
        <v>47</v>
      </c>
      <c r="B57" s="343" t="s">
        <v>51</v>
      </c>
      <c r="C57" s="436" t="s">
        <v>90</v>
      </c>
      <c r="D57" s="437">
        <v>44371</v>
      </c>
      <c r="E57" s="288">
        <v>4241.05</v>
      </c>
      <c r="F57" s="288">
        <v>4261.3166666666666</v>
      </c>
      <c r="G57" s="289">
        <v>4211.6333333333332</v>
      </c>
      <c r="H57" s="289">
        <v>4182.2166666666662</v>
      </c>
      <c r="I57" s="289">
        <v>4132.5333333333328</v>
      </c>
      <c r="J57" s="289">
        <v>4290.7333333333336</v>
      </c>
      <c r="K57" s="289">
        <v>4340.4166666666661</v>
      </c>
      <c r="L57" s="289">
        <v>4369.8333333333339</v>
      </c>
      <c r="M57" s="276">
        <v>4311</v>
      </c>
      <c r="N57" s="276">
        <v>4231.8999999999996</v>
      </c>
      <c r="O57" s="291">
        <v>2184400</v>
      </c>
      <c r="P57" s="292">
        <v>-1.0598786121931334E-2</v>
      </c>
    </row>
    <row r="58" spans="1:16" ht="14.4">
      <c r="A58" s="254">
        <v>48</v>
      </c>
      <c r="B58" s="343" t="s">
        <v>91</v>
      </c>
      <c r="C58" s="436" t="s">
        <v>92</v>
      </c>
      <c r="D58" s="437">
        <v>44371</v>
      </c>
      <c r="E58" s="288">
        <v>300.10000000000002</v>
      </c>
      <c r="F58" s="288">
        <v>301.01666666666671</v>
      </c>
      <c r="G58" s="289">
        <v>296.43333333333339</v>
      </c>
      <c r="H58" s="289">
        <v>292.76666666666671</v>
      </c>
      <c r="I58" s="289">
        <v>288.18333333333339</v>
      </c>
      <c r="J58" s="289">
        <v>304.68333333333339</v>
      </c>
      <c r="K58" s="289">
        <v>309.26666666666677</v>
      </c>
      <c r="L58" s="289">
        <v>312.93333333333339</v>
      </c>
      <c r="M58" s="276">
        <v>305.60000000000002</v>
      </c>
      <c r="N58" s="276">
        <v>297.35000000000002</v>
      </c>
      <c r="O58" s="291">
        <v>30690000</v>
      </c>
      <c r="P58" s="292">
        <v>-6.7286126241589235E-3</v>
      </c>
    </row>
    <row r="59" spans="1:16" ht="14.4">
      <c r="A59" s="254">
        <v>49</v>
      </c>
      <c r="B59" s="343" t="s">
        <v>51</v>
      </c>
      <c r="C59" s="436" t="s">
        <v>93</v>
      </c>
      <c r="D59" s="437">
        <v>44371</v>
      </c>
      <c r="E59" s="288">
        <v>5245.3</v>
      </c>
      <c r="F59" s="288">
        <v>5258.1166666666659</v>
      </c>
      <c r="G59" s="289">
        <v>5223.2333333333318</v>
      </c>
      <c r="H59" s="289">
        <v>5201.1666666666661</v>
      </c>
      <c r="I59" s="289">
        <v>5166.2833333333319</v>
      </c>
      <c r="J59" s="289">
        <v>5280.1833333333316</v>
      </c>
      <c r="K59" s="289">
        <v>5315.0666666666648</v>
      </c>
      <c r="L59" s="289">
        <v>5337.1333333333314</v>
      </c>
      <c r="M59" s="276">
        <v>5293</v>
      </c>
      <c r="N59" s="276">
        <v>5236.05</v>
      </c>
      <c r="O59" s="291">
        <v>2710625</v>
      </c>
      <c r="P59" s="292">
        <v>1.2844465203176086E-2</v>
      </c>
    </row>
    <row r="60" spans="1:16" ht="14.4">
      <c r="A60" s="254">
        <v>50</v>
      </c>
      <c r="B60" s="343" t="s">
        <v>43</v>
      </c>
      <c r="C60" s="436" t="s">
        <v>94</v>
      </c>
      <c r="D60" s="437">
        <v>44371</v>
      </c>
      <c r="E60" s="288">
        <v>2762.85</v>
      </c>
      <c r="F60" s="288">
        <v>2775.6</v>
      </c>
      <c r="G60" s="289">
        <v>2744.2999999999997</v>
      </c>
      <c r="H60" s="289">
        <v>2725.75</v>
      </c>
      <c r="I60" s="289">
        <v>2694.45</v>
      </c>
      <c r="J60" s="289">
        <v>2794.1499999999996</v>
      </c>
      <c r="K60" s="289">
        <v>2825.45</v>
      </c>
      <c r="L60" s="289">
        <v>2843.9999999999995</v>
      </c>
      <c r="M60" s="276">
        <v>2806.9</v>
      </c>
      <c r="N60" s="276">
        <v>2757.05</v>
      </c>
      <c r="O60" s="291">
        <v>2067450</v>
      </c>
      <c r="P60" s="292">
        <v>-1.7955112219451373E-2</v>
      </c>
    </row>
    <row r="61" spans="1:16" ht="14.4">
      <c r="A61" s="254">
        <v>51</v>
      </c>
      <c r="B61" s="343" t="s">
        <v>43</v>
      </c>
      <c r="C61" s="436" t="s">
        <v>96</v>
      </c>
      <c r="D61" s="437">
        <v>44371</v>
      </c>
      <c r="E61" s="288">
        <v>1218.95</v>
      </c>
      <c r="F61" s="288">
        <v>1221.7166666666669</v>
      </c>
      <c r="G61" s="289">
        <v>1209.7833333333338</v>
      </c>
      <c r="H61" s="289">
        <v>1200.6166666666668</v>
      </c>
      <c r="I61" s="289">
        <v>1188.6833333333336</v>
      </c>
      <c r="J61" s="289">
        <v>1230.8833333333339</v>
      </c>
      <c r="K61" s="289">
        <v>1242.8166666666668</v>
      </c>
      <c r="L61" s="289">
        <v>1251.983333333334</v>
      </c>
      <c r="M61" s="276">
        <v>1233.6500000000001</v>
      </c>
      <c r="N61" s="276">
        <v>1212.55</v>
      </c>
      <c r="O61" s="291">
        <v>5701850</v>
      </c>
      <c r="P61" s="292">
        <v>6.4373716632443526E-2</v>
      </c>
    </row>
    <row r="62" spans="1:16" ht="14.4">
      <c r="A62" s="254">
        <v>52</v>
      </c>
      <c r="B62" s="343" t="s">
        <v>43</v>
      </c>
      <c r="C62" s="436" t="s">
        <v>97</v>
      </c>
      <c r="D62" s="437">
        <v>44371</v>
      </c>
      <c r="E62" s="288">
        <v>197.9</v>
      </c>
      <c r="F62" s="288">
        <v>197.20000000000002</v>
      </c>
      <c r="G62" s="289">
        <v>195.60000000000002</v>
      </c>
      <c r="H62" s="289">
        <v>193.3</v>
      </c>
      <c r="I62" s="289">
        <v>191.70000000000002</v>
      </c>
      <c r="J62" s="289">
        <v>199.50000000000003</v>
      </c>
      <c r="K62" s="289">
        <v>201.1</v>
      </c>
      <c r="L62" s="289">
        <v>203.40000000000003</v>
      </c>
      <c r="M62" s="276">
        <v>198.8</v>
      </c>
      <c r="N62" s="276">
        <v>194.9</v>
      </c>
      <c r="O62" s="291">
        <v>12405600</v>
      </c>
      <c r="P62" s="292">
        <v>-4.8854540436102677E-2</v>
      </c>
    </row>
    <row r="63" spans="1:16" ht="14.4">
      <c r="A63" s="254">
        <v>53</v>
      </c>
      <c r="B63" s="343" t="s">
        <v>53</v>
      </c>
      <c r="C63" s="436" t="s">
        <v>98</v>
      </c>
      <c r="D63" s="437">
        <v>44371</v>
      </c>
      <c r="E63" s="288">
        <v>88</v>
      </c>
      <c r="F63" s="288">
        <v>88.233333333333334</v>
      </c>
      <c r="G63" s="289">
        <v>87.366666666666674</v>
      </c>
      <c r="H63" s="289">
        <v>86.733333333333334</v>
      </c>
      <c r="I63" s="289">
        <v>85.866666666666674</v>
      </c>
      <c r="J63" s="289">
        <v>88.866666666666674</v>
      </c>
      <c r="K63" s="289">
        <v>89.73333333333332</v>
      </c>
      <c r="L63" s="289">
        <v>90.366666666666674</v>
      </c>
      <c r="M63" s="276">
        <v>89.1</v>
      </c>
      <c r="N63" s="276">
        <v>87.6</v>
      </c>
      <c r="O63" s="291">
        <v>73670000</v>
      </c>
      <c r="P63" s="292">
        <v>2.376320177876598E-2</v>
      </c>
    </row>
    <row r="64" spans="1:16" ht="14.4">
      <c r="A64" s="254">
        <v>54</v>
      </c>
      <c r="B64" s="363" t="s">
        <v>72</v>
      </c>
      <c r="C64" s="436" t="s">
        <v>99</v>
      </c>
      <c r="D64" s="437">
        <v>44371</v>
      </c>
      <c r="E64" s="288">
        <v>168.75</v>
      </c>
      <c r="F64" s="288">
        <v>167.26666666666665</v>
      </c>
      <c r="G64" s="289">
        <v>163.83333333333331</v>
      </c>
      <c r="H64" s="289">
        <v>158.91666666666666</v>
      </c>
      <c r="I64" s="289">
        <v>155.48333333333332</v>
      </c>
      <c r="J64" s="289">
        <v>172.18333333333331</v>
      </c>
      <c r="K64" s="289">
        <v>175.61666666666665</v>
      </c>
      <c r="L64" s="289">
        <v>180.5333333333333</v>
      </c>
      <c r="M64" s="276">
        <v>170.7</v>
      </c>
      <c r="N64" s="276">
        <v>162.35</v>
      </c>
      <c r="O64" s="291">
        <v>31427200</v>
      </c>
      <c r="P64" s="292">
        <v>-3.0667920978363124E-2</v>
      </c>
    </row>
    <row r="65" spans="1:16" ht="14.4">
      <c r="A65" s="254">
        <v>55</v>
      </c>
      <c r="B65" s="343" t="s">
        <v>51</v>
      </c>
      <c r="C65" s="436" t="s">
        <v>100</v>
      </c>
      <c r="D65" s="437">
        <v>44371</v>
      </c>
      <c r="E65" s="288">
        <v>619.65</v>
      </c>
      <c r="F65" s="288">
        <v>619.65</v>
      </c>
      <c r="G65" s="289">
        <v>615.59999999999991</v>
      </c>
      <c r="H65" s="289">
        <v>611.54999999999995</v>
      </c>
      <c r="I65" s="289">
        <v>607.49999999999989</v>
      </c>
      <c r="J65" s="289">
        <v>623.69999999999993</v>
      </c>
      <c r="K65" s="289">
        <v>627.74999999999989</v>
      </c>
      <c r="L65" s="289">
        <v>631.79999999999995</v>
      </c>
      <c r="M65" s="276">
        <v>623.70000000000005</v>
      </c>
      <c r="N65" s="276">
        <v>615.6</v>
      </c>
      <c r="O65" s="291">
        <v>9236800</v>
      </c>
      <c r="P65" s="292">
        <v>9.8063867236610515E-3</v>
      </c>
    </row>
    <row r="66" spans="1:16" ht="14.4">
      <c r="A66" s="254">
        <v>56</v>
      </c>
      <c r="B66" s="343" t="s">
        <v>101</v>
      </c>
      <c r="C66" s="436" t="s">
        <v>102</v>
      </c>
      <c r="D66" s="437">
        <v>44371</v>
      </c>
      <c r="E66" s="288">
        <v>26.85</v>
      </c>
      <c r="F66" s="288">
        <v>26.900000000000002</v>
      </c>
      <c r="G66" s="289">
        <v>26.300000000000004</v>
      </c>
      <c r="H66" s="289">
        <v>25.750000000000004</v>
      </c>
      <c r="I66" s="289">
        <v>25.150000000000006</v>
      </c>
      <c r="J66" s="289">
        <v>27.450000000000003</v>
      </c>
      <c r="K66" s="289">
        <v>28.050000000000004</v>
      </c>
      <c r="L66" s="289">
        <v>28.6</v>
      </c>
      <c r="M66" s="276">
        <v>27.5</v>
      </c>
      <c r="N66" s="276">
        <v>26.35</v>
      </c>
      <c r="O66" s="291">
        <v>86130000</v>
      </c>
      <c r="P66" s="292">
        <v>-8.2901554404145074E-3</v>
      </c>
    </row>
    <row r="67" spans="1:16" ht="14.4">
      <c r="A67" s="254">
        <v>57</v>
      </c>
      <c r="B67" s="343" t="s">
        <v>49</v>
      </c>
      <c r="C67" s="436" t="s">
        <v>103</v>
      </c>
      <c r="D67" s="437">
        <v>44371</v>
      </c>
      <c r="E67" s="402">
        <v>853.35</v>
      </c>
      <c r="F67" s="402">
        <v>855.2833333333333</v>
      </c>
      <c r="G67" s="403">
        <v>849.06666666666661</v>
      </c>
      <c r="H67" s="403">
        <v>844.7833333333333</v>
      </c>
      <c r="I67" s="403">
        <v>838.56666666666661</v>
      </c>
      <c r="J67" s="403">
        <v>859.56666666666661</v>
      </c>
      <c r="K67" s="403">
        <v>865.7833333333333</v>
      </c>
      <c r="L67" s="403">
        <v>870.06666666666661</v>
      </c>
      <c r="M67" s="404">
        <v>861.5</v>
      </c>
      <c r="N67" s="404">
        <v>851</v>
      </c>
      <c r="O67" s="405">
        <v>3895000</v>
      </c>
      <c r="P67" s="406">
        <v>-1.0259040779687098E-3</v>
      </c>
    </row>
    <row r="68" spans="1:16" ht="14.4">
      <c r="A68" s="254">
        <v>58</v>
      </c>
      <c r="B68" s="343" t="s">
        <v>91</v>
      </c>
      <c r="C68" s="436" t="s">
        <v>244</v>
      </c>
      <c r="D68" s="437">
        <v>44371</v>
      </c>
      <c r="E68" s="288">
        <v>1411.55</v>
      </c>
      <c r="F68" s="288">
        <v>1417.1833333333334</v>
      </c>
      <c r="G68" s="289">
        <v>1402.3666666666668</v>
      </c>
      <c r="H68" s="289">
        <v>1393.1833333333334</v>
      </c>
      <c r="I68" s="289">
        <v>1378.3666666666668</v>
      </c>
      <c r="J68" s="289">
        <v>1426.3666666666668</v>
      </c>
      <c r="K68" s="289">
        <v>1441.1833333333334</v>
      </c>
      <c r="L68" s="289">
        <v>1450.3666666666668</v>
      </c>
      <c r="M68" s="276">
        <v>1432</v>
      </c>
      <c r="N68" s="276">
        <v>1408</v>
      </c>
      <c r="O68" s="291">
        <v>1708200</v>
      </c>
      <c r="P68" s="292">
        <v>-3.8037276531000382E-4</v>
      </c>
    </row>
    <row r="69" spans="1:16" ht="14.4">
      <c r="A69" s="254">
        <v>59</v>
      </c>
      <c r="B69" s="363" t="s">
        <v>51</v>
      </c>
      <c r="C69" s="436" t="s">
        <v>367</v>
      </c>
      <c r="D69" s="437">
        <v>44371</v>
      </c>
      <c r="E69" s="288">
        <v>330.4</v>
      </c>
      <c r="F69" s="288">
        <v>329.7833333333333</v>
      </c>
      <c r="G69" s="289">
        <v>327.86666666666662</v>
      </c>
      <c r="H69" s="289">
        <v>325.33333333333331</v>
      </c>
      <c r="I69" s="289">
        <v>323.41666666666663</v>
      </c>
      <c r="J69" s="289">
        <v>332.31666666666661</v>
      </c>
      <c r="K69" s="289">
        <v>334.23333333333335</v>
      </c>
      <c r="L69" s="289">
        <v>336.76666666666659</v>
      </c>
      <c r="M69" s="276">
        <v>331.7</v>
      </c>
      <c r="N69" s="276">
        <v>327.25</v>
      </c>
      <c r="O69" s="291">
        <v>11077850</v>
      </c>
      <c r="P69" s="292">
        <v>-1.1069600110696002E-2</v>
      </c>
    </row>
    <row r="70" spans="1:16" ht="14.4">
      <c r="A70" s="254">
        <v>60</v>
      </c>
      <c r="B70" s="343" t="s">
        <v>37</v>
      </c>
      <c r="C70" s="436" t="s">
        <v>104</v>
      </c>
      <c r="D70" s="437">
        <v>44371</v>
      </c>
      <c r="E70" s="288">
        <v>1505.35</v>
      </c>
      <c r="F70" s="288">
        <v>1513.55</v>
      </c>
      <c r="G70" s="289">
        <v>1492.35</v>
      </c>
      <c r="H70" s="289">
        <v>1479.35</v>
      </c>
      <c r="I70" s="289">
        <v>1458.1499999999999</v>
      </c>
      <c r="J70" s="289">
        <v>1526.55</v>
      </c>
      <c r="K70" s="289">
        <v>1547.7500000000002</v>
      </c>
      <c r="L70" s="289">
        <v>1560.75</v>
      </c>
      <c r="M70" s="276">
        <v>1534.75</v>
      </c>
      <c r="N70" s="276">
        <v>1500.55</v>
      </c>
      <c r="O70" s="291">
        <v>12449750</v>
      </c>
      <c r="P70" s="292">
        <v>-1.6362681077835322E-2</v>
      </c>
    </row>
    <row r="71" spans="1:16" ht="14.4">
      <c r="A71" s="254">
        <v>61</v>
      </c>
      <c r="B71" s="343" t="s">
        <v>72</v>
      </c>
      <c r="C71" s="436" t="s">
        <v>372</v>
      </c>
      <c r="D71" s="437">
        <v>44371</v>
      </c>
      <c r="E71" s="288">
        <v>609.45000000000005</v>
      </c>
      <c r="F71" s="288">
        <v>607.5333333333333</v>
      </c>
      <c r="G71" s="289">
        <v>597.56666666666661</v>
      </c>
      <c r="H71" s="289">
        <v>585.68333333333328</v>
      </c>
      <c r="I71" s="289">
        <v>575.71666666666658</v>
      </c>
      <c r="J71" s="289">
        <v>619.41666666666663</v>
      </c>
      <c r="K71" s="289">
        <v>629.38333333333333</v>
      </c>
      <c r="L71" s="289">
        <v>641.26666666666665</v>
      </c>
      <c r="M71" s="276">
        <v>617.5</v>
      </c>
      <c r="N71" s="276">
        <v>595.65</v>
      </c>
      <c r="O71" s="291">
        <v>1776250</v>
      </c>
      <c r="P71" s="292">
        <v>-4.051316677920324E-2</v>
      </c>
    </row>
    <row r="72" spans="1:16" ht="14.4">
      <c r="A72" s="254">
        <v>62</v>
      </c>
      <c r="B72" s="343" t="s">
        <v>63</v>
      </c>
      <c r="C72" s="436" t="s">
        <v>105</v>
      </c>
      <c r="D72" s="437">
        <v>44371</v>
      </c>
      <c r="E72" s="288">
        <v>1051.95</v>
      </c>
      <c r="F72" s="288">
        <v>1057.8</v>
      </c>
      <c r="G72" s="289">
        <v>1043</v>
      </c>
      <c r="H72" s="289">
        <v>1034.05</v>
      </c>
      <c r="I72" s="289">
        <v>1019.25</v>
      </c>
      <c r="J72" s="289">
        <v>1066.75</v>
      </c>
      <c r="K72" s="289">
        <v>1081.5499999999997</v>
      </c>
      <c r="L72" s="289">
        <v>1090.5</v>
      </c>
      <c r="M72" s="276">
        <v>1072.5999999999999</v>
      </c>
      <c r="N72" s="276">
        <v>1048.8499999999999</v>
      </c>
      <c r="O72" s="291">
        <v>3883500</v>
      </c>
      <c r="P72" s="292">
        <v>3.8646696977801549E-2</v>
      </c>
    </row>
    <row r="73" spans="1:16" ht="14.4">
      <c r="A73" s="254">
        <v>63</v>
      </c>
      <c r="B73" s="343" t="s">
        <v>106</v>
      </c>
      <c r="C73" s="436" t="s">
        <v>107</v>
      </c>
      <c r="D73" s="437">
        <v>44371</v>
      </c>
      <c r="E73" s="288">
        <v>954.3</v>
      </c>
      <c r="F73" s="288">
        <v>950.41666666666663</v>
      </c>
      <c r="G73" s="289">
        <v>944.38333333333321</v>
      </c>
      <c r="H73" s="289">
        <v>934.46666666666658</v>
      </c>
      <c r="I73" s="289">
        <v>928.43333333333317</v>
      </c>
      <c r="J73" s="289">
        <v>960.33333333333326</v>
      </c>
      <c r="K73" s="289">
        <v>966.36666666666679</v>
      </c>
      <c r="L73" s="289">
        <v>976.2833333333333</v>
      </c>
      <c r="M73" s="276">
        <v>956.45</v>
      </c>
      <c r="N73" s="276">
        <v>940.5</v>
      </c>
      <c r="O73" s="291">
        <v>21456400</v>
      </c>
      <c r="P73" s="292">
        <v>1.3691381705139229E-2</v>
      </c>
    </row>
    <row r="74" spans="1:16" ht="14.4">
      <c r="A74" s="254">
        <v>64</v>
      </c>
      <c r="B74" s="343" t="s">
        <v>56</v>
      </c>
      <c r="C74" s="436" t="s">
        <v>108</v>
      </c>
      <c r="D74" s="437">
        <v>44371</v>
      </c>
      <c r="E74" s="288">
        <v>2599.1</v>
      </c>
      <c r="F74" s="288">
        <v>2612.0666666666666</v>
      </c>
      <c r="G74" s="289">
        <v>2581.2333333333331</v>
      </c>
      <c r="H74" s="289">
        <v>2563.3666666666663</v>
      </c>
      <c r="I74" s="289">
        <v>2532.5333333333328</v>
      </c>
      <c r="J74" s="289">
        <v>2629.9333333333334</v>
      </c>
      <c r="K74" s="289">
        <v>2660.7666666666673</v>
      </c>
      <c r="L74" s="289">
        <v>2678.6333333333337</v>
      </c>
      <c r="M74" s="276">
        <v>2642.9</v>
      </c>
      <c r="N74" s="276">
        <v>2594.1999999999998</v>
      </c>
      <c r="O74" s="291">
        <v>15942600</v>
      </c>
      <c r="P74" s="292">
        <v>-6.0785157199768078E-3</v>
      </c>
    </row>
    <row r="75" spans="1:16" ht="14.4">
      <c r="A75" s="254">
        <v>65</v>
      </c>
      <c r="B75" s="343" t="s">
        <v>56</v>
      </c>
      <c r="C75" s="436" t="s">
        <v>248</v>
      </c>
      <c r="D75" s="437">
        <v>44371</v>
      </c>
      <c r="E75" s="288">
        <v>3048.2</v>
      </c>
      <c r="F75" s="288">
        <v>3047.7999999999997</v>
      </c>
      <c r="G75" s="289">
        <v>3015.9999999999995</v>
      </c>
      <c r="H75" s="289">
        <v>2983.7999999999997</v>
      </c>
      <c r="I75" s="289">
        <v>2951.9999999999995</v>
      </c>
      <c r="J75" s="289">
        <v>3079.9999999999995</v>
      </c>
      <c r="K75" s="289">
        <v>3111.7999999999997</v>
      </c>
      <c r="L75" s="289">
        <v>3143.9999999999995</v>
      </c>
      <c r="M75" s="276">
        <v>3079.6</v>
      </c>
      <c r="N75" s="276">
        <v>3015.6</v>
      </c>
      <c r="O75" s="291">
        <v>561000</v>
      </c>
      <c r="P75" s="292">
        <v>-1.0232886379675371E-2</v>
      </c>
    </row>
    <row r="76" spans="1:16" ht="14.4">
      <c r="A76" s="254">
        <v>66</v>
      </c>
      <c r="B76" s="343" t="s">
        <v>53</v>
      </c>
      <c r="C76" t="s">
        <v>109</v>
      </c>
      <c r="D76" s="437">
        <v>44371</v>
      </c>
      <c r="E76" s="402">
        <v>1507.2</v>
      </c>
      <c r="F76" s="402">
        <v>1508.95</v>
      </c>
      <c r="G76" s="403">
        <v>1501.25</v>
      </c>
      <c r="H76" s="403">
        <v>1495.3</v>
      </c>
      <c r="I76" s="403">
        <v>1487.6</v>
      </c>
      <c r="J76" s="403">
        <v>1514.9</v>
      </c>
      <c r="K76" s="403">
        <v>1522.6000000000004</v>
      </c>
      <c r="L76" s="403">
        <v>1528.5500000000002</v>
      </c>
      <c r="M76" s="404">
        <v>1516.65</v>
      </c>
      <c r="N76" s="404">
        <v>1503</v>
      </c>
      <c r="O76" s="405">
        <v>24339150</v>
      </c>
      <c r="P76" s="406">
        <v>1.5023624936923712E-2</v>
      </c>
    </row>
    <row r="77" spans="1:16" ht="14.4">
      <c r="A77" s="254">
        <v>67</v>
      </c>
      <c r="B77" s="343" t="s">
        <v>56</v>
      </c>
      <c r="C77" s="436" t="s">
        <v>249</v>
      </c>
      <c r="D77" s="437">
        <v>44371</v>
      </c>
      <c r="E77" s="288">
        <v>682.65</v>
      </c>
      <c r="F77" s="288">
        <v>681.9</v>
      </c>
      <c r="G77" s="289">
        <v>678.09999999999991</v>
      </c>
      <c r="H77" s="289">
        <v>673.55</v>
      </c>
      <c r="I77" s="289">
        <v>669.74999999999989</v>
      </c>
      <c r="J77" s="289">
        <v>686.44999999999993</v>
      </c>
      <c r="K77" s="289">
        <v>690.24999999999989</v>
      </c>
      <c r="L77" s="289">
        <v>694.8</v>
      </c>
      <c r="M77" s="276">
        <v>685.7</v>
      </c>
      <c r="N77" s="276">
        <v>677.35</v>
      </c>
      <c r="O77" s="291">
        <v>15470400</v>
      </c>
      <c r="P77" s="292">
        <v>1.3475535058009656E-2</v>
      </c>
    </row>
    <row r="78" spans="1:16" ht="14.4">
      <c r="A78" s="254">
        <v>68</v>
      </c>
      <c r="B78" s="363" t="s">
        <v>43</v>
      </c>
      <c r="C78" s="436" t="s">
        <v>110</v>
      </c>
      <c r="D78" s="437">
        <v>44371</v>
      </c>
      <c r="E78" s="288">
        <v>3062.7</v>
      </c>
      <c r="F78" s="288">
        <v>3067.7999999999997</v>
      </c>
      <c r="G78" s="289">
        <v>3050.6499999999996</v>
      </c>
      <c r="H78" s="289">
        <v>3038.6</v>
      </c>
      <c r="I78" s="289">
        <v>3021.45</v>
      </c>
      <c r="J78" s="289">
        <v>3079.8499999999995</v>
      </c>
      <c r="K78" s="289">
        <v>3097</v>
      </c>
      <c r="L78" s="289">
        <v>3109.0499999999993</v>
      </c>
      <c r="M78" s="276">
        <v>3084.95</v>
      </c>
      <c r="N78" s="276">
        <v>3055.75</v>
      </c>
      <c r="O78" s="291">
        <v>3771900</v>
      </c>
      <c r="P78" s="292">
        <v>2.0535714285714286E-2</v>
      </c>
    </row>
    <row r="79" spans="1:16" ht="14.4">
      <c r="A79" s="254">
        <v>69</v>
      </c>
      <c r="B79" s="343" t="s">
        <v>111</v>
      </c>
      <c r="C79" s="436" t="s">
        <v>112</v>
      </c>
      <c r="D79" s="437">
        <v>44371</v>
      </c>
      <c r="E79" s="288">
        <v>396.35</v>
      </c>
      <c r="F79" s="288">
        <v>398.26666666666665</v>
      </c>
      <c r="G79" s="289">
        <v>393.7833333333333</v>
      </c>
      <c r="H79" s="289">
        <v>391.21666666666664</v>
      </c>
      <c r="I79" s="289">
        <v>386.73333333333329</v>
      </c>
      <c r="J79" s="289">
        <v>400.83333333333331</v>
      </c>
      <c r="K79" s="289">
        <v>405.31666666666666</v>
      </c>
      <c r="L79" s="289">
        <v>407.88333333333333</v>
      </c>
      <c r="M79" s="276">
        <v>402.75</v>
      </c>
      <c r="N79" s="276">
        <v>395.7</v>
      </c>
      <c r="O79" s="291">
        <v>26752450</v>
      </c>
      <c r="P79" s="292">
        <v>-1.9695895375403765E-2</v>
      </c>
    </row>
    <row r="80" spans="1:16" ht="14.4">
      <c r="A80" s="254">
        <v>70</v>
      </c>
      <c r="B80" s="343" t="s">
        <v>72</v>
      </c>
      <c r="C80" s="436" t="s">
        <v>113</v>
      </c>
      <c r="D80" s="437">
        <v>44371</v>
      </c>
      <c r="E80" s="288">
        <v>301.75</v>
      </c>
      <c r="F80" s="288">
        <v>300.91666666666669</v>
      </c>
      <c r="G80" s="289">
        <v>298.38333333333338</v>
      </c>
      <c r="H80" s="289">
        <v>295.01666666666671</v>
      </c>
      <c r="I80" s="289">
        <v>292.48333333333341</v>
      </c>
      <c r="J80" s="289">
        <v>304.28333333333336</v>
      </c>
      <c r="K80" s="289">
        <v>306.81666666666666</v>
      </c>
      <c r="L80" s="289">
        <v>310.18333333333334</v>
      </c>
      <c r="M80" s="276">
        <v>303.45</v>
      </c>
      <c r="N80" s="276">
        <v>297.55</v>
      </c>
      <c r="O80" s="291">
        <v>23479200</v>
      </c>
      <c r="P80" s="292">
        <v>-2.5221387736800806E-2</v>
      </c>
    </row>
    <row r="81" spans="1:16" ht="14.4">
      <c r="A81" s="254">
        <v>71</v>
      </c>
      <c r="B81" s="343" t="s">
        <v>49</v>
      </c>
      <c r="C81" s="436" t="s">
        <v>114</v>
      </c>
      <c r="D81" s="437">
        <v>44371</v>
      </c>
      <c r="E81" s="288">
        <v>2334.5500000000002</v>
      </c>
      <c r="F81" s="288">
        <v>2336.9833333333336</v>
      </c>
      <c r="G81" s="289">
        <v>2324.0666666666671</v>
      </c>
      <c r="H81" s="289">
        <v>2313.5833333333335</v>
      </c>
      <c r="I81" s="289">
        <v>2300.666666666667</v>
      </c>
      <c r="J81" s="289">
        <v>2347.4666666666672</v>
      </c>
      <c r="K81" s="289">
        <v>2360.3833333333332</v>
      </c>
      <c r="L81" s="289">
        <v>2370.8666666666672</v>
      </c>
      <c r="M81" s="276">
        <v>2349.9</v>
      </c>
      <c r="N81" s="276">
        <v>2326.5</v>
      </c>
      <c r="O81" s="291">
        <v>7901100</v>
      </c>
      <c r="P81" s="292">
        <v>2.4307716241443685E-2</v>
      </c>
    </row>
    <row r="82" spans="1:16" ht="14.4">
      <c r="A82" s="254">
        <v>72</v>
      </c>
      <c r="B82" s="343" t="s">
        <v>56</v>
      </c>
      <c r="C82" s="436" t="s">
        <v>115</v>
      </c>
      <c r="D82" s="437">
        <v>44371</v>
      </c>
      <c r="E82" s="288">
        <v>248.25</v>
      </c>
      <c r="F82" s="288">
        <v>251.89999999999998</v>
      </c>
      <c r="G82" s="289">
        <v>239.49999999999994</v>
      </c>
      <c r="H82" s="289">
        <v>230.74999999999997</v>
      </c>
      <c r="I82" s="289">
        <v>218.34999999999994</v>
      </c>
      <c r="J82" s="289">
        <v>260.64999999999998</v>
      </c>
      <c r="K82" s="289">
        <v>273.05000000000007</v>
      </c>
      <c r="L82" s="289">
        <v>281.79999999999995</v>
      </c>
      <c r="M82" s="276">
        <v>264.3</v>
      </c>
      <c r="N82" s="276">
        <v>243.15</v>
      </c>
      <c r="O82" s="291">
        <v>33368400</v>
      </c>
      <c r="P82" s="292">
        <v>-0.15177304964539007</v>
      </c>
    </row>
    <row r="83" spans="1:16" ht="14.4">
      <c r="A83" s="254">
        <v>73</v>
      </c>
      <c r="B83" s="343" t="s">
        <v>53</v>
      </c>
      <c r="C83" s="436" t="s">
        <v>116</v>
      </c>
      <c r="D83" s="437">
        <v>44371</v>
      </c>
      <c r="E83" s="288">
        <v>651.45000000000005</v>
      </c>
      <c r="F83" s="288">
        <v>650.55000000000007</v>
      </c>
      <c r="G83" s="289">
        <v>648.40000000000009</v>
      </c>
      <c r="H83" s="289">
        <v>645.35</v>
      </c>
      <c r="I83" s="289">
        <v>643.20000000000005</v>
      </c>
      <c r="J83" s="289">
        <v>653.60000000000014</v>
      </c>
      <c r="K83" s="289">
        <v>655.75</v>
      </c>
      <c r="L83" s="289">
        <v>658.80000000000018</v>
      </c>
      <c r="M83" s="276">
        <v>652.70000000000005</v>
      </c>
      <c r="N83" s="276">
        <v>647.5</v>
      </c>
      <c r="O83" s="291">
        <v>65382625</v>
      </c>
      <c r="P83" s="292">
        <v>-8.4038870584309967E-3</v>
      </c>
    </row>
    <row r="84" spans="1:16" ht="14.4">
      <c r="A84" s="254">
        <v>74</v>
      </c>
      <c r="B84" s="343" t="s">
        <v>56</v>
      </c>
      <c r="C84" s="436" t="s">
        <v>252</v>
      </c>
      <c r="D84" s="437">
        <v>44371</v>
      </c>
      <c r="E84" s="288">
        <v>1453.4</v>
      </c>
      <c r="F84" s="288">
        <v>1452.1499999999999</v>
      </c>
      <c r="G84" s="289">
        <v>1443.7499999999998</v>
      </c>
      <c r="H84" s="289">
        <v>1434.1</v>
      </c>
      <c r="I84" s="289">
        <v>1425.6999999999998</v>
      </c>
      <c r="J84" s="289">
        <v>1461.7999999999997</v>
      </c>
      <c r="K84" s="289">
        <v>1470.1999999999998</v>
      </c>
      <c r="L84" s="289">
        <v>1479.8499999999997</v>
      </c>
      <c r="M84" s="276">
        <v>1460.55</v>
      </c>
      <c r="N84" s="276">
        <v>1442.5</v>
      </c>
      <c r="O84" s="291">
        <v>1321750</v>
      </c>
      <c r="P84" s="292">
        <v>5.5668703326544465E-2</v>
      </c>
    </row>
    <row r="85" spans="1:16" ht="14.4">
      <c r="A85" s="254">
        <v>75</v>
      </c>
      <c r="B85" s="343" t="s">
        <v>56</v>
      </c>
      <c r="C85" s="436" t="s">
        <v>117</v>
      </c>
      <c r="D85" s="437">
        <v>44371</v>
      </c>
      <c r="E85" s="288">
        <v>580.85</v>
      </c>
      <c r="F85" s="288">
        <v>579.65</v>
      </c>
      <c r="G85" s="289">
        <v>575.19999999999993</v>
      </c>
      <c r="H85" s="289">
        <v>569.54999999999995</v>
      </c>
      <c r="I85" s="289">
        <v>565.09999999999991</v>
      </c>
      <c r="J85" s="289">
        <v>585.29999999999995</v>
      </c>
      <c r="K85" s="289">
        <v>589.75</v>
      </c>
      <c r="L85" s="289">
        <v>595.4</v>
      </c>
      <c r="M85" s="276">
        <v>584.1</v>
      </c>
      <c r="N85" s="276">
        <v>574</v>
      </c>
      <c r="O85" s="291">
        <v>5374500</v>
      </c>
      <c r="P85" s="292">
        <v>-4.5805592543275632E-2</v>
      </c>
    </row>
    <row r="86" spans="1:16" ht="14.4">
      <c r="A86" s="254">
        <v>76</v>
      </c>
      <c r="B86" s="343" t="s">
        <v>67</v>
      </c>
      <c r="C86" s="436" t="s">
        <v>118</v>
      </c>
      <c r="D86" s="437">
        <v>44371</v>
      </c>
      <c r="E86" s="288">
        <v>10.15</v>
      </c>
      <c r="F86" s="288">
        <v>10.15</v>
      </c>
      <c r="G86" s="289">
        <v>10</v>
      </c>
      <c r="H86" s="289">
        <v>9.85</v>
      </c>
      <c r="I86" s="289">
        <v>9.6999999999999993</v>
      </c>
      <c r="J86" s="289">
        <v>10.3</v>
      </c>
      <c r="K86" s="289">
        <v>10.450000000000003</v>
      </c>
      <c r="L86" s="289">
        <v>10.600000000000001</v>
      </c>
      <c r="M86" s="276">
        <v>10.3</v>
      </c>
      <c r="N86" s="276">
        <v>10</v>
      </c>
      <c r="O86" s="291">
        <v>692930000</v>
      </c>
      <c r="P86" s="292">
        <v>1.289266346055459E-2</v>
      </c>
    </row>
    <row r="87" spans="1:16" ht="14.4">
      <c r="A87" s="254">
        <v>77</v>
      </c>
      <c r="B87" s="343" t="s">
        <v>53</v>
      </c>
      <c r="C87" s="436" t="s">
        <v>119</v>
      </c>
      <c r="D87" s="437">
        <v>44371</v>
      </c>
      <c r="E87" s="288">
        <v>60.75</v>
      </c>
      <c r="F87" s="288">
        <v>60.683333333333337</v>
      </c>
      <c r="G87" s="289">
        <v>60.266666666666673</v>
      </c>
      <c r="H87" s="289">
        <v>59.783333333333339</v>
      </c>
      <c r="I87" s="289">
        <v>59.366666666666674</v>
      </c>
      <c r="J87" s="289">
        <v>61.166666666666671</v>
      </c>
      <c r="K87" s="289">
        <v>61.583333333333329</v>
      </c>
      <c r="L87" s="289">
        <v>62.06666666666667</v>
      </c>
      <c r="M87" s="276">
        <v>61.1</v>
      </c>
      <c r="N87" s="276">
        <v>60.2</v>
      </c>
      <c r="O87" s="291">
        <v>131423000</v>
      </c>
      <c r="P87" s="292">
        <v>-4.6765954385207566E-3</v>
      </c>
    </row>
    <row r="88" spans="1:16" ht="14.4">
      <c r="A88" s="254">
        <v>78</v>
      </c>
      <c r="B88" s="343" t="s">
        <v>72</v>
      </c>
      <c r="C88" s="436" t="s">
        <v>120</v>
      </c>
      <c r="D88" s="437">
        <v>44371</v>
      </c>
      <c r="E88" s="288">
        <v>531.25</v>
      </c>
      <c r="F88" s="288">
        <v>531.80000000000007</v>
      </c>
      <c r="G88" s="289">
        <v>527.95000000000016</v>
      </c>
      <c r="H88" s="289">
        <v>524.65000000000009</v>
      </c>
      <c r="I88" s="289">
        <v>520.80000000000018</v>
      </c>
      <c r="J88" s="289">
        <v>535.10000000000014</v>
      </c>
      <c r="K88" s="289">
        <v>538.95000000000005</v>
      </c>
      <c r="L88" s="289">
        <v>542.25000000000011</v>
      </c>
      <c r="M88" s="276">
        <v>535.65</v>
      </c>
      <c r="N88" s="276">
        <v>528.5</v>
      </c>
      <c r="O88" s="291">
        <v>7793500</v>
      </c>
      <c r="P88" s="292">
        <v>1.5903869941685811E-3</v>
      </c>
    </row>
    <row r="89" spans="1:16" ht="14.4">
      <c r="A89" s="254">
        <v>79</v>
      </c>
      <c r="B89" s="343" t="s">
        <v>39</v>
      </c>
      <c r="C89" s="436" t="s">
        <v>121</v>
      </c>
      <c r="D89" s="437">
        <v>44371</v>
      </c>
      <c r="E89" s="288">
        <v>1758.4</v>
      </c>
      <c r="F89" s="288">
        <v>1785.75</v>
      </c>
      <c r="G89" s="289">
        <v>1715</v>
      </c>
      <c r="H89" s="289">
        <v>1671.6</v>
      </c>
      <c r="I89" s="289">
        <v>1600.85</v>
      </c>
      <c r="J89" s="289">
        <v>1829.15</v>
      </c>
      <c r="K89" s="289">
        <v>1899.9</v>
      </c>
      <c r="L89" s="289">
        <v>1943.3000000000002</v>
      </c>
      <c r="M89" s="276">
        <v>1856.5</v>
      </c>
      <c r="N89" s="276">
        <v>1742.35</v>
      </c>
      <c r="O89" s="291">
        <v>3672000</v>
      </c>
      <c r="P89" s="292">
        <v>2.958082153371653E-2</v>
      </c>
    </row>
    <row r="90" spans="1:16" ht="14.4">
      <c r="A90" s="254">
        <v>80</v>
      </c>
      <c r="B90" s="343" t="s">
        <v>53</v>
      </c>
      <c r="C90" s="436" t="s">
        <v>122</v>
      </c>
      <c r="D90" s="437">
        <v>44371</v>
      </c>
      <c r="E90" s="288">
        <v>1030.45</v>
      </c>
      <c r="F90" s="288">
        <v>1027.2166666666667</v>
      </c>
      <c r="G90" s="289">
        <v>1016.5833333333335</v>
      </c>
      <c r="H90" s="289">
        <v>1002.7166666666668</v>
      </c>
      <c r="I90" s="289">
        <v>992.0833333333336</v>
      </c>
      <c r="J90" s="289">
        <v>1041.0833333333335</v>
      </c>
      <c r="K90" s="289">
        <v>1051.7166666666667</v>
      </c>
      <c r="L90" s="289">
        <v>1065.5833333333333</v>
      </c>
      <c r="M90" s="276">
        <v>1037.8499999999999</v>
      </c>
      <c r="N90" s="276">
        <v>1013.35</v>
      </c>
      <c r="O90" s="291">
        <v>17328600</v>
      </c>
      <c r="P90" s="292">
        <v>6.7354066189921832E-2</v>
      </c>
    </row>
    <row r="91" spans="1:16" ht="14.4">
      <c r="A91" s="254">
        <v>81</v>
      </c>
      <c r="B91" s="343" t="s">
        <v>67</v>
      </c>
      <c r="C91" s="436" t="s">
        <v>824</v>
      </c>
      <c r="D91" s="437">
        <v>44371</v>
      </c>
      <c r="E91" s="288">
        <v>253.45</v>
      </c>
      <c r="F91" s="288">
        <v>253.25</v>
      </c>
      <c r="G91" s="289">
        <v>249.60000000000002</v>
      </c>
      <c r="H91" s="289">
        <v>245.75000000000003</v>
      </c>
      <c r="I91" s="289">
        <v>242.10000000000005</v>
      </c>
      <c r="J91" s="289">
        <v>257.10000000000002</v>
      </c>
      <c r="K91" s="289">
        <v>260.75</v>
      </c>
      <c r="L91" s="289">
        <v>264.59999999999997</v>
      </c>
      <c r="M91" s="276">
        <v>256.89999999999998</v>
      </c>
      <c r="N91" s="276">
        <v>249.4</v>
      </c>
      <c r="O91" s="291">
        <v>9368800</v>
      </c>
      <c r="P91" s="292">
        <v>-5.0510783200908058E-2</v>
      </c>
    </row>
    <row r="92" spans="1:16" ht="14.4">
      <c r="A92" s="254">
        <v>82</v>
      </c>
      <c r="B92" s="343" t="s">
        <v>106</v>
      </c>
      <c r="C92" s="436" t="s">
        <v>124</v>
      </c>
      <c r="D92" s="437">
        <v>44371</v>
      </c>
      <c r="E92" s="402">
        <v>1396.85</v>
      </c>
      <c r="F92" s="402">
        <v>1393.55</v>
      </c>
      <c r="G92" s="403">
        <v>1387.85</v>
      </c>
      <c r="H92" s="403">
        <v>1378.85</v>
      </c>
      <c r="I92" s="403">
        <v>1373.1499999999999</v>
      </c>
      <c r="J92" s="403">
        <v>1402.55</v>
      </c>
      <c r="K92" s="403">
        <v>1408.2500000000002</v>
      </c>
      <c r="L92" s="403">
        <v>1417.25</v>
      </c>
      <c r="M92" s="404">
        <v>1399.25</v>
      </c>
      <c r="N92" s="404">
        <v>1384.55</v>
      </c>
      <c r="O92" s="405">
        <v>33080400</v>
      </c>
      <c r="P92" s="406">
        <v>1.7044825677919203E-2</v>
      </c>
    </row>
    <row r="93" spans="1:16" ht="14.4">
      <c r="A93" s="254">
        <v>83</v>
      </c>
      <c r="B93" s="343" t="s">
        <v>72</v>
      </c>
      <c r="C93" s="436" t="s">
        <v>125</v>
      </c>
      <c r="D93" s="437">
        <v>44371</v>
      </c>
      <c r="E93" s="288">
        <v>114.95</v>
      </c>
      <c r="F93" s="288">
        <v>115.13333333333333</v>
      </c>
      <c r="G93" s="289">
        <v>114.26666666666665</v>
      </c>
      <c r="H93" s="289">
        <v>113.58333333333333</v>
      </c>
      <c r="I93" s="289">
        <v>112.71666666666665</v>
      </c>
      <c r="J93" s="289">
        <v>115.81666666666665</v>
      </c>
      <c r="K93" s="289">
        <v>116.68333333333332</v>
      </c>
      <c r="L93" s="289">
        <v>117.36666666666665</v>
      </c>
      <c r="M93" s="276">
        <v>116</v>
      </c>
      <c r="N93" s="276">
        <v>114.45</v>
      </c>
      <c r="O93" s="291">
        <v>62517000</v>
      </c>
      <c r="P93" s="292">
        <v>-6.0007818608287723E-2</v>
      </c>
    </row>
    <row r="94" spans="1:16" ht="14.4">
      <c r="A94" s="254">
        <v>84</v>
      </c>
      <c r="B94" s="363" t="s">
        <v>39</v>
      </c>
      <c r="C94" s="436" t="s">
        <v>772</v>
      </c>
      <c r="D94" s="437">
        <v>44371</v>
      </c>
      <c r="E94" s="288">
        <v>2110.15</v>
      </c>
      <c r="F94" s="288">
        <v>2056.3166666666671</v>
      </c>
      <c r="G94" s="289">
        <v>1987.3333333333339</v>
      </c>
      <c r="H94" s="289">
        <v>1864.5166666666669</v>
      </c>
      <c r="I94" s="289">
        <v>1795.5333333333338</v>
      </c>
      <c r="J94" s="289">
        <v>2179.1333333333341</v>
      </c>
      <c r="K94" s="289">
        <v>2248.1166666666668</v>
      </c>
      <c r="L94" s="289">
        <v>2370.9333333333343</v>
      </c>
      <c r="M94" s="276">
        <v>2125.3000000000002</v>
      </c>
      <c r="N94" s="276">
        <v>1933.5</v>
      </c>
      <c r="O94" s="291">
        <v>1911000</v>
      </c>
      <c r="P94" s="292">
        <v>0.82552002483700715</v>
      </c>
    </row>
    <row r="95" spans="1:16" ht="14.4">
      <c r="A95" s="254">
        <v>85</v>
      </c>
      <c r="B95" s="343" t="s">
        <v>49</v>
      </c>
      <c r="C95" s="436" t="s">
        <v>126</v>
      </c>
      <c r="D95" s="437">
        <v>44371</v>
      </c>
      <c r="E95" s="288">
        <v>206.8</v>
      </c>
      <c r="F95" s="288">
        <v>206.73333333333335</v>
      </c>
      <c r="G95" s="289">
        <v>205.7166666666667</v>
      </c>
      <c r="H95" s="289">
        <v>204.63333333333335</v>
      </c>
      <c r="I95" s="289">
        <v>203.6166666666667</v>
      </c>
      <c r="J95" s="289">
        <v>207.81666666666669</v>
      </c>
      <c r="K95" s="289">
        <v>208.83333333333334</v>
      </c>
      <c r="L95" s="289">
        <v>209.91666666666669</v>
      </c>
      <c r="M95" s="276">
        <v>207.75</v>
      </c>
      <c r="N95" s="276">
        <v>205.65</v>
      </c>
      <c r="O95" s="291">
        <v>186291200</v>
      </c>
      <c r="P95" s="292">
        <v>-2.3565522215326814E-2</v>
      </c>
    </row>
    <row r="96" spans="1:16" ht="14.4">
      <c r="A96" s="254">
        <v>86</v>
      </c>
      <c r="B96" s="343" t="s">
        <v>111</v>
      </c>
      <c r="C96" s="436" t="s">
        <v>127</v>
      </c>
      <c r="D96" s="437">
        <v>44371</v>
      </c>
      <c r="E96" s="288">
        <v>405.75</v>
      </c>
      <c r="F96" s="288">
        <v>406.45</v>
      </c>
      <c r="G96" s="289">
        <v>400.25</v>
      </c>
      <c r="H96" s="289">
        <v>394.75</v>
      </c>
      <c r="I96" s="289">
        <v>388.55</v>
      </c>
      <c r="J96" s="289">
        <v>411.95</v>
      </c>
      <c r="K96" s="289">
        <v>418.14999999999992</v>
      </c>
      <c r="L96" s="289">
        <v>423.65</v>
      </c>
      <c r="M96" s="276">
        <v>412.65</v>
      </c>
      <c r="N96" s="276">
        <v>400.95</v>
      </c>
      <c r="O96" s="291">
        <v>34232500</v>
      </c>
      <c r="P96" s="292">
        <v>1.6027305780218149E-2</v>
      </c>
    </row>
    <row r="97" spans="1:16" ht="14.4">
      <c r="A97" s="254">
        <v>87</v>
      </c>
      <c r="B97" s="343" t="s">
        <v>111</v>
      </c>
      <c r="C97" s="436" t="s">
        <v>128</v>
      </c>
      <c r="D97" s="437">
        <v>44371</v>
      </c>
      <c r="E97" s="288">
        <v>718.5</v>
      </c>
      <c r="F97" s="288">
        <v>722.9</v>
      </c>
      <c r="G97" s="289">
        <v>712.59999999999991</v>
      </c>
      <c r="H97" s="289">
        <v>706.69999999999993</v>
      </c>
      <c r="I97" s="289">
        <v>696.39999999999986</v>
      </c>
      <c r="J97" s="289">
        <v>728.8</v>
      </c>
      <c r="K97" s="289">
        <v>739.09999999999991</v>
      </c>
      <c r="L97" s="289">
        <v>745</v>
      </c>
      <c r="M97" s="276">
        <v>733.2</v>
      </c>
      <c r="N97" s="276">
        <v>717</v>
      </c>
      <c r="O97" s="291">
        <v>34726050</v>
      </c>
      <c r="P97" s="292">
        <v>1.7201834862385322E-2</v>
      </c>
    </row>
    <row r="98" spans="1:16" ht="14.4">
      <c r="A98" s="254">
        <v>88</v>
      </c>
      <c r="B98" s="343" t="s">
        <v>39</v>
      </c>
      <c r="C98" s="436" t="s">
        <v>129</v>
      </c>
      <c r="D98" s="437">
        <v>44371</v>
      </c>
      <c r="E98" s="288">
        <v>3162.3</v>
      </c>
      <c r="F98" s="288">
        <v>3172.65</v>
      </c>
      <c r="G98" s="289">
        <v>3128.25</v>
      </c>
      <c r="H98" s="289">
        <v>3094.2</v>
      </c>
      <c r="I98" s="289">
        <v>3049.7999999999997</v>
      </c>
      <c r="J98" s="289">
        <v>3206.7000000000003</v>
      </c>
      <c r="K98" s="289">
        <v>3251.1000000000008</v>
      </c>
      <c r="L98" s="289">
        <v>3285.1500000000005</v>
      </c>
      <c r="M98" s="276">
        <v>3217.05</v>
      </c>
      <c r="N98" s="276">
        <v>3138.6</v>
      </c>
      <c r="O98" s="291">
        <v>1343000</v>
      </c>
      <c r="P98" s="292">
        <v>-5.3693760414738013E-3</v>
      </c>
    </row>
    <row r="99" spans="1:16" ht="14.4">
      <c r="A99" s="254">
        <v>89</v>
      </c>
      <c r="B99" s="343" t="s">
        <v>53</v>
      </c>
      <c r="C99" s="436" t="s">
        <v>131</v>
      </c>
      <c r="D99" s="437">
        <v>44371</v>
      </c>
      <c r="E99" s="288">
        <v>1819.65</v>
      </c>
      <c r="F99" s="288">
        <v>1820.0166666666667</v>
      </c>
      <c r="G99" s="289">
        <v>1811.9333333333334</v>
      </c>
      <c r="H99" s="289">
        <v>1804.2166666666667</v>
      </c>
      <c r="I99" s="289">
        <v>1796.1333333333334</v>
      </c>
      <c r="J99" s="289">
        <v>1827.7333333333333</v>
      </c>
      <c r="K99" s="289">
        <v>1835.8166666666668</v>
      </c>
      <c r="L99" s="289">
        <v>1843.5333333333333</v>
      </c>
      <c r="M99" s="276">
        <v>1828.1</v>
      </c>
      <c r="N99" s="276">
        <v>1812.3</v>
      </c>
      <c r="O99" s="291">
        <v>12639200</v>
      </c>
      <c r="P99" s="292">
        <v>-9.2496786128617569E-3</v>
      </c>
    </row>
    <row r="100" spans="1:16" ht="14.4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97.7</v>
      </c>
      <c r="F100" s="288">
        <v>97.566666666666663</v>
      </c>
      <c r="G100" s="289">
        <v>96.183333333333323</v>
      </c>
      <c r="H100" s="289">
        <v>94.666666666666657</v>
      </c>
      <c r="I100" s="289">
        <v>93.283333333333317</v>
      </c>
      <c r="J100" s="289">
        <v>99.083333333333329</v>
      </c>
      <c r="K100" s="289">
        <v>100.46666666666665</v>
      </c>
      <c r="L100" s="289">
        <v>101.98333333333333</v>
      </c>
      <c r="M100" s="276">
        <v>98.95</v>
      </c>
      <c r="N100" s="276">
        <v>96.05</v>
      </c>
      <c r="O100" s="291">
        <v>60281620</v>
      </c>
      <c r="P100" s="292">
        <v>2.503793626707132E-2</v>
      </c>
    </row>
    <row r="101" spans="1:16" ht="14.4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2981.75</v>
      </c>
      <c r="F101" s="288">
        <v>2950.4499999999994</v>
      </c>
      <c r="G101" s="289">
        <v>2907.7499999999986</v>
      </c>
      <c r="H101" s="289">
        <v>2833.7499999999991</v>
      </c>
      <c r="I101" s="289">
        <v>2791.0499999999984</v>
      </c>
      <c r="J101" s="289">
        <v>3024.4499999999989</v>
      </c>
      <c r="K101" s="289">
        <v>3067.1499999999996</v>
      </c>
      <c r="L101" s="289">
        <v>3141.1499999999992</v>
      </c>
      <c r="M101" s="276">
        <v>2993.15</v>
      </c>
      <c r="N101" s="276">
        <v>2876.45</v>
      </c>
      <c r="O101" s="291">
        <v>424500</v>
      </c>
      <c r="P101" s="292">
        <v>-1.7636684303350969E-3</v>
      </c>
    </row>
    <row r="102" spans="1:16" ht="14.4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522.45000000000005</v>
      </c>
      <c r="F102" s="288">
        <v>526.08333333333337</v>
      </c>
      <c r="G102" s="289">
        <v>515.86666666666679</v>
      </c>
      <c r="H102" s="289">
        <v>509.28333333333342</v>
      </c>
      <c r="I102" s="289">
        <v>499.06666666666683</v>
      </c>
      <c r="J102" s="289">
        <v>532.66666666666674</v>
      </c>
      <c r="K102" s="289">
        <v>542.88333333333321</v>
      </c>
      <c r="L102" s="289">
        <v>549.4666666666667</v>
      </c>
      <c r="M102" s="276">
        <v>536.29999999999995</v>
      </c>
      <c r="N102" s="276">
        <v>519.5</v>
      </c>
      <c r="O102" s="291">
        <v>8792000</v>
      </c>
      <c r="P102" s="292">
        <v>-3.0008826125330981E-2</v>
      </c>
    </row>
    <row r="103" spans="1:16" ht="14.4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1560.75</v>
      </c>
      <c r="F103" s="288">
        <v>1559.7333333333336</v>
      </c>
      <c r="G103" s="289">
        <v>1546.1666666666672</v>
      </c>
      <c r="H103" s="289">
        <v>1531.5833333333337</v>
      </c>
      <c r="I103" s="289">
        <v>1518.0166666666673</v>
      </c>
      <c r="J103" s="289">
        <v>1574.3166666666671</v>
      </c>
      <c r="K103" s="289">
        <v>1587.8833333333337</v>
      </c>
      <c r="L103" s="289">
        <v>1602.4666666666669</v>
      </c>
      <c r="M103" s="276">
        <v>1573.3</v>
      </c>
      <c r="N103" s="276">
        <v>1545.15</v>
      </c>
      <c r="O103" s="291">
        <v>13306650</v>
      </c>
      <c r="P103" s="292">
        <v>-1.079121163724263E-3</v>
      </c>
    </row>
    <row r="104" spans="1:16" ht="14.4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3907.1</v>
      </c>
      <c r="F104" s="288">
        <v>3883.4666666666672</v>
      </c>
      <c r="G104" s="289">
        <v>3846.9333333333343</v>
      </c>
      <c r="H104" s="289">
        <v>3786.7666666666673</v>
      </c>
      <c r="I104" s="289">
        <v>3750.2333333333345</v>
      </c>
      <c r="J104" s="289">
        <v>3943.6333333333341</v>
      </c>
      <c r="K104" s="289">
        <v>3980.166666666667</v>
      </c>
      <c r="L104" s="289">
        <v>4040.3333333333339</v>
      </c>
      <c r="M104" s="276">
        <v>3920</v>
      </c>
      <c r="N104" s="276">
        <v>3823.3</v>
      </c>
      <c r="O104" s="291">
        <v>563100</v>
      </c>
      <c r="P104" s="292">
        <v>7.5147611379495442E-3</v>
      </c>
    </row>
    <row r="105" spans="1:16" ht="14.4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2785.05</v>
      </c>
      <c r="F105" s="288">
        <v>2780.9333333333329</v>
      </c>
      <c r="G105" s="289">
        <v>2748.1666666666661</v>
      </c>
      <c r="H105" s="289">
        <v>2711.2833333333333</v>
      </c>
      <c r="I105" s="289">
        <v>2678.5166666666664</v>
      </c>
      <c r="J105" s="289">
        <v>2817.8166666666657</v>
      </c>
      <c r="K105" s="289">
        <v>2850.583333333333</v>
      </c>
      <c r="L105" s="289">
        <v>2887.4666666666653</v>
      </c>
      <c r="M105" s="276">
        <v>2813.7</v>
      </c>
      <c r="N105" s="276">
        <v>2744.05</v>
      </c>
      <c r="O105" s="291">
        <v>456800</v>
      </c>
      <c r="P105" s="292">
        <v>-1.636520241171404E-2</v>
      </c>
    </row>
    <row r="106" spans="1:16" ht="14.4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1238.6500000000001</v>
      </c>
      <c r="F106" s="288">
        <v>1236.3833333333334</v>
      </c>
      <c r="G106" s="289">
        <v>1229.2666666666669</v>
      </c>
      <c r="H106" s="289">
        <v>1219.8833333333334</v>
      </c>
      <c r="I106" s="289">
        <v>1212.7666666666669</v>
      </c>
      <c r="J106" s="289">
        <v>1245.7666666666669</v>
      </c>
      <c r="K106" s="289">
        <v>1252.8833333333332</v>
      </c>
      <c r="L106" s="289">
        <v>1262.2666666666669</v>
      </c>
      <c r="M106" s="276">
        <v>1243.5</v>
      </c>
      <c r="N106" s="276">
        <v>1227</v>
      </c>
      <c r="O106" s="291">
        <v>7602400</v>
      </c>
      <c r="P106" s="292">
        <v>7.4341067808064883E-3</v>
      </c>
    </row>
    <row r="107" spans="1:16" ht="14.4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808.05</v>
      </c>
      <c r="F107" s="288">
        <v>810.0333333333333</v>
      </c>
      <c r="G107" s="289">
        <v>804.61666666666656</v>
      </c>
      <c r="H107" s="289">
        <v>801.18333333333328</v>
      </c>
      <c r="I107" s="289">
        <v>795.76666666666654</v>
      </c>
      <c r="J107" s="289">
        <v>813.46666666666658</v>
      </c>
      <c r="K107" s="289">
        <v>818.88333333333333</v>
      </c>
      <c r="L107" s="289">
        <v>822.31666666666661</v>
      </c>
      <c r="M107" s="276">
        <v>815.45</v>
      </c>
      <c r="N107" s="276">
        <v>806.6</v>
      </c>
      <c r="O107" s="291">
        <v>9296700</v>
      </c>
      <c r="P107" s="292">
        <v>5.5220085809629747E-2</v>
      </c>
    </row>
    <row r="108" spans="1:16" ht="14.4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171.05</v>
      </c>
      <c r="F108" s="288">
        <v>170.20000000000002</v>
      </c>
      <c r="G108" s="289">
        <v>167.90000000000003</v>
      </c>
      <c r="H108" s="289">
        <v>164.75000000000003</v>
      </c>
      <c r="I108" s="289">
        <v>162.45000000000005</v>
      </c>
      <c r="J108" s="289">
        <v>173.35000000000002</v>
      </c>
      <c r="K108" s="289">
        <v>175.65000000000003</v>
      </c>
      <c r="L108" s="289">
        <v>178.8</v>
      </c>
      <c r="M108" s="276">
        <v>172.5</v>
      </c>
      <c r="N108" s="276">
        <v>167.05</v>
      </c>
      <c r="O108" s="291">
        <v>44700000</v>
      </c>
      <c r="P108" s="292">
        <v>6.3940922190201732E-3</v>
      </c>
    </row>
    <row r="109" spans="1:16" ht="14.4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166.15</v>
      </c>
      <c r="F109" s="288">
        <v>165.15</v>
      </c>
      <c r="G109" s="289">
        <v>163.4</v>
      </c>
      <c r="H109" s="289">
        <v>160.65</v>
      </c>
      <c r="I109" s="289">
        <v>158.9</v>
      </c>
      <c r="J109" s="289">
        <v>167.9</v>
      </c>
      <c r="K109" s="289">
        <v>169.65</v>
      </c>
      <c r="L109" s="289">
        <v>172.4</v>
      </c>
      <c r="M109" s="276">
        <v>166.9</v>
      </c>
      <c r="N109" s="276">
        <v>162.4</v>
      </c>
      <c r="O109" s="291">
        <v>30366000</v>
      </c>
      <c r="P109" s="292">
        <v>-1.4410905550146057E-2</v>
      </c>
    </row>
    <row r="110" spans="1:16" ht="14.4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491.8</v>
      </c>
      <c r="F110" s="288">
        <v>490.18333333333334</v>
      </c>
      <c r="G110" s="289">
        <v>486.61666666666667</v>
      </c>
      <c r="H110" s="289">
        <v>481.43333333333334</v>
      </c>
      <c r="I110" s="289">
        <v>477.86666666666667</v>
      </c>
      <c r="J110" s="289">
        <v>495.36666666666667</v>
      </c>
      <c r="K110" s="289">
        <v>498.93333333333339</v>
      </c>
      <c r="L110" s="289">
        <v>504.11666666666667</v>
      </c>
      <c r="M110" s="276">
        <v>493.75</v>
      </c>
      <c r="N110" s="276">
        <v>485</v>
      </c>
      <c r="O110" s="291">
        <v>5316000</v>
      </c>
      <c r="P110" s="292">
        <v>-6.605762473647224E-2</v>
      </c>
    </row>
    <row r="111" spans="1:16" ht="14.4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7289.15</v>
      </c>
      <c r="F111" s="288">
        <v>7292.5</v>
      </c>
      <c r="G111" s="289">
        <v>7241.65</v>
      </c>
      <c r="H111" s="289">
        <v>7194.15</v>
      </c>
      <c r="I111" s="289">
        <v>7143.2999999999993</v>
      </c>
      <c r="J111" s="289">
        <v>7340</v>
      </c>
      <c r="K111" s="289">
        <v>7390.85</v>
      </c>
      <c r="L111" s="289">
        <v>7438.35</v>
      </c>
      <c r="M111" s="276">
        <v>7343.35</v>
      </c>
      <c r="N111" s="276">
        <v>7245</v>
      </c>
      <c r="O111" s="291">
        <v>1928800</v>
      </c>
      <c r="P111" s="292">
        <v>-2.7381372598456962E-2</v>
      </c>
    </row>
    <row r="112" spans="1:16" ht="14.4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636.15</v>
      </c>
      <c r="F112" s="288">
        <v>636.23333333333323</v>
      </c>
      <c r="G112" s="289">
        <v>628.56666666666649</v>
      </c>
      <c r="H112" s="289">
        <v>620.98333333333323</v>
      </c>
      <c r="I112" s="289">
        <v>613.31666666666649</v>
      </c>
      <c r="J112" s="289">
        <v>643.81666666666649</v>
      </c>
      <c r="K112" s="289">
        <v>651.48333333333323</v>
      </c>
      <c r="L112" s="289">
        <v>659.06666666666649</v>
      </c>
      <c r="M112" s="276">
        <v>643.9</v>
      </c>
      <c r="N112" s="276">
        <v>628.65</v>
      </c>
      <c r="O112" s="291">
        <v>10982500</v>
      </c>
      <c r="P112" s="292">
        <v>-1.6896050128678529E-2</v>
      </c>
    </row>
    <row r="113" spans="1:16" ht="14.4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987.55</v>
      </c>
      <c r="F113" s="288">
        <v>985.68333333333339</v>
      </c>
      <c r="G113" s="289">
        <v>964.41666666666674</v>
      </c>
      <c r="H113" s="289">
        <v>941.2833333333333</v>
      </c>
      <c r="I113" s="289">
        <v>920.01666666666665</v>
      </c>
      <c r="J113" s="289">
        <v>1008.8166666666668</v>
      </c>
      <c r="K113" s="289">
        <v>1030.0833333333335</v>
      </c>
      <c r="L113" s="289">
        <v>1053.2166666666669</v>
      </c>
      <c r="M113" s="276">
        <v>1006.95</v>
      </c>
      <c r="N113" s="276">
        <v>962.55</v>
      </c>
      <c r="O113" s="291">
        <v>2309450</v>
      </c>
      <c r="P113" s="292">
        <v>1.2539184952978056E-2</v>
      </c>
    </row>
    <row r="114" spans="1:16" ht="14.4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1190.5999999999999</v>
      </c>
      <c r="F114" s="288">
        <v>1194.6166666666666</v>
      </c>
      <c r="G114" s="289">
        <v>1180.9833333333331</v>
      </c>
      <c r="H114" s="289">
        <v>1171.3666666666666</v>
      </c>
      <c r="I114" s="289">
        <v>1157.7333333333331</v>
      </c>
      <c r="J114" s="289">
        <v>1204.2333333333331</v>
      </c>
      <c r="K114" s="289">
        <v>1217.8666666666668</v>
      </c>
      <c r="L114" s="289">
        <v>1227.4833333333331</v>
      </c>
      <c r="M114" s="276">
        <v>1208.25</v>
      </c>
      <c r="N114" s="276">
        <v>1185</v>
      </c>
      <c r="O114" s="291">
        <v>1824000</v>
      </c>
      <c r="P114" s="292">
        <v>3.9316239316239315E-2</v>
      </c>
    </row>
    <row r="115" spans="1:16" ht="14.4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2413.1</v>
      </c>
      <c r="F115" s="288">
        <v>2404.4833333333331</v>
      </c>
      <c r="G115" s="289">
        <v>2382.6666666666661</v>
      </c>
      <c r="H115" s="289">
        <v>2352.2333333333331</v>
      </c>
      <c r="I115" s="289">
        <v>2330.4166666666661</v>
      </c>
      <c r="J115" s="289">
        <v>2434.9166666666661</v>
      </c>
      <c r="K115" s="289">
        <v>2456.7333333333327</v>
      </c>
      <c r="L115" s="289">
        <v>2487.1666666666661</v>
      </c>
      <c r="M115" s="276">
        <v>2426.3000000000002</v>
      </c>
      <c r="N115" s="276">
        <v>2374.0500000000002</v>
      </c>
      <c r="O115" s="291">
        <v>1755600</v>
      </c>
      <c r="P115" s="292">
        <v>-2.0749665327978582E-2</v>
      </c>
    </row>
    <row r="116" spans="1:16" ht="14.4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254.5</v>
      </c>
      <c r="F116" s="288">
        <v>255.35000000000002</v>
      </c>
      <c r="G116" s="289">
        <v>252.50000000000006</v>
      </c>
      <c r="H116" s="289">
        <v>250.50000000000003</v>
      </c>
      <c r="I116" s="289">
        <v>247.65000000000006</v>
      </c>
      <c r="J116" s="289">
        <v>257.35000000000002</v>
      </c>
      <c r="K116" s="289">
        <v>260.19999999999993</v>
      </c>
      <c r="L116" s="289">
        <v>262.20000000000005</v>
      </c>
      <c r="M116" s="276">
        <v>258.2</v>
      </c>
      <c r="N116" s="276">
        <v>253.35</v>
      </c>
      <c r="O116" s="291">
        <v>31941000</v>
      </c>
      <c r="P116" s="292">
        <v>-6.4671517884595672E-2</v>
      </c>
    </row>
    <row r="117" spans="1:16" ht="14.4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1975.95</v>
      </c>
      <c r="F117" s="288">
        <v>1959.0833333333333</v>
      </c>
      <c r="G117" s="289">
        <v>1935.3166666666666</v>
      </c>
      <c r="H117" s="289">
        <v>1894.6833333333334</v>
      </c>
      <c r="I117" s="289">
        <v>1870.9166666666667</v>
      </c>
      <c r="J117" s="289">
        <v>1999.7166666666665</v>
      </c>
      <c r="K117" s="289">
        <v>2023.4833333333333</v>
      </c>
      <c r="L117" s="289">
        <v>2064.1166666666663</v>
      </c>
      <c r="M117" s="276">
        <v>1982.85</v>
      </c>
      <c r="N117" s="276">
        <v>1918.45</v>
      </c>
      <c r="O117" s="291">
        <v>486525</v>
      </c>
      <c r="P117" s="292">
        <v>6.0949681077250177E-2</v>
      </c>
    </row>
    <row r="118" spans="1:16" ht="14.4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82528.5</v>
      </c>
      <c r="F118" s="288">
        <v>84223.266666666663</v>
      </c>
      <c r="G118" s="289">
        <v>80671.133333333331</v>
      </c>
      <c r="H118" s="289">
        <v>78813.766666666663</v>
      </c>
      <c r="I118" s="289">
        <v>75261.633333333331</v>
      </c>
      <c r="J118" s="289">
        <v>86080.633333333331</v>
      </c>
      <c r="K118" s="289">
        <v>89632.766666666663</v>
      </c>
      <c r="L118" s="289">
        <v>91490.133333333331</v>
      </c>
      <c r="M118" s="276">
        <v>87775.4</v>
      </c>
      <c r="N118" s="276">
        <v>82365.899999999994</v>
      </c>
      <c r="O118" s="291">
        <v>54200</v>
      </c>
      <c r="P118" s="292">
        <v>0.33300541072306933</v>
      </c>
    </row>
    <row r="119" spans="1:16" ht="14.4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1521.2</v>
      </c>
      <c r="F119" s="288">
        <v>1516.1000000000001</v>
      </c>
      <c r="G119" s="289">
        <v>1498.6000000000004</v>
      </c>
      <c r="H119" s="289">
        <v>1476.0000000000002</v>
      </c>
      <c r="I119" s="289">
        <v>1458.5000000000005</v>
      </c>
      <c r="J119" s="289">
        <v>1538.7000000000003</v>
      </c>
      <c r="K119" s="289">
        <v>1556.1999999999998</v>
      </c>
      <c r="L119" s="289">
        <v>1578.8000000000002</v>
      </c>
      <c r="M119" s="276">
        <v>1533.6</v>
      </c>
      <c r="N119" s="276">
        <v>1493.5</v>
      </c>
      <c r="O119" s="291">
        <v>3071250</v>
      </c>
      <c r="P119" s="292">
        <v>0.10347615198059822</v>
      </c>
    </row>
    <row r="120" spans="1:16" ht="14.4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374.35</v>
      </c>
      <c r="F120" s="288">
        <v>374.2166666666667</v>
      </c>
      <c r="G120" s="289">
        <v>366.13333333333338</v>
      </c>
      <c r="H120" s="289">
        <v>357.91666666666669</v>
      </c>
      <c r="I120" s="289">
        <v>349.83333333333337</v>
      </c>
      <c r="J120" s="289">
        <v>382.43333333333339</v>
      </c>
      <c r="K120" s="289">
        <v>390.51666666666665</v>
      </c>
      <c r="L120" s="289">
        <v>398.73333333333341</v>
      </c>
      <c r="M120" s="276">
        <v>382.3</v>
      </c>
      <c r="N120" s="276">
        <v>366</v>
      </c>
      <c r="O120" s="291">
        <v>2934400</v>
      </c>
      <c r="P120" s="292">
        <v>0.20262295081967213</v>
      </c>
    </row>
    <row r="121" spans="1:16" ht="14.4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74.599999999999994</v>
      </c>
      <c r="F121" s="288">
        <v>74.650000000000006</v>
      </c>
      <c r="G121" s="289">
        <v>73.100000000000009</v>
      </c>
      <c r="H121" s="289">
        <v>71.600000000000009</v>
      </c>
      <c r="I121" s="289">
        <v>70.050000000000011</v>
      </c>
      <c r="J121" s="289">
        <v>76.150000000000006</v>
      </c>
      <c r="K121" s="289">
        <v>77.700000000000017</v>
      </c>
      <c r="L121" s="289">
        <v>79.2</v>
      </c>
      <c r="M121" s="276">
        <v>76.2</v>
      </c>
      <c r="N121" s="276">
        <v>73.150000000000006</v>
      </c>
      <c r="O121" s="291">
        <v>94639000</v>
      </c>
      <c r="P121" s="292">
        <v>5.0377358490566036E-2</v>
      </c>
    </row>
    <row r="122" spans="1:16" ht="14.4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4685.95</v>
      </c>
      <c r="F122" s="288">
        <v>4665.083333333333</v>
      </c>
      <c r="G122" s="289">
        <v>4605.1666666666661</v>
      </c>
      <c r="H122" s="289">
        <v>4524.3833333333332</v>
      </c>
      <c r="I122" s="289">
        <v>4464.4666666666662</v>
      </c>
      <c r="J122" s="289">
        <v>4745.8666666666659</v>
      </c>
      <c r="K122" s="289">
        <v>4805.7833333333319</v>
      </c>
      <c r="L122" s="289">
        <v>4886.5666666666657</v>
      </c>
      <c r="M122" s="276">
        <v>4725</v>
      </c>
      <c r="N122" s="276">
        <v>4584.3</v>
      </c>
      <c r="O122" s="291">
        <v>1548500</v>
      </c>
      <c r="P122" s="292">
        <v>-1.5027431024886698E-2</v>
      </c>
    </row>
    <row r="123" spans="1:16" ht="14.4">
      <c r="A123" s="254">
        <v>113</v>
      </c>
      <c r="B123" s="343" t="s">
        <v>837</v>
      </c>
      <c r="C123" s="436" t="s">
        <v>450</v>
      </c>
      <c r="D123" s="437">
        <v>44371</v>
      </c>
      <c r="E123" s="288">
        <v>3224.7</v>
      </c>
      <c r="F123" s="288">
        <v>3229.35</v>
      </c>
      <c r="G123" s="289">
        <v>3205.6499999999996</v>
      </c>
      <c r="H123" s="289">
        <v>3186.6</v>
      </c>
      <c r="I123" s="289">
        <v>3162.8999999999996</v>
      </c>
      <c r="J123" s="289">
        <v>3248.3999999999996</v>
      </c>
      <c r="K123" s="289">
        <v>3272.0999999999995</v>
      </c>
      <c r="L123" s="289">
        <v>3291.1499999999996</v>
      </c>
      <c r="M123" s="276">
        <v>3253.05</v>
      </c>
      <c r="N123" s="276">
        <v>3210.3</v>
      </c>
      <c r="O123" s="291">
        <v>317475</v>
      </c>
      <c r="P123" s="292">
        <v>-1.7409470752089137E-2</v>
      </c>
    </row>
    <row r="124" spans="1:16" ht="14.4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17619.55</v>
      </c>
      <c r="F124" s="288">
        <v>17576</v>
      </c>
      <c r="G124" s="289">
        <v>17474.3</v>
      </c>
      <c r="H124" s="289">
        <v>17329.05</v>
      </c>
      <c r="I124" s="289">
        <v>17227.349999999999</v>
      </c>
      <c r="J124" s="289">
        <v>17721.25</v>
      </c>
      <c r="K124" s="289">
        <v>17822.949999999997</v>
      </c>
      <c r="L124" s="289">
        <v>17968.2</v>
      </c>
      <c r="M124" s="276">
        <v>17677.7</v>
      </c>
      <c r="N124" s="276">
        <v>17430.75</v>
      </c>
      <c r="O124" s="291">
        <v>212400</v>
      </c>
      <c r="P124" s="292">
        <v>-1.0020974131903984E-2</v>
      </c>
    </row>
    <row r="125" spans="1:16" ht="14.4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182.55</v>
      </c>
      <c r="F125" s="288">
        <v>186.6</v>
      </c>
      <c r="G125" s="289">
        <v>177.5</v>
      </c>
      <c r="H125" s="289">
        <v>172.45000000000002</v>
      </c>
      <c r="I125" s="289">
        <v>163.35000000000002</v>
      </c>
      <c r="J125" s="289">
        <v>191.64999999999998</v>
      </c>
      <c r="K125" s="289">
        <v>200.74999999999994</v>
      </c>
      <c r="L125" s="289">
        <v>205.79999999999995</v>
      </c>
      <c r="M125" s="276">
        <v>195.7</v>
      </c>
      <c r="N125" s="276">
        <v>181.55</v>
      </c>
      <c r="O125" s="291">
        <v>72748600</v>
      </c>
      <c r="P125" s="292">
        <v>0.10525244299674268</v>
      </c>
    </row>
    <row r="126" spans="1:16" ht="14.4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117</v>
      </c>
      <c r="F126" s="288">
        <v>115.51666666666667</v>
      </c>
      <c r="G126" s="289">
        <v>113.78333333333333</v>
      </c>
      <c r="H126" s="289">
        <v>110.56666666666666</v>
      </c>
      <c r="I126" s="289">
        <v>108.83333333333333</v>
      </c>
      <c r="J126" s="289">
        <v>118.73333333333333</v>
      </c>
      <c r="K126" s="289">
        <v>120.46666666666665</v>
      </c>
      <c r="L126" s="289">
        <v>123.68333333333334</v>
      </c>
      <c r="M126" s="276">
        <v>117.25</v>
      </c>
      <c r="N126" s="276">
        <v>112.3</v>
      </c>
      <c r="O126" s="291">
        <v>74590200</v>
      </c>
      <c r="P126" s="292">
        <v>9.5154406226462471E-2</v>
      </c>
    </row>
    <row r="127" spans="1:16" ht="14.4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125.5</v>
      </c>
      <c r="F127" s="288">
        <v>126.28333333333335</v>
      </c>
      <c r="G127" s="289">
        <v>124.41666666666669</v>
      </c>
      <c r="H127" s="289">
        <v>123.33333333333334</v>
      </c>
      <c r="I127" s="289">
        <v>121.46666666666668</v>
      </c>
      <c r="J127" s="289">
        <v>127.36666666666669</v>
      </c>
      <c r="K127" s="289">
        <v>129.23333333333335</v>
      </c>
      <c r="L127" s="289">
        <v>130.31666666666669</v>
      </c>
      <c r="M127" s="276">
        <v>128.15</v>
      </c>
      <c r="N127" s="276">
        <v>125.2</v>
      </c>
      <c r="O127" s="291">
        <v>67321100</v>
      </c>
      <c r="P127" s="292">
        <v>-4.0496049165935029E-2</v>
      </c>
    </row>
    <row r="128" spans="1:16" ht="14.4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30968.3</v>
      </c>
      <c r="F128" s="288">
        <v>31050.116666666669</v>
      </c>
      <c r="G128" s="289">
        <v>30748.933333333338</v>
      </c>
      <c r="H128" s="289">
        <v>30529.566666666669</v>
      </c>
      <c r="I128" s="289">
        <v>30228.383333333339</v>
      </c>
      <c r="J128" s="289">
        <v>31269.483333333337</v>
      </c>
      <c r="K128" s="289">
        <v>31570.666666666672</v>
      </c>
      <c r="L128" s="289">
        <v>31790.033333333336</v>
      </c>
      <c r="M128" s="276">
        <v>31351.3</v>
      </c>
      <c r="N128" s="276">
        <v>30830.75</v>
      </c>
      <c r="O128" s="291">
        <v>82530</v>
      </c>
      <c r="P128" s="292">
        <v>2.6109660574412531E-2</v>
      </c>
    </row>
    <row r="129" spans="1:16" ht="14.4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1963.8</v>
      </c>
      <c r="F129" s="288">
        <v>1979.6000000000001</v>
      </c>
      <c r="G129" s="289">
        <v>1895.2000000000003</v>
      </c>
      <c r="H129" s="289">
        <v>1826.6000000000001</v>
      </c>
      <c r="I129" s="289">
        <v>1742.2000000000003</v>
      </c>
      <c r="J129" s="289">
        <v>2048.2000000000003</v>
      </c>
      <c r="K129" s="289">
        <v>2132.6000000000004</v>
      </c>
      <c r="L129" s="289">
        <v>2201.2000000000003</v>
      </c>
      <c r="M129" s="276">
        <v>2064</v>
      </c>
      <c r="N129" s="276">
        <v>1911</v>
      </c>
      <c r="O129" s="291">
        <v>3390750</v>
      </c>
      <c r="P129" s="292">
        <v>2.0316944331572532E-3</v>
      </c>
    </row>
    <row r="130" spans="1:16" ht="14.4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250.05</v>
      </c>
      <c r="F130" s="288">
        <v>248.73333333333335</v>
      </c>
      <c r="G130" s="289">
        <v>246.7166666666667</v>
      </c>
      <c r="H130" s="289">
        <v>243.38333333333335</v>
      </c>
      <c r="I130" s="289">
        <v>241.3666666666667</v>
      </c>
      <c r="J130" s="289">
        <v>252.06666666666669</v>
      </c>
      <c r="K130" s="289">
        <v>254.08333333333334</v>
      </c>
      <c r="L130" s="289">
        <v>257.41666666666669</v>
      </c>
      <c r="M130" s="276">
        <v>250.75</v>
      </c>
      <c r="N130" s="276">
        <v>245.4</v>
      </c>
      <c r="O130" s="291">
        <v>21270000</v>
      </c>
      <c r="P130" s="292">
        <v>9.6838507547707207E-3</v>
      </c>
    </row>
    <row r="131" spans="1:16" ht="14.4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126.2</v>
      </c>
      <c r="F131" s="288">
        <v>124.93333333333334</v>
      </c>
      <c r="G131" s="289">
        <v>123.26666666666668</v>
      </c>
      <c r="H131" s="289">
        <v>120.33333333333334</v>
      </c>
      <c r="I131" s="289">
        <v>118.66666666666669</v>
      </c>
      <c r="J131" s="289">
        <v>127.86666666666667</v>
      </c>
      <c r="K131" s="289">
        <v>129.53333333333333</v>
      </c>
      <c r="L131" s="289">
        <v>132.46666666666667</v>
      </c>
      <c r="M131" s="276">
        <v>126.6</v>
      </c>
      <c r="N131" s="276">
        <v>122</v>
      </c>
      <c r="O131" s="291">
        <v>40424000</v>
      </c>
      <c r="P131" s="292">
        <v>1.9546520719311962E-2</v>
      </c>
    </row>
    <row r="132" spans="1:16" ht="14.4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5215.3500000000004</v>
      </c>
      <c r="F132" s="288">
        <v>5205.5333333333338</v>
      </c>
      <c r="G132" s="289">
        <v>5186.1666666666679</v>
      </c>
      <c r="H132" s="289">
        <v>5156.9833333333345</v>
      </c>
      <c r="I132" s="289">
        <v>5137.6166666666686</v>
      </c>
      <c r="J132" s="289">
        <v>5234.7166666666672</v>
      </c>
      <c r="K132" s="289">
        <v>5254.0833333333339</v>
      </c>
      <c r="L132" s="289">
        <v>5283.2666666666664</v>
      </c>
      <c r="M132" s="276">
        <v>5224.8999999999996</v>
      </c>
      <c r="N132" s="276">
        <v>5176.3500000000004</v>
      </c>
      <c r="O132" s="291">
        <v>184875</v>
      </c>
      <c r="P132" s="292">
        <v>2.5658807212205269E-2</v>
      </c>
    </row>
    <row r="133" spans="1:16" ht="14.4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2094.4</v>
      </c>
      <c r="F133" s="288">
        <v>2097.166666666667</v>
      </c>
      <c r="G133" s="289">
        <v>2079.7833333333338</v>
      </c>
      <c r="H133" s="289">
        <v>2065.166666666667</v>
      </c>
      <c r="I133" s="289">
        <v>2047.7833333333338</v>
      </c>
      <c r="J133" s="289">
        <v>2111.7833333333338</v>
      </c>
      <c r="K133" s="289">
        <v>2129.166666666667</v>
      </c>
      <c r="L133" s="289">
        <v>2143.7833333333338</v>
      </c>
      <c r="M133" s="276">
        <v>2114.5500000000002</v>
      </c>
      <c r="N133" s="276">
        <v>2082.5500000000002</v>
      </c>
      <c r="O133" s="291">
        <v>2447500</v>
      </c>
      <c r="P133" s="292">
        <v>-1.7265609315398514E-2</v>
      </c>
    </row>
    <row r="134" spans="1:16" ht="14.4">
      <c r="A134" s="254">
        <v>124</v>
      </c>
      <c r="B134" s="343" t="s">
        <v>837</v>
      </c>
      <c r="C134" s="436" t="s">
        <v>267</v>
      </c>
      <c r="D134" s="437">
        <v>44371</v>
      </c>
      <c r="E134" s="288">
        <v>2705.35</v>
      </c>
      <c r="F134" s="288">
        <v>2714.1166666666668</v>
      </c>
      <c r="G134" s="289">
        <v>2684.3333333333335</v>
      </c>
      <c r="H134" s="289">
        <v>2663.3166666666666</v>
      </c>
      <c r="I134" s="289">
        <v>2633.5333333333333</v>
      </c>
      <c r="J134" s="289">
        <v>2735.1333333333337</v>
      </c>
      <c r="K134" s="289">
        <v>2764.9166666666665</v>
      </c>
      <c r="L134" s="289">
        <v>2785.9333333333338</v>
      </c>
      <c r="M134" s="276">
        <v>2743.9</v>
      </c>
      <c r="N134" s="276">
        <v>2693.1</v>
      </c>
      <c r="O134" s="291">
        <v>655750</v>
      </c>
      <c r="P134" s="292">
        <v>-5.6861258529188781E-3</v>
      </c>
    </row>
    <row r="135" spans="1:16" ht="14.4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42.2</v>
      </c>
      <c r="F135" s="288">
        <v>42.400000000000006</v>
      </c>
      <c r="G135" s="289">
        <v>41.70000000000001</v>
      </c>
      <c r="H135" s="289">
        <v>41.2</v>
      </c>
      <c r="I135" s="289">
        <v>40.500000000000007</v>
      </c>
      <c r="J135" s="289">
        <v>42.900000000000013</v>
      </c>
      <c r="K135" s="289">
        <v>43.6</v>
      </c>
      <c r="L135" s="289">
        <v>44.100000000000016</v>
      </c>
      <c r="M135" s="276">
        <v>43.1</v>
      </c>
      <c r="N135" s="276">
        <v>41.9</v>
      </c>
      <c r="O135" s="291">
        <v>310096000</v>
      </c>
      <c r="P135" s="292">
        <v>-4.3149839545791165E-2</v>
      </c>
    </row>
    <row r="136" spans="1:16" ht="14.4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237.2</v>
      </c>
      <c r="F136" s="288">
        <v>233.9</v>
      </c>
      <c r="G136" s="289">
        <v>229.4</v>
      </c>
      <c r="H136" s="289">
        <v>221.6</v>
      </c>
      <c r="I136" s="289">
        <v>217.1</v>
      </c>
      <c r="J136" s="289">
        <v>241.70000000000002</v>
      </c>
      <c r="K136" s="289">
        <v>246.20000000000002</v>
      </c>
      <c r="L136" s="289">
        <v>254.00000000000003</v>
      </c>
      <c r="M136" s="276">
        <v>238.4</v>
      </c>
      <c r="N136" s="276">
        <v>226.1</v>
      </c>
      <c r="O136" s="291">
        <v>16444000</v>
      </c>
      <c r="P136" s="292">
        <v>-1.0113171201541055E-2</v>
      </c>
    </row>
    <row r="137" spans="1:16" ht="14.4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1427.55</v>
      </c>
      <c r="F137" s="288">
        <v>1418.3333333333333</v>
      </c>
      <c r="G137" s="289">
        <v>1389.9666666666665</v>
      </c>
      <c r="H137" s="289">
        <v>1352.3833333333332</v>
      </c>
      <c r="I137" s="289">
        <v>1324.0166666666664</v>
      </c>
      <c r="J137" s="289">
        <v>1455.9166666666665</v>
      </c>
      <c r="K137" s="289">
        <v>1484.2833333333333</v>
      </c>
      <c r="L137" s="289">
        <v>1521.8666666666666</v>
      </c>
      <c r="M137" s="276">
        <v>1446.7</v>
      </c>
      <c r="N137" s="276">
        <v>1380.75</v>
      </c>
      <c r="O137" s="291">
        <v>1731378</v>
      </c>
      <c r="P137" s="292">
        <v>0.10350194552529182</v>
      </c>
    </row>
    <row r="138" spans="1:16" ht="14.4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993.75</v>
      </c>
      <c r="F138" s="288">
        <v>997.44999999999993</v>
      </c>
      <c r="G138" s="289">
        <v>985.44999999999982</v>
      </c>
      <c r="H138" s="289">
        <v>977.14999999999986</v>
      </c>
      <c r="I138" s="289">
        <v>965.14999999999975</v>
      </c>
      <c r="J138" s="289">
        <v>1005.7499999999999</v>
      </c>
      <c r="K138" s="289">
        <v>1017.7500000000001</v>
      </c>
      <c r="L138" s="289">
        <v>1026.05</v>
      </c>
      <c r="M138" s="276">
        <v>1009.45</v>
      </c>
      <c r="N138" s="276">
        <v>989.15</v>
      </c>
      <c r="O138" s="291">
        <v>2026400</v>
      </c>
      <c r="P138" s="292">
        <v>0.11090400745573159</v>
      </c>
    </row>
    <row r="139" spans="1:16" ht="14.4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217.55</v>
      </c>
      <c r="F139" s="288">
        <v>217.95000000000002</v>
      </c>
      <c r="G139" s="289">
        <v>214.70000000000005</v>
      </c>
      <c r="H139" s="289">
        <v>211.85000000000002</v>
      </c>
      <c r="I139" s="289">
        <v>208.60000000000005</v>
      </c>
      <c r="J139" s="289">
        <v>220.80000000000004</v>
      </c>
      <c r="K139" s="289">
        <v>224.04999999999998</v>
      </c>
      <c r="L139" s="289">
        <v>226.90000000000003</v>
      </c>
      <c r="M139" s="276">
        <v>221.2</v>
      </c>
      <c r="N139" s="276">
        <v>215.1</v>
      </c>
      <c r="O139" s="291">
        <v>27625400</v>
      </c>
      <c r="P139" s="292">
        <v>-2.7859985712827839E-2</v>
      </c>
    </row>
    <row r="140" spans="1:16" ht="14.4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154.4</v>
      </c>
      <c r="F140" s="288">
        <v>153.45000000000002</v>
      </c>
      <c r="G140" s="289">
        <v>152.00000000000003</v>
      </c>
      <c r="H140" s="289">
        <v>149.60000000000002</v>
      </c>
      <c r="I140" s="289">
        <v>148.15000000000003</v>
      </c>
      <c r="J140" s="289">
        <v>155.85000000000002</v>
      </c>
      <c r="K140" s="289">
        <v>157.30000000000001</v>
      </c>
      <c r="L140" s="289">
        <v>159.70000000000002</v>
      </c>
      <c r="M140" s="276">
        <v>154.9</v>
      </c>
      <c r="N140" s="276">
        <v>151.05000000000001</v>
      </c>
      <c r="O140" s="291">
        <v>15492000</v>
      </c>
      <c r="P140" s="292">
        <v>5.8433969614335802E-3</v>
      </c>
    </row>
    <row r="141" spans="1:16" ht="14.4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2228.85</v>
      </c>
      <c r="F141" s="288">
        <v>2194.25</v>
      </c>
      <c r="G141" s="289">
        <v>2142.5</v>
      </c>
      <c r="H141" s="289">
        <v>2056.15</v>
      </c>
      <c r="I141" s="289">
        <v>2004.4</v>
      </c>
      <c r="J141" s="289">
        <v>2280.6</v>
      </c>
      <c r="K141" s="289">
        <v>2332.35</v>
      </c>
      <c r="L141" s="289">
        <v>2418.6999999999998</v>
      </c>
      <c r="M141" s="276">
        <v>2246</v>
      </c>
      <c r="N141" s="276">
        <v>2107.9</v>
      </c>
      <c r="O141" s="291">
        <v>31424750</v>
      </c>
      <c r="P141" s="292">
        <v>1.2713400633253035E-2</v>
      </c>
    </row>
    <row r="142" spans="1:16" ht="14.4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123.3</v>
      </c>
      <c r="F142" s="288">
        <v>124.08333333333333</v>
      </c>
      <c r="G142" s="289">
        <v>122.16666666666666</v>
      </c>
      <c r="H142" s="289">
        <v>121.03333333333333</v>
      </c>
      <c r="I142" s="289">
        <v>119.11666666666666</v>
      </c>
      <c r="J142" s="289">
        <v>125.21666666666665</v>
      </c>
      <c r="K142" s="289">
        <v>127.13333333333331</v>
      </c>
      <c r="L142" s="289">
        <v>128.26666666666665</v>
      </c>
      <c r="M142" s="276">
        <v>126</v>
      </c>
      <c r="N142" s="276">
        <v>122.95</v>
      </c>
      <c r="O142" s="291">
        <v>173289500</v>
      </c>
      <c r="P142" s="292">
        <v>-2.3501070663811564E-2</v>
      </c>
    </row>
    <row r="143" spans="1:16" ht="14.4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993.65</v>
      </c>
      <c r="F143" s="288">
        <v>994.98333333333323</v>
      </c>
      <c r="G143" s="289">
        <v>991.06666666666649</v>
      </c>
      <c r="H143" s="289">
        <v>988.48333333333323</v>
      </c>
      <c r="I143" s="289">
        <v>984.56666666666649</v>
      </c>
      <c r="J143" s="289">
        <v>997.56666666666649</v>
      </c>
      <c r="K143" s="289">
        <v>1001.4833333333332</v>
      </c>
      <c r="L143" s="289">
        <v>1004.0666666666665</v>
      </c>
      <c r="M143" s="276">
        <v>998.9</v>
      </c>
      <c r="N143" s="276">
        <v>992.4</v>
      </c>
      <c r="O143" s="291">
        <v>6441750</v>
      </c>
      <c r="P143" s="292">
        <v>1.4289088332546055E-2</v>
      </c>
    </row>
    <row r="144" spans="1:16" ht="14.4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433.9</v>
      </c>
      <c r="F144" s="288">
        <v>435.34999999999997</v>
      </c>
      <c r="G144" s="289">
        <v>431.54999999999995</v>
      </c>
      <c r="H144" s="289">
        <v>429.2</v>
      </c>
      <c r="I144" s="289">
        <v>425.4</v>
      </c>
      <c r="J144" s="289">
        <v>437.69999999999993</v>
      </c>
      <c r="K144" s="289">
        <v>441.5</v>
      </c>
      <c r="L144" s="289">
        <v>443.84999999999991</v>
      </c>
      <c r="M144" s="276">
        <v>439.15</v>
      </c>
      <c r="N144" s="276">
        <v>433</v>
      </c>
      <c r="O144" s="291">
        <v>88540500</v>
      </c>
      <c r="P144" s="292">
        <v>-3.0233422288281592E-3</v>
      </c>
    </row>
    <row r="145" spans="1:16" ht="14.4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29215.85</v>
      </c>
      <c r="F145" s="288">
        <v>28946.966666666664</v>
      </c>
      <c r="G145" s="289">
        <v>28558.933333333327</v>
      </c>
      <c r="H145" s="289">
        <v>27902.016666666663</v>
      </c>
      <c r="I145" s="289">
        <v>27513.983333333326</v>
      </c>
      <c r="J145" s="289">
        <v>29603.883333333328</v>
      </c>
      <c r="K145" s="289">
        <v>29991.916666666661</v>
      </c>
      <c r="L145" s="289">
        <v>30648.833333333328</v>
      </c>
      <c r="M145" s="276">
        <v>29335</v>
      </c>
      <c r="N145" s="276">
        <v>28290.05</v>
      </c>
      <c r="O145" s="291">
        <v>131950</v>
      </c>
      <c r="P145" s="292">
        <v>-3.4571062740076826E-2</v>
      </c>
    </row>
    <row r="146" spans="1:16" ht="14.4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2122.35</v>
      </c>
      <c r="F146" s="288">
        <v>2131.9</v>
      </c>
      <c r="G146" s="289">
        <v>2107.9500000000003</v>
      </c>
      <c r="H146" s="289">
        <v>2093.5500000000002</v>
      </c>
      <c r="I146" s="289">
        <v>2069.6000000000004</v>
      </c>
      <c r="J146" s="289">
        <v>2146.3000000000002</v>
      </c>
      <c r="K146" s="289">
        <v>2170.25</v>
      </c>
      <c r="L146" s="289">
        <v>2184.65</v>
      </c>
      <c r="M146" s="276">
        <v>2155.85</v>
      </c>
      <c r="N146" s="276">
        <v>2117.5</v>
      </c>
      <c r="O146" s="291">
        <v>955075</v>
      </c>
      <c r="P146" s="292">
        <v>-2.498596294216732E-2</v>
      </c>
    </row>
    <row r="147" spans="1:16" ht="14.4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6724.85</v>
      </c>
      <c r="F147" s="288">
        <v>6710.2833333333328</v>
      </c>
      <c r="G147" s="289">
        <v>6664.5666666666657</v>
      </c>
      <c r="H147" s="289">
        <v>6604.2833333333328</v>
      </c>
      <c r="I147" s="289">
        <v>6558.5666666666657</v>
      </c>
      <c r="J147" s="289">
        <v>6770.5666666666657</v>
      </c>
      <c r="K147" s="289">
        <v>6816.2833333333328</v>
      </c>
      <c r="L147" s="289">
        <v>6876.5666666666657</v>
      </c>
      <c r="M147" s="276">
        <v>6756</v>
      </c>
      <c r="N147" s="276">
        <v>6650</v>
      </c>
      <c r="O147" s="291">
        <v>327750</v>
      </c>
      <c r="P147" s="292">
        <v>9.6264921062764724E-3</v>
      </c>
    </row>
    <row r="148" spans="1:16" ht="14.4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1487.35</v>
      </c>
      <c r="F148" s="288">
        <v>1470.9333333333334</v>
      </c>
      <c r="G148" s="289">
        <v>1426.8666666666668</v>
      </c>
      <c r="H148" s="289">
        <v>1366.3833333333334</v>
      </c>
      <c r="I148" s="289">
        <v>1322.3166666666668</v>
      </c>
      <c r="J148" s="289">
        <v>1531.4166666666667</v>
      </c>
      <c r="K148" s="289">
        <v>1575.4833333333333</v>
      </c>
      <c r="L148" s="289">
        <v>1635.9666666666667</v>
      </c>
      <c r="M148" s="276">
        <v>1515</v>
      </c>
      <c r="N148" s="276">
        <v>1410.45</v>
      </c>
      <c r="O148" s="291">
        <v>4502800</v>
      </c>
      <c r="P148" s="292">
        <v>0.28783892003203293</v>
      </c>
    </row>
    <row r="149" spans="1:16" ht="14.4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679</v>
      </c>
      <c r="F149" s="288">
        <v>677.76666666666665</v>
      </c>
      <c r="G149" s="289">
        <v>675.18333333333328</v>
      </c>
      <c r="H149" s="289">
        <v>671.36666666666667</v>
      </c>
      <c r="I149" s="289">
        <v>668.7833333333333</v>
      </c>
      <c r="J149" s="289">
        <v>681.58333333333326</v>
      </c>
      <c r="K149" s="289">
        <v>684.16666666666674</v>
      </c>
      <c r="L149" s="289">
        <v>687.98333333333323</v>
      </c>
      <c r="M149" s="276">
        <v>680.35</v>
      </c>
      <c r="N149" s="276">
        <v>673.95</v>
      </c>
      <c r="O149" s="291">
        <v>38278800</v>
      </c>
      <c r="P149" s="292">
        <v>-3.6744759556103575E-2</v>
      </c>
    </row>
    <row r="150" spans="1:16" ht="14.4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524.04999999999995</v>
      </c>
      <c r="F150" s="288">
        <v>524.99999999999989</v>
      </c>
      <c r="G150" s="289">
        <v>520.5999999999998</v>
      </c>
      <c r="H150" s="289">
        <v>517.14999999999986</v>
      </c>
      <c r="I150" s="289">
        <v>512.74999999999977</v>
      </c>
      <c r="J150" s="289">
        <v>528.44999999999982</v>
      </c>
      <c r="K150" s="289">
        <v>532.84999999999991</v>
      </c>
      <c r="L150" s="289">
        <v>536.29999999999984</v>
      </c>
      <c r="M150" s="276">
        <v>529.4</v>
      </c>
      <c r="N150" s="276">
        <v>521.54999999999995</v>
      </c>
      <c r="O150" s="291">
        <v>13992000</v>
      </c>
      <c r="P150" s="292">
        <v>-1.6863406408094434E-2</v>
      </c>
    </row>
    <row r="151" spans="1:16" ht="14.4">
      <c r="A151" s="254">
        <v>141</v>
      </c>
      <c r="B151" s="343" t="s">
        <v>837</v>
      </c>
      <c r="C151" s="436" t="s">
        <v>177</v>
      </c>
      <c r="D151" s="437">
        <v>44371</v>
      </c>
      <c r="E151" s="288">
        <v>740</v>
      </c>
      <c r="F151" s="288">
        <v>742.30000000000007</v>
      </c>
      <c r="G151" s="289">
        <v>735.80000000000018</v>
      </c>
      <c r="H151" s="289">
        <v>731.60000000000014</v>
      </c>
      <c r="I151" s="289">
        <v>725.10000000000025</v>
      </c>
      <c r="J151" s="289">
        <v>746.50000000000011</v>
      </c>
      <c r="K151" s="289">
        <v>752.99999999999989</v>
      </c>
      <c r="L151" s="289">
        <v>757.2</v>
      </c>
      <c r="M151" s="276">
        <v>748.8</v>
      </c>
      <c r="N151" s="276">
        <v>738.1</v>
      </c>
      <c r="O151" s="291">
        <v>9487000</v>
      </c>
      <c r="P151" s="292">
        <v>1.795142555438226E-3</v>
      </c>
    </row>
    <row r="152" spans="1:16" ht="14.4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697.65</v>
      </c>
      <c r="F152" s="288">
        <v>696.7166666666667</v>
      </c>
      <c r="G152" s="289">
        <v>687.28333333333342</v>
      </c>
      <c r="H152" s="289">
        <v>676.91666666666674</v>
      </c>
      <c r="I152" s="289">
        <v>667.48333333333346</v>
      </c>
      <c r="J152" s="289">
        <v>707.08333333333337</v>
      </c>
      <c r="K152" s="289">
        <v>716.51666666666677</v>
      </c>
      <c r="L152" s="289">
        <v>726.88333333333333</v>
      </c>
      <c r="M152" s="276">
        <v>706.15</v>
      </c>
      <c r="N152" s="276">
        <v>686.35</v>
      </c>
      <c r="O152" s="291">
        <v>7568100</v>
      </c>
      <c r="P152" s="292">
        <v>5.178236397748593E-2</v>
      </c>
    </row>
    <row r="153" spans="1:16" ht="14.4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347</v>
      </c>
      <c r="F153" s="288">
        <v>347.13333333333338</v>
      </c>
      <c r="G153" s="289">
        <v>341.36666666666679</v>
      </c>
      <c r="H153" s="289">
        <v>335.73333333333341</v>
      </c>
      <c r="I153" s="289">
        <v>329.96666666666681</v>
      </c>
      <c r="J153" s="289">
        <v>352.76666666666677</v>
      </c>
      <c r="K153" s="289">
        <v>358.5333333333333</v>
      </c>
      <c r="L153" s="289">
        <v>364.16666666666674</v>
      </c>
      <c r="M153" s="276">
        <v>352.9</v>
      </c>
      <c r="N153" s="276">
        <v>341.5</v>
      </c>
      <c r="O153" s="291">
        <v>92653500</v>
      </c>
      <c r="P153" s="292">
        <v>-4.604008333577863E-2</v>
      </c>
    </row>
    <row r="154" spans="1:16" ht="14.4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112.4</v>
      </c>
      <c r="F154" s="288">
        <v>111.18333333333334</v>
      </c>
      <c r="G154" s="289">
        <v>108.26666666666668</v>
      </c>
      <c r="H154" s="289">
        <v>104.13333333333334</v>
      </c>
      <c r="I154" s="289">
        <v>101.21666666666668</v>
      </c>
      <c r="J154" s="289">
        <v>115.31666666666668</v>
      </c>
      <c r="K154" s="289">
        <v>118.23333333333333</v>
      </c>
      <c r="L154" s="289">
        <v>122.36666666666667</v>
      </c>
      <c r="M154" s="276">
        <v>114.1</v>
      </c>
      <c r="N154" s="276">
        <v>107.05</v>
      </c>
      <c r="O154" s="291">
        <v>152111250</v>
      </c>
      <c r="P154" s="292">
        <v>5.6344630384849763E-2</v>
      </c>
    </row>
    <row r="155" spans="1:16" ht="14.4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1106.6500000000001</v>
      </c>
      <c r="F155" s="288">
        <v>1113.7833333333335</v>
      </c>
      <c r="G155" s="289">
        <v>1096.866666666667</v>
      </c>
      <c r="H155" s="289">
        <v>1087.0833333333335</v>
      </c>
      <c r="I155" s="289">
        <v>1070.166666666667</v>
      </c>
      <c r="J155" s="289">
        <v>1123.5666666666671</v>
      </c>
      <c r="K155" s="289">
        <v>1140.4833333333336</v>
      </c>
      <c r="L155" s="289">
        <v>1150.2666666666671</v>
      </c>
      <c r="M155" s="276">
        <v>1130.7</v>
      </c>
      <c r="N155" s="276">
        <v>1104</v>
      </c>
      <c r="O155" s="291">
        <v>48329300</v>
      </c>
      <c r="P155" s="292">
        <v>1.8960573476702509E-2</v>
      </c>
    </row>
    <row r="156" spans="1:16" ht="14.4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3199.2</v>
      </c>
      <c r="F156" s="288">
        <v>3184.5166666666664</v>
      </c>
      <c r="G156" s="289">
        <v>3164.7333333333327</v>
      </c>
      <c r="H156" s="289">
        <v>3130.2666666666664</v>
      </c>
      <c r="I156" s="289">
        <v>3110.4833333333327</v>
      </c>
      <c r="J156" s="289">
        <v>3218.9833333333327</v>
      </c>
      <c r="K156" s="289">
        <v>3238.7666666666664</v>
      </c>
      <c r="L156" s="289">
        <v>3273.2333333333327</v>
      </c>
      <c r="M156" s="276">
        <v>3204.3</v>
      </c>
      <c r="N156" s="276">
        <v>3150.05</v>
      </c>
      <c r="O156" s="291">
        <v>7344300</v>
      </c>
      <c r="P156" s="292">
        <v>4.7629236562820955E-2</v>
      </c>
    </row>
    <row r="157" spans="1:16" ht="14.4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1040.2</v>
      </c>
      <c r="F157" s="288">
        <v>1035.5333333333333</v>
      </c>
      <c r="G157" s="289">
        <v>1027.0666666666666</v>
      </c>
      <c r="H157" s="289">
        <v>1013.9333333333333</v>
      </c>
      <c r="I157" s="289">
        <v>1005.4666666666666</v>
      </c>
      <c r="J157" s="289">
        <v>1048.6666666666665</v>
      </c>
      <c r="K157" s="289">
        <v>1057.1333333333332</v>
      </c>
      <c r="L157" s="289">
        <v>1070.2666666666667</v>
      </c>
      <c r="M157" s="276">
        <v>1044</v>
      </c>
      <c r="N157" s="276">
        <v>1022.4</v>
      </c>
      <c r="O157" s="291">
        <v>10209600</v>
      </c>
      <c r="P157" s="292">
        <v>3.5273368606701942E-4</v>
      </c>
    </row>
    <row r="158" spans="1:16" ht="14.4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1693.55</v>
      </c>
      <c r="F158" s="288">
        <v>1696.9666666666665</v>
      </c>
      <c r="G158" s="289">
        <v>1677.133333333333</v>
      </c>
      <c r="H158" s="289">
        <v>1660.7166666666665</v>
      </c>
      <c r="I158" s="289">
        <v>1640.883333333333</v>
      </c>
      <c r="J158" s="289">
        <v>1713.383333333333</v>
      </c>
      <c r="K158" s="289">
        <v>1733.2166666666665</v>
      </c>
      <c r="L158" s="289">
        <v>1749.633333333333</v>
      </c>
      <c r="M158" s="276">
        <v>1716.8</v>
      </c>
      <c r="N158" s="276">
        <v>1680.55</v>
      </c>
      <c r="O158" s="291">
        <v>4225500</v>
      </c>
      <c r="P158" s="292">
        <v>-8.5349758029036518E-3</v>
      </c>
    </row>
    <row r="159" spans="1:16" ht="14.4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2814.5</v>
      </c>
      <c r="F159" s="288">
        <v>2808.6</v>
      </c>
      <c r="G159" s="289">
        <v>2787.35</v>
      </c>
      <c r="H159" s="289">
        <v>2760.2</v>
      </c>
      <c r="I159" s="289">
        <v>2738.95</v>
      </c>
      <c r="J159" s="289">
        <v>2835.75</v>
      </c>
      <c r="K159" s="289">
        <v>2857</v>
      </c>
      <c r="L159" s="289">
        <v>2884.15</v>
      </c>
      <c r="M159" s="276">
        <v>2829.85</v>
      </c>
      <c r="N159" s="276">
        <v>2781.45</v>
      </c>
      <c r="O159" s="291">
        <v>761750</v>
      </c>
      <c r="P159" s="292">
        <v>-1.4234875444839857E-2</v>
      </c>
    </row>
    <row r="160" spans="1:16" ht="14.4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458.15</v>
      </c>
      <c r="F160" s="288">
        <v>451.68333333333334</v>
      </c>
      <c r="G160" s="289">
        <v>435.36666666666667</v>
      </c>
      <c r="H160" s="289">
        <v>412.58333333333331</v>
      </c>
      <c r="I160" s="289">
        <v>396.26666666666665</v>
      </c>
      <c r="J160" s="289">
        <v>474.4666666666667</v>
      </c>
      <c r="K160" s="289">
        <v>490.78333333333342</v>
      </c>
      <c r="L160" s="289">
        <v>513.56666666666672</v>
      </c>
      <c r="M160" s="276">
        <v>468</v>
      </c>
      <c r="N160" s="276">
        <v>428.9</v>
      </c>
      <c r="O160" s="291">
        <v>2344500</v>
      </c>
      <c r="P160" s="292">
        <v>0.15777777777777777</v>
      </c>
    </row>
    <row r="161" spans="1:16" ht="14.4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860.75</v>
      </c>
      <c r="F161" s="288">
        <v>862.13333333333333</v>
      </c>
      <c r="G161" s="289">
        <v>846.61666666666667</v>
      </c>
      <c r="H161" s="289">
        <v>832.48333333333335</v>
      </c>
      <c r="I161" s="289">
        <v>816.9666666666667</v>
      </c>
      <c r="J161" s="289">
        <v>876.26666666666665</v>
      </c>
      <c r="K161" s="289">
        <v>891.7833333333333</v>
      </c>
      <c r="L161" s="289">
        <v>905.91666666666663</v>
      </c>
      <c r="M161" s="276">
        <v>877.65</v>
      </c>
      <c r="N161" s="276">
        <v>848</v>
      </c>
      <c r="O161" s="291">
        <v>948300</v>
      </c>
      <c r="P161" s="292">
        <v>2.2988505747126436E-3</v>
      </c>
    </row>
    <row r="162" spans="1:16" ht="14.4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650.65</v>
      </c>
      <c r="F162" s="288">
        <v>649.96666666666658</v>
      </c>
      <c r="G162" s="289">
        <v>634.23333333333312</v>
      </c>
      <c r="H162" s="289">
        <v>617.81666666666649</v>
      </c>
      <c r="I162" s="289">
        <v>602.08333333333303</v>
      </c>
      <c r="J162" s="289">
        <v>666.38333333333321</v>
      </c>
      <c r="K162" s="289">
        <v>682.11666666666656</v>
      </c>
      <c r="L162" s="289">
        <v>698.5333333333333</v>
      </c>
      <c r="M162" s="276">
        <v>665.7</v>
      </c>
      <c r="N162" s="276">
        <v>633.54999999999995</v>
      </c>
      <c r="O162" s="291">
        <v>6853000</v>
      </c>
      <c r="P162" s="292">
        <v>4.9528301886792456E-2</v>
      </c>
    </row>
    <row r="163" spans="1:16" ht="14.4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1353.35</v>
      </c>
      <c r="F163" s="288">
        <v>1355.55</v>
      </c>
      <c r="G163" s="289">
        <v>1324.5</v>
      </c>
      <c r="H163" s="289">
        <v>1295.6500000000001</v>
      </c>
      <c r="I163" s="289">
        <v>1264.6000000000001</v>
      </c>
      <c r="J163" s="289">
        <v>1384.3999999999999</v>
      </c>
      <c r="K163" s="289">
        <v>1415.4499999999996</v>
      </c>
      <c r="L163" s="289">
        <v>1444.2999999999997</v>
      </c>
      <c r="M163" s="276">
        <v>1386.6</v>
      </c>
      <c r="N163" s="276">
        <v>1326.7</v>
      </c>
      <c r="O163" s="291">
        <v>1597400</v>
      </c>
      <c r="P163" s="292">
        <v>8.1004263382283281E-2</v>
      </c>
    </row>
    <row r="164" spans="1:16" ht="14.4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6863.25</v>
      </c>
      <c r="F164" s="288">
        <v>6823.1833333333334</v>
      </c>
      <c r="G164" s="289">
        <v>6726.3666666666668</v>
      </c>
      <c r="H164" s="289">
        <v>6589.4833333333336</v>
      </c>
      <c r="I164" s="289">
        <v>6492.666666666667</v>
      </c>
      <c r="J164" s="289">
        <v>6960.0666666666666</v>
      </c>
      <c r="K164" s="289">
        <v>7056.8833333333341</v>
      </c>
      <c r="L164" s="289">
        <v>7193.7666666666664</v>
      </c>
      <c r="M164" s="276">
        <v>6920</v>
      </c>
      <c r="N164" s="276">
        <v>6686.3</v>
      </c>
      <c r="O164" s="291">
        <v>2196600</v>
      </c>
      <c r="P164" s="292">
        <v>-1.4270328486806677E-2</v>
      </c>
    </row>
    <row r="165" spans="1:16" ht="14.4">
      <c r="A165" s="254">
        <v>155</v>
      </c>
      <c r="B165" s="343" t="s">
        <v>837</v>
      </c>
      <c r="C165" s="436" t="s">
        <v>193</v>
      </c>
      <c r="D165" s="437">
        <v>44371</v>
      </c>
      <c r="E165" s="288">
        <v>854.75</v>
      </c>
      <c r="F165" s="288">
        <v>852.9</v>
      </c>
      <c r="G165" s="289">
        <v>839.9</v>
      </c>
      <c r="H165" s="289">
        <v>825.05</v>
      </c>
      <c r="I165" s="289">
        <v>812.05</v>
      </c>
      <c r="J165" s="289">
        <v>867.75</v>
      </c>
      <c r="K165" s="289">
        <v>880.75</v>
      </c>
      <c r="L165" s="289">
        <v>895.6</v>
      </c>
      <c r="M165" s="276">
        <v>865.9</v>
      </c>
      <c r="N165" s="276">
        <v>838.05</v>
      </c>
      <c r="O165" s="291">
        <v>18606900</v>
      </c>
      <c r="P165" s="292">
        <v>2.7715947440224025E-2</v>
      </c>
    </row>
    <row r="166" spans="1:16" ht="14.4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278.39999999999998</v>
      </c>
      <c r="F166" s="288">
        <v>279.73333333333335</v>
      </c>
      <c r="G166" s="289">
        <v>275.91666666666669</v>
      </c>
      <c r="H166" s="289">
        <v>273.43333333333334</v>
      </c>
      <c r="I166" s="289">
        <v>269.61666666666667</v>
      </c>
      <c r="J166" s="289">
        <v>282.2166666666667</v>
      </c>
      <c r="K166" s="289">
        <v>286.0333333333333</v>
      </c>
      <c r="L166" s="289">
        <v>288.51666666666671</v>
      </c>
      <c r="M166" s="276">
        <v>283.55</v>
      </c>
      <c r="N166" s="276">
        <v>277.25</v>
      </c>
      <c r="O166" s="291">
        <v>121879600</v>
      </c>
      <c r="P166" s="292">
        <v>-1.3425008155378787E-2</v>
      </c>
    </row>
    <row r="167" spans="1:16" ht="14.4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1102.5</v>
      </c>
      <c r="F167" s="288">
        <v>1107.3666666666668</v>
      </c>
      <c r="G167" s="289">
        <v>1093.3333333333335</v>
      </c>
      <c r="H167" s="289">
        <v>1084.1666666666667</v>
      </c>
      <c r="I167" s="289">
        <v>1070.1333333333334</v>
      </c>
      <c r="J167" s="289">
        <v>1116.5333333333335</v>
      </c>
      <c r="K167" s="289">
        <v>1130.5666666666668</v>
      </c>
      <c r="L167" s="289">
        <v>1139.7333333333336</v>
      </c>
      <c r="M167" s="276">
        <v>1121.4000000000001</v>
      </c>
      <c r="N167" s="276">
        <v>1098.2</v>
      </c>
      <c r="O167" s="291">
        <v>2302500</v>
      </c>
      <c r="P167" s="292">
        <v>3.9972899728997292E-2</v>
      </c>
    </row>
    <row r="168" spans="1:16" ht="14.4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550.5</v>
      </c>
      <c r="F168" s="288">
        <v>549.0333333333333</v>
      </c>
      <c r="G168" s="289">
        <v>545.46666666666658</v>
      </c>
      <c r="H168" s="289">
        <v>540.43333333333328</v>
      </c>
      <c r="I168" s="289">
        <v>536.86666666666656</v>
      </c>
      <c r="J168" s="289">
        <v>554.06666666666661</v>
      </c>
      <c r="K168" s="289">
        <v>557.63333333333321</v>
      </c>
      <c r="L168" s="289">
        <v>562.66666666666663</v>
      </c>
      <c r="M168" s="276">
        <v>552.6</v>
      </c>
      <c r="N168" s="276">
        <v>544</v>
      </c>
      <c r="O168" s="291">
        <v>31728000</v>
      </c>
      <c r="P168" s="292">
        <v>-3.3766993129659403E-2</v>
      </c>
    </row>
    <row r="169" spans="1:16" ht="14.4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218.75</v>
      </c>
      <c r="F169" s="288">
        <v>220.20000000000002</v>
      </c>
      <c r="G169" s="289">
        <v>216.55000000000004</v>
      </c>
      <c r="H169" s="289">
        <v>214.35000000000002</v>
      </c>
      <c r="I169" s="289">
        <v>210.70000000000005</v>
      </c>
      <c r="J169" s="289">
        <v>222.40000000000003</v>
      </c>
      <c r="K169" s="289">
        <v>226.05</v>
      </c>
      <c r="L169" s="289">
        <v>228.25000000000003</v>
      </c>
      <c r="M169" s="276">
        <v>223.85</v>
      </c>
      <c r="N169" s="276">
        <v>218</v>
      </c>
      <c r="O169" s="291">
        <v>73383000</v>
      </c>
      <c r="P169" s="292">
        <v>1.8656561029442385E-2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44355</v>
      </c>
    </row>
    <row r="7" spans="1:15">
      <c r="A7"/>
    </row>
    <row r="8" spans="1:15" ht="28.5" customHeight="1">
      <c r="A8" s="516" t="s">
        <v>16</v>
      </c>
      <c r="B8" s="517"/>
      <c r="C8" s="515" t="s">
        <v>19</v>
      </c>
      <c r="D8" s="515" t="s">
        <v>20</v>
      </c>
      <c r="E8" s="515" t="s">
        <v>21</v>
      </c>
      <c r="F8" s="515"/>
      <c r="G8" s="515"/>
      <c r="H8" s="515" t="s">
        <v>22</v>
      </c>
      <c r="I8" s="515"/>
      <c r="J8" s="515"/>
      <c r="K8" s="251"/>
      <c r="L8" s="259"/>
      <c r="M8" s="259"/>
    </row>
    <row r="9" spans="1:15" ht="36" customHeight="1">
      <c r="A9" s="511"/>
      <c r="B9" s="513"/>
      <c r="C9" s="518" t="s">
        <v>23</v>
      </c>
      <c r="D9" s="51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15751.65</v>
      </c>
      <c r="D10" s="275">
        <v>15734.4</v>
      </c>
      <c r="E10" s="275">
        <v>15695.349999999999</v>
      </c>
      <c r="F10" s="275">
        <v>15639.05</v>
      </c>
      <c r="G10" s="275">
        <v>15599.999999999998</v>
      </c>
      <c r="H10" s="275">
        <v>15790.699999999999</v>
      </c>
      <c r="I10" s="275">
        <v>15829.749999999998</v>
      </c>
      <c r="J10" s="275">
        <v>15886.05</v>
      </c>
      <c r="K10" s="274">
        <v>15773.45</v>
      </c>
      <c r="L10" s="274">
        <v>15678.1</v>
      </c>
      <c r="M10" s="279"/>
    </row>
    <row r="11" spans="1:15">
      <c r="A11" s="273">
        <v>2</v>
      </c>
      <c r="B11" s="254" t="s">
        <v>216</v>
      </c>
      <c r="C11" s="276">
        <v>35443.65</v>
      </c>
      <c r="D11" s="256">
        <v>35442.683333333334</v>
      </c>
      <c r="E11" s="256">
        <v>35339.51666666667</v>
      </c>
      <c r="F11" s="256">
        <v>35235.383333333339</v>
      </c>
      <c r="G11" s="256">
        <v>35132.216666666674</v>
      </c>
      <c r="H11" s="256">
        <v>35546.816666666666</v>
      </c>
      <c r="I11" s="256">
        <v>35649.983333333323</v>
      </c>
      <c r="J11" s="256">
        <v>35754.116666666661</v>
      </c>
      <c r="K11" s="276">
        <v>35545.85</v>
      </c>
      <c r="L11" s="276">
        <v>35338.550000000003</v>
      </c>
      <c r="M11" s="279"/>
    </row>
    <row r="12" spans="1:15">
      <c r="A12" s="273">
        <v>3</v>
      </c>
      <c r="B12" s="262" t="s">
        <v>217</v>
      </c>
      <c r="C12" s="276">
        <v>2069.0500000000002</v>
      </c>
      <c r="D12" s="256">
        <v>2066.6166666666668</v>
      </c>
      <c r="E12" s="256">
        <v>2054.6833333333334</v>
      </c>
      <c r="F12" s="256">
        <v>2040.3166666666666</v>
      </c>
      <c r="G12" s="256">
        <v>2028.3833333333332</v>
      </c>
      <c r="H12" s="256">
        <v>2080.9833333333336</v>
      </c>
      <c r="I12" s="256">
        <v>2092.916666666667</v>
      </c>
      <c r="J12" s="256">
        <v>2107.2833333333338</v>
      </c>
      <c r="K12" s="276">
        <v>2078.5500000000002</v>
      </c>
      <c r="L12" s="276">
        <v>2052.25</v>
      </c>
      <c r="M12" s="279"/>
    </row>
    <row r="13" spans="1:15">
      <c r="A13" s="273">
        <v>4</v>
      </c>
      <c r="B13" s="254" t="s">
        <v>218</v>
      </c>
      <c r="C13" s="276">
        <v>4505.1499999999996</v>
      </c>
      <c r="D13" s="256">
        <v>4490.0666666666666</v>
      </c>
      <c r="E13" s="256">
        <v>4462.3833333333332</v>
      </c>
      <c r="F13" s="256">
        <v>4419.6166666666668</v>
      </c>
      <c r="G13" s="256">
        <v>4391.9333333333334</v>
      </c>
      <c r="H13" s="256">
        <v>4532.833333333333</v>
      </c>
      <c r="I13" s="256">
        <v>4560.5166666666655</v>
      </c>
      <c r="J13" s="256">
        <v>4603.2833333333328</v>
      </c>
      <c r="K13" s="276">
        <v>4517.75</v>
      </c>
      <c r="L13" s="276">
        <v>4447.3</v>
      </c>
      <c r="M13" s="279"/>
    </row>
    <row r="14" spans="1:15">
      <c r="A14" s="273">
        <v>5</v>
      </c>
      <c r="B14" s="254" t="s">
        <v>219</v>
      </c>
      <c r="C14" s="276">
        <v>27295.65</v>
      </c>
      <c r="D14" s="256">
        <v>27207.95</v>
      </c>
      <c r="E14" s="256">
        <v>27085.5</v>
      </c>
      <c r="F14" s="256">
        <v>26875.35</v>
      </c>
      <c r="G14" s="256">
        <v>26752.899999999998</v>
      </c>
      <c r="H14" s="256">
        <v>27418.100000000002</v>
      </c>
      <c r="I14" s="256">
        <v>27540.550000000007</v>
      </c>
      <c r="J14" s="256">
        <v>27750.700000000004</v>
      </c>
      <c r="K14" s="276">
        <v>27330.400000000001</v>
      </c>
      <c r="L14" s="276">
        <v>26997.8</v>
      </c>
      <c r="M14" s="279"/>
    </row>
    <row r="15" spans="1:15">
      <c r="A15" s="273">
        <v>6</v>
      </c>
      <c r="B15" s="254" t="s">
        <v>220</v>
      </c>
      <c r="C15" s="276">
        <v>3691.2</v>
      </c>
      <c r="D15" s="256">
        <v>3680.3666666666668</v>
      </c>
      <c r="E15" s="256">
        <v>3655.9333333333334</v>
      </c>
      <c r="F15" s="256">
        <v>3620.6666666666665</v>
      </c>
      <c r="G15" s="256">
        <v>3596.2333333333331</v>
      </c>
      <c r="H15" s="256">
        <v>3715.6333333333337</v>
      </c>
      <c r="I15" s="256">
        <v>3740.0666666666671</v>
      </c>
      <c r="J15" s="256">
        <v>3775.3333333333339</v>
      </c>
      <c r="K15" s="276">
        <v>3704.8</v>
      </c>
      <c r="L15" s="276">
        <v>3645.1</v>
      </c>
      <c r="M15" s="279"/>
    </row>
    <row r="16" spans="1:15">
      <c r="A16" s="273">
        <v>7</v>
      </c>
      <c r="B16" s="254" t="s">
        <v>221</v>
      </c>
      <c r="C16" s="276">
        <v>7513.55</v>
      </c>
      <c r="D16" s="256">
        <v>7499.583333333333</v>
      </c>
      <c r="E16" s="256">
        <v>7461.9666666666662</v>
      </c>
      <c r="F16" s="256">
        <v>7410.3833333333332</v>
      </c>
      <c r="G16" s="256">
        <v>7372.7666666666664</v>
      </c>
      <c r="H16" s="256">
        <v>7551.1666666666661</v>
      </c>
      <c r="I16" s="256">
        <v>7588.7833333333328</v>
      </c>
      <c r="J16" s="256">
        <v>7640.3666666666659</v>
      </c>
      <c r="K16" s="276">
        <v>7537.2</v>
      </c>
      <c r="L16" s="276">
        <v>7448</v>
      </c>
      <c r="M16" s="279"/>
    </row>
    <row r="17" spans="1:13">
      <c r="A17" s="273">
        <v>8</v>
      </c>
      <c r="B17" s="254" t="s">
        <v>38</v>
      </c>
      <c r="C17" s="254">
        <v>2045.95</v>
      </c>
      <c r="D17" s="256">
        <v>2038.6166666666668</v>
      </c>
      <c r="E17" s="256">
        <v>2018.3333333333335</v>
      </c>
      <c r="F17" s="256">
        <v>1990.7166666666667</v>
      </c>
      <c r="G17" s="256">
        <v>1970.4333333333334</v>
      </c>
      <c r="H17" s="256">
        <v>2066.2333333333336</v>
      </c>
      <c r="I17" s="256">
        <v>2086.5166666666664</v>
      </c>
      <c r="J17" s="256">
        <v>2114.1333333333337</v>
      </c>
      <c r="K17" s="254">
        <v>2058.9</v>
      </c>
      <c r="L17" s="254">
        <v>2011</v>
      </c>
      <c r="M17" s="254">
        <v>4.9492500000000001</v>
      </c>
    </row>
    <row r="18" spans="1:13">
      <c r="A18" s="273">
        <v>9</v>
      </c>
      <c r="B18" s="254" t="s">
        <v>222</v>
      </c>
      <c r="C18" s="254">
        <v>1022.1</v>
      </c>
      <c r="D18" s="256">
        <v>1019.3166666666666</v>
      </c>
      <c r="E18" s="256">
        <v>1008.7833333333333</v>
      </c>
      <c r="F18" s="256">
        <v>995.4666666666667</v>
      </c>
      <c r="G18" s="256">
        <v>984.93333333333339</v>
      </c>
      <c r="H18" s="256">
        <v>1032.6333333333332</v>
      </c>
      <c r="I18" s="256">
        <v>1043.1666666666665</v>
      </c>
      <c r="J18" s="256">
        <v>1056.4833333333331</v>
      </c>
      <c r="K18" s="254">
        <v>1029.8499999999999</v>
      </c>
      <c r="L18" s="254">
        <v>1006</v>
      </c>
      <c r="M18" s="254">
        <v>5.96448</v>
      </c>
    </row>
    <row r="19" spans="1:13">
      <c r="A19" s="273">
        <v>10</v>
      </c>
      <c r="B19" s="254" t="s">
        <v>735</v>
      </c>
      <c r="C19" s="255">
        <v>1710.7</v>
      </c>
      <c r="D19" s="256">
        <v>1707.8999999999999</v>
      </c>
      <c r="E19" s="256">
        <v>1697.7999999999997</v>
      </c>
      <c r="F19" s="256">
        <v>1684.8999999999999</v>
      </c>
      <c r="G19" s="256">
        <v>1674.7999999999997</v>
      </c>
      <c r="H19" s="256">
        <v>1720.7999999999997</v>
      </c>
      <c r="I19" s="256">
        <v>1730.8999999999996</v>
      </c>
      <c r="J19" s="256">
        <v>1743.7999999999997</v>
      </c>
      <c r="K19" s="254">
        <v>1718</v>
      </c>
      <c r="L19" s="254">
        <v>1695</v>
      </c>
      <c r="M19" s="254">
        <v>7.9692299999999996</v>
      </c>
    </row>
    <row r="20" spans="1:13">
      <c r="A20" s="273">
        <v>11</v>
      </c>
      <c r="B20" s="254" t="s">
        <v>288</v>
      </c>
      <c r="C20" s="254">
        <v>15897.95</v>
      </c>
      <c r="D20" s="256">
        <v>15910.266666666668</v>
      </c>
      <c r="E20" s="256">
        <v>15847.783333333336</v>
      </c>
      <c r="F20" s="256">
        <v>15797.616666666669</v>
      </c>
      <c r="G20" s="256">
        <v>15735.133333333337</v>
      </c>
      <c r="H20" s="256">
        <v>15960.433333333336</v>
      </c>
      <c r="I20" s="256">
        <v>16022.91666666667</v>
      </c>
      <c r="J20" s="256">
        <v>16073.083333333336</v>
      </c>
      <c r="K20" s="254">
        <v>15972.75</v>
      </c>
      <c r="L20" s="254">
        <v>15860.1</v>
      </c>
      <c r="M20" s="254">
        <v>9.2649999999999996E-2</v>
      </c>
    </row>
    <row r="21" spans="1:13">
      <c r="A21" s="273">
        <v>12</v>
      </c>
      <c r="B21" s="254" t="s">
        <v>40</v>
      </c>
      <c r="C21" s="254">
        <v>1624.3</v>
      </c>
      <c r="D21" s="256">
        <v>1651.5</v>
      </c>
      <c r="E21" s="256">
        <v>1585.8</v>
      </c>
      <c r="F21" s="256">
        <v>1547.3</v>
      </c>
      <c r="G21" s="256">
        <v>1481.6</v>
      </c>
      <c r="H21" s="256">
        <v>1690</v>
      </c>
      <c r="I21" s="256">
        <v>1755.6999999999998</v>
      </c>
      <c r="J21" s="256">
        <v>1794.2</v>
      </c>
      <c r="K21" s="254">
        <v>1717.2</v>
      </c>
      <c r="L21" s="254">
        <v>1613</v>
      </c>
      <c r="M21" s="254">
        <v>153.50263000000001</v>
      </c>
    </row>
    <row r="22" spans="1:13">
      <c r="A22" s="273">
        <v>13</v>
      </c>
      <c r="B22" s="254" t="s">
        <v>289</v>
      </c>
      <c r="C22" s="254">
        <v>1264.8499999999999</v>
      </c>
      <c r="D22" s="256">
        <v>1274.0833333333333</v>
      </c>
      <c r="E22" s="256">
        <v>1253.7666666666664</v>
      </c>
      <c r="F22" s="256">
        <v>1242.6833333333332</v>
      </c>
      <c r="G22" s="256">
        <v>1222.3666666666663</v>
      </c>
      <c r="H22" s="256">
        <v>1285.1666666666665</v>
      </c>
      <c r="I22" s="256">
        <v>1305.4833333333336</v>
      </c>
      <c r="J22" s="256">
        <v>1316.5666666666666</v>
      </c>
      <c r="K22" s="254">
        <v>1294.4000000000001</v>
      </c>
      <c r="L22" s="254">
        <v>1263</v>
      </c>
      <c r="M22" s="254">
        <v>6.4708300000000003</v>
      </c>
    </row>
    <row r="23" spans="1:13">
      <c r="A23" s="273">
        <v>14</v>
      </c>
      <c r="B23" s="254" t="s">
        <v>41</v>
      </c>
      <c r="C23" s="254">
        <v>878.6</v>
      </c>
      <c r="D23" s="256">
        <v>871.01666666666677</v>
      </c>
      <c r="E23" s="256">
        <v>843.23333333333358</v>
      </c>
      <c r="F23" s="256">
        <v>807.86666666666679</v>
      </c>
      <c r="G23" s="256">
        <v>780.0833333333336</v>
      </c>
      <c r="H23" s="256">
        <v>906.38333333333355</v>
      </c>
      <c r="I23" s="256">
        <v>934.16666666666663</v>
      </c>
      <c r="J23" s="256">
        <v>969.53333333333353</v>
      </c>
      <c r="K23" s="254">
        <v>898.8</v>
      </c>
      <c r="L23" s="254">
        <v>835.65</v>
      </c>
      <c r="M23" s="254">
        <v>336.84309999999999</v>
      </c>
    </row>
    <row r="24" spans="1:13">
      <c r="A24" s="273">
        <v>15</v>
      </c>
      <c r="B24" s="254" t="s">
        <v>828</v>
      </c>
      <c r="C24" s="254">
        <v>1626.95</v>
      </c>
      <c r="D24" s="256">
        <v>1619.8166666666666</v>
      </c>
      <c r="E24" s="256">
        <v>1562.6333333333332</v>
      </c>
      <c r="F24" s="256">
        <v>1498.3166666666666</v>
      </c>
      <c r="G24" s="256">
        <v>1441.1333333333332</v>
      </c>
      <c r="H24" s="256">
        <v>1684.1333333333332</v>
      </c>
      <c r="I24" s="256">
        <v>1741.3166666666666</v>
      </c>
      <c r="J24" s="256">
        <v>1805.6333333333332</v>
      </c>
      <c r="K24" s="254">
        <v>1677</v>
      </c>
      <c r="L24" s="254">
        <v>1555.5</v>
      </c>
      <c r="M24" s="254">
        <v>15.931039999999999</v>
      </c>
    </row>
    <row r="25" spans="1:13">
      <c r="A25" s="273">
        <v>16</v>
      </c>
      <c r="B25" s="254" t="s">
        <v>290</v>
      </c>
      <c r="C25" s="254">
        <v>1589.45</v>
      </c>
      <c r="D25" s="256">
        <v>1595.6666666666667</v>
      </c>
      <c r="E25" s="256">
        <v>1546.3833333333334</v>
      </c>
      <c r="F25" s="256">
        <v>1503.3166666666666</v>
      </c>
      <c r="G25" s="256">
        <v>1454.0333333333333</v>
      </c>
      <c r="H25" s="256">
        <v>1638.7333333333336</v>
      </c>
      <c r="I25" s="256">
        <v>1688.0166666666669</v>
      </c>
      <c r="J25" s="256">
        <v>1731.0833333333337</v>
      </c>
      <c r="K25" s="254">
        <v>1644.95</v>
      </c>
      <c r="L25" s="254">
        <v>1552.6</v>
      </c>
      <c r="M25" s="254">
        <v>6.3247299999999997</v>
      </c>
    </row>
    <row r="26" spans="1:13">
      <c r="A26" s="273">
        <v>17</v>
      </c>
      <c r="B26" s="254" t="s">
        <v>223</v>
      </c>
      <c r="C26" s="254">
        <v>124.9</v>
      </c>
      <c r="D26" s="256">
        <v>124.8</v>
      </c>
      <c r="E26" s="256">
        <v>123.1</v>
      </c>
      <c r="F26" s="256">
        <v>121.3</v>
      </c>
      <c r="G26" s="256">
        <v>119.6</v>
      </c>
      <c r="H26" s="256">
        <v>126.6</v>
      </c>
      <c r="I26" s="256">
        <v>128.30000000000001</v>
      </c>
      <c r="J26" s="256">
        <v>130.1</v>
      </c>
      <c r="K26" s="254">
        <v>126.5</v>
      </c>
      <c r="L26" s="254">
        <v>123</v>
      </c>
      <c r="M26" s="254">
        <v>36.51379</v>
      </c>
    </row>
    <row r="27" spans="1:13">
      <c r="A27" s="273">
        <v>18</v>
      </c>
      <c r="B27" s="254" t="s">
        <v>224</v>
      </c>
      <c r="C27" s="254">
        <v>205</v>
      </c>
      <c r="D27" s="256">
        <v>206.41666666666666</v>
      </c>
      <c r="E27" s="256">
        <v>202.88333333333333</v>
      </c>
      <c r="F27" s="256">
        <v>200.76666666666668</v>
      </c>
      <c r="G27" s="256">
        <v>197.23333333333335</v>
      </c>
      <c r="H27" s="256">
        <v>208.5333333333333</v>
      </c>
      <c r="I27" s="256">
        <v>212.06666666666666</v>
      </c>
      <c r="J27" s="256">
        <v>214.18333333333328</v>
      </c>
      <c r="K27" s="254">
        <v>209.95</v>
      </c>
      <c r="L27" s="254">
        <v>204.3</v>
      </c>
      <c r="M27" s="254">
        <v>34.137749999999997</v>
      </c>
    </row>
    <row r="28" spans="1:13">
      <c r="A28" s="273">
        <v>19</v>
      </c>
      <c r="B28" s="254" t="s">
        <v>225</v>
      </c>
      <c r="C28" s="254">
        <v>1951.45</v>
      </c>
      <c r="D28" s="256">
        <v>1939.25</v>
      </c>
      <c r="E28" s="256">
        <v>1912.5</v>
      </c>
      <c r="F28" s="256">
        <v>1873.55</v>
      </c>
      <c r="G28" s="256">
        <v>1846.8</v>
      </c>
      <c r="H28" s="256">
        <v>1978.2</v>
      </c>
      <c r="I28" s="256">
        <v>2004.95</v>
      </c>
      <c r="J28" s="256">
        <v>2043.9</v>
      </c>
      <c r="K28" s="254">
        <v>1966</v>
      </c>
      <c r="L28" s="254">
        <v>1900.3</v>
      </c>
      <c r="M28" s="254">
        <v>0.50371999999999995</v>
      </c>
    </row>
    <row r="29" spans="1:13">
      <c r="A29" s="273">
        <v>20</v>
      </c>
      <c r="B29" s="254" t="s">
        <v>294</v>
      </c>
      <c r="C29" s="254">
        <v>949.3</v>
      </c>
      <c r="D29" s="256">
        <v>949.1</v>
      </c>
      <c r="E29" s="256">
        <v>942.2</v>
      </c>
      <c r="F29" s="256">
        <v>935.1</v>
      </c>
      <c r="G29" s="256">
        <v>928.2</v>
      </c>
      <c r="H29" s="256">
        <v>956.2</v>
      </c>
      <c r="I29" s="256">
        <v>963.09999999999991</v>
      </c>
      <c r="J29" s="256">
        <v>970.2</v>
      </c>
      <c r="K29" s="254">
        <v>956</v>
      </c>
      <c r="L29" s="254">
        <v>942</v>
      </c>
      <c r="M29" s="254">
        <v>2.2467999999999999</v>
      </c>
    </row>
    <row r="30" spans="1:13">
      <c r="A30" s="273">
        <v>21</v>
      </c>
      <c r="B30" s="254" t="s">
        <v>226</v>
      </c>
      <c r="C30" s="254">
        <v>3140.45</v>
      </c>
      <c r="D30" s="256">
        <v>3146.4333333333329</v>
      </c>
      <c r="E30" s="256">
        <v>3115.9166666666661</v>
      </c>
      <c r="F30" s="256">
        <v>3091.3833333333332</v>
      </c>
      <c r="G30" s="256">
        <v>3060.8666666666663</v>
      </c>
      <c r="H30" s="256">
        <v>3170.9666666666658</v>
      </c>
      <c r="I30" s="256">
        <v>3201.4833333333331</v>
      </c>
      <c r="J30" s="256">
        <v>3226.0166666666655</v>
      </c>
      <c r="K30" s="254">
        <v>3176.95</v>
      </c>
      <c r="L30" s="254">
        <v>3121.9</v>
      </c>
      <c r="M30" s="254">
        <v>1.3924099999999999</v>
      </c>
    </row>
    <row r="31" spans="1:13">
      <c r="A31" s="273">
        <v>22</v>
      </c>
      <c r="B31" s="254" t="s">
        <v>44</v>
      </c>
      <c r="C31" s="254">
        <v>760.5</v>
      </c>
      <c r="D31" s="256">
        <v>761.6</v>
      </c>
      <c r="E31" s="256">
        <v>757.5</v>
      </c>
      <c r="F31" s="256">
        <v>754.5</v>
      </c>
      <c r="G31" s="256">
        <v>750.4</v>
      </c>
      <c r="H31" s="256">
        <v>764.6</v>
      </c>
      <c r="I31" s="256">
        <v>768.70000000000016</v>
      </c>
      <c r="J31" s="256">
        <v>771.7</v>
      </c>
      <c r="K31" s="254">
        <v>765.7</v>
      </c>
      <c r="L31" s="254">
        <v>758.6</v>
      </c>
      <c r="M31" s="254">
        <v>12.14766</v>
      </c>
    </row>
    <row r="32" spans="1:13">
      <c r="A32" s="273">
        <v>23</v>
      </c>
      <c r="B32" s="254" t="s">
        <v>45</v>
      </c>
      <c r="C32" s="254">
        <v>339.05</v>
      </c>
      <c r="D32" s="256">
        <v>338.33333333333331</v>
      </c>
      <c r="E32" s="256">
        <v>333.86666666666662</v>
      </c>
      <c r="F32" s="256">
        <v>328.68333333333328</v>
      </c>
      <c r="G32" s="256">
        <v>324.21666666666658</v>
      </c>
      <c r="H32" s="256">
        <v>343.51666666666665</v>
      </c>
      <c r="I32" s="256">
        <v>347.98333333333335</v>
      </c>
      <c r="J32" s="256">
        <v>353.16666666666669</v>
      </c>
      <c r="K32" s="254">
        <v>342.8</v>
      </c>
      <c r="L32" s="254">
        <v>333.15</v>
      </c>
      <c r="M32" s="254">
        <v>41.630740000000003</v>
      </c>
    </row>
    <row r="33" spans="1:13">
      <c r="A33" s="273">
        <v>24</v>
      </c>
      <c r="B33" s="254" t="s">
        <v>46</v>
      </c>
      <c r="C33" s="254">
        <v>3315.3</v>
      </c>
      <c r="D33" s="256">
        <v>3334.4833333333336</v>
      </c>
      <c r="E33" s="256">
        <v>3288.8166666666671</v>
      </c>
      <c r="F33" s="256">
        <v>3262.3333333333335</v>
      </c>
      <c r="G33" s="256">
        <v>3216.666666666667</v>
      </c>
      <c r="H33" s="256">
        <v>3360.9666666666672</v>
      </c>
      <c r="I33" s="256">
        <v>3406.6333333333332</v>
      </c>
      <c r="J33" s="256">
        <v>3433.1166666666672</v>
      </c>
      <c r="K33" s="254">
        <v>3380.15</v>
      </c>
      <c r="L33" s="254">
        <v>3308</v>
      </c>
      <c r="M33" s="254">
        <v>5.2685500000000003</v>
      </c>
    </row>
    <row r="34" spans="1:13">
      <c r="A34" s="273">
        <v>25</v>
      </c>
      <c r="B34" s="254" t="s">
        <v>47</v>
      </c>
      <c r="C34" s="254">
        <v>237.4</v>
      </c>
      <c r="D34" s="256">
        <v>236.43333333333331</v>
      </c>
      <c r="E34" s="256">
        <v>231.61666666666662</v>
      </c>
      <c r="F34" s="256">
        <v>225.83333333333331</v>
      </c>
      <c r="G34" s="256">
        <v>221.01666666666662</v>
      </c>
      <c r="H34" s="256">
        <v>242.21666666666661</v>
      </c>
      <c r="I34" s="256">
        <v>247.03333333333327</v>
      </c>
      <c r="J34" s="256">
        <v>252.81666666666661</v>
      </c>
      <c r="K34" s="254">
        <v>241.25</v>
      </c>
      <c r="L34" s="254">
        <v>230.65</v>
      </c>
      <c r="M34" s="254">
        <v>109.22981</v>
      </c>
    </row>
    <row r="35" spans="1:13">
      <c r="A35" s="273">
        <v>26</v>
      </c>
      <c r="B35" s="254" t="s">
        <v>48</v>
      </c>
      <c r="C35" s="254">
        <v>128.4</v>
      </c>
      <c r="D35" s="256">
        <v>129.35</v>
      </c>
      <c r="E35" s="256">
        <v>127.04999999999998</v>
      </c>
      <c r="F35" s="256">
        <v>125.69999999999999</v>
      </c>
      <c r="G35" s="256">
        <v>123.39999999999998</v>
      </c>
      <c r="H35" s="256">
        <v>130.69999999999999</v>
      </c>
      <c r="I35" s="256">
        <v>133</v>
      </c>
      <c r="J35" s="256">
        <v>134.35</v>
      </c>
      <c r="K35" s="254">
        <v>131.65</v>
      </c>
      <c r="L35" s="254">
        <v>128</v>
      </c>
      <c r="M35" s="254">
        <v>172.73809</v>
      </c>
    </row>
    <row r="36" spans="1:13">
      <c r="A36" s="273">
        <v>27</v>
      </c>
      <c r="B36" s="254" t="s">
        <v>50</v>
      </c>
      <c r="C36" s="254">
        <v>2933.1</v>
      </c>
      <c r="D36" s="256">
        <v>2926.0166666666664</v>
      </c>
      <c r="E36" s="256">
        <v>2911.0333333333328</v>
      </c>
      <c r="F36" s="256">
        <v>2888.9666666666662</v>
      </c>
      <c r="G36" s="256">
        <v>2873.9833333333327</v>
      </c>
      <c r="H36" s="256">
        <v>2948.083333333333</v>
      </c>
      <c r="I36" s="256">
        <v>2963.0666666666666</v>
      </c>
      <c r="J36" s="256">
        <v>2985.1333333333332</v>
      </c>
      <c r="K36" s="254">
        <v>2941</v>
      </c>
      <c r="L36" s="254">
        <v>2903.95</v>
      </c>
      <c r="M36" s="254">
        <v>8.0241500000000006</v>
      </c>
    </row>
    <row r="37" spans="1:13">
      <c r="A37" s="273">
        <v>28</v>
      </c>
      <c r="B37" s="254" t="s">
        <v>52</v>
      </c>
      <c r="C37" s="254">
        <v>959.5</v>
      </c>
      <c r="D37" s="256">
        <v>961.31666666666661</v>
      </c>
      <c r="E37" s="256">
        <v>954.63333333333321</v>
      </c>
      <c r="F37" s="256">
        <v>949.76666666666665</v>
      </c>
      <c r="G37" s="256">
        <v>943.08333333333326</v>
      </c>
      <c r="H37" s="256">
        <v>966.18333333333317</v>
      </c>
      <c r="I37" s="256">
        <v>972.86666666666656</v>
      </c>
      <c r="J37" s="256">
        <v>977.73333333333312</v>
      </c>
      <c r="K37" s="254">
        <v>968</v>
      </c>
      <c r="L37" s="254">
        <v>956.45</v>
      </c>
      <c r="M37" s="254">
        <v>17.169889999999999</v>
      </c>
    </row>
    <row r="38" spans="1:13">
      <c r="A38" s="273">
        <v>29</v>
      </c>
      <c r="B38" s="254" t="s">
        <v>227</v>
      </c>
      <c r="C38" s="254">
        <v>3188.95</v>
      </c>
      <c r="D38" s="256">
        <v>3195.1999999999994</v>
      </c>
      <c r="E38" s="256">
        <v>3168.7999999999988</v>
      </c>
      <c r="F38" s="256">
        <v>3148.6499999999996</v>
      </c>
      <c r="G38" s="256">
        <v>3122.2499999999991</v>
      </c>
      <c r="H38" s="256">
        <v>3215.3499999999985</v>
      </c>
      <c r="I38" s="256">
        <v>3241.7499999999991</v>
      </c>
      <c r="J38" s="256">
        <v>3261.8999999999983</v>
      </c>
      <c r="K38" s="254">
        <v>3221.6</v>
      </c>
      <c r="L38" s="254">
        <v>3175.05</v>
      </c>
      <c r="M38" s="254">
        <v>1.96757</v>
      </c>
    </row>
    <row r="39" spans="1:13">
      <c r="A39" s="273">
        <v>30</v>
      </c>
      <c r="B39" s="254" t="s">
        <v>54</v>
      </c>
      <c r="C39" s="254">
        <v>751.1</v>
      </c>
      <c r="D39" s="256">
        <v>748.85</v>
      </c>
      <c r="E39" s="256">
        <v>743.75</v>
      </c>
      <c r="F39" s="256">
        <v>736.4</v>
      </c>
      <c r="G39" s="256">
        <v>731.3</v>
      </c>
      <c r="H39" s="256">
        <v>756.2</v>
      </c>
      <c r="I39" s="256">
        <v>761.30000000000018</v>
      </c>
      <c r="J39" s="256">
        <v>768.65000000000009</v>
      </c>
      <c r="K39" s="254">
        <v>753.95</v>
      </c>
      <c r="L39" s="254">
        <v>741.5</v>
      </c>
      <c r="M39" s="254">
        <v>69.867279999999994</v>
      </c>
    </row>
    <row r="40" spans="1:13">
      <c r="A40" s="273">
        <v>31</v>
      </c>
      <c r="B40" s="254" t="s">
        <v>55</v>
      </c>
      <c r="C40" s="254">
        <v>4249.75</v>
      </c>
      <c r="D40" s="256">
        <v>4258.2166666666662</v>
      </c>
      <c r="E40" s="256">
        <v>4231.5333333333328</v>
      </c>
      <c r="F40" s="256">
        <v>4213.3166666666666</v>
      </c>
      <c r="G40" s="256">
        <v>4186.6333333333332</v>
      </c>
      <c r="H40" s="256">
        <v>4276.4333333333325</v>
      </c>
      <c r="I40" s="256">
        <v>4303.116666666665</v>
      </c>
      <c r="J40" s="256">
        <v>4321.3333333333321</v>
      </c>
      <c r="K40" s="254">
        <v>4284.8999999999996</v>
      </c>
      <c r="L40" s="254">
        <v>4240</v>
      </c>
      <c r="M40" s="254">
        <v>1.59646</v>
      </c>
    </row>
    <row r="41" spans="1:13">
      <c r="A41" s="273">
        <v>32</v>
      </c>
      <c r="B41" s="254" t="s">
        <v>58</v>
      </c>
      <c r="C41" s="254">
        <v>5729.75</v>
      </c>
      <c r="D41" s="256">
        <v>5752.0166666666664</v>
      </c>
      <c r="E41" s="256">
        <v>5660.1833333333325</v>
      </c>
      <c r="F41" s="256">
        <v>5590.6166666666659</v>
      </c>
      <c r="G41" s="256">
        <v>5498.7833333333319</v>
      </c>
      <c r="H41" s="256">
        <v>5821.583333333333</v>
      </c>
      <c r="I41" s="256">
        <v>5913.416666666667</v>
      </c>
      <c r="J41" s="256">
        <v>5982.9833333333336</v>
      </c>
      <c r="K41" s="254">
        <v>5843.85</v>
      </c>
      <c r="L41" s="254">
        <v>5682.45</v>
      </c>
      <c r="M41" s="254">
        <v>28.358049999999999</v>
      </c>
    </row>
    <row r="42" spans="1:13">
      <c r="A42" s="273">
        <v>33</v>
      </c>
      <c r="B42" s="254" t="s">
        <v>57</v>
      </c>
      <c r="C42" s="254">
        <v>11828.55</v>
      </c>
      <c r="D42" s="256">
        <v>11840.666666666666</v>
      </c>
      <c r="E42" s="256">
        <v>11672.533333333333</v>
      </c>
      <c r="F42" s="256">
        <v>11516.516666666666</v>
      </c>
      <c r="G42" s="256">
        <v>11348.383333333333</v>
      </c>
      <c r="H42" s="256">
        <v>11996.683333333332</v>
      </c>
      <c r="I42" s="256">
        <v>12164.816666666668</v>
      </c>
      <c r="J42" s="256">
        <v>12320.833333333332</v>
      </c>
      <c r="K42" s="254">
        <v>12008.8</v>
      </c>
      <c r="L42" s="254">
        <v>11684.65</v>
      </c>
      <c r="M42" s="254">
        <v>5.1472699999999998</v>
      </c>
    </row>
    <row r="43" spans="1:13">
      <c r="A43" s="273">
        <v>34</v>
      </c>
      <c r="B43" s="254" t="s">
        <v>228</v>
      </c>
      <c r="C43" s="254">
        <v>3486</v>
      </c>
      <c r="D43" s="256">
        <v>3503.5</v>
      </c>
      <c r="E43" s="256">
        <v>3462.05</v>
      </c>
      <c r="F43" s="256">
        <v>3438.1000000000004</v>
      </c>
      <c r="G43" s="256">
        <v>3396.6500000000005</v>
      </c>
      <c r="H43" s="256">
        <v>3527.45</v>
      </c>
      <c r="I43" s="256">
        <v>3568.8999999999996</v>
      </c>
      <c r="J43" s="256">
        <v>3592.8499999999995</v>
      </c>
      <c r="K43" s="254">
        <v>3544.95</v>
      </c>
      <c r="L43" s="254">
        <v>3479.55</v>
      </c>
      <c r="M43" s="254">
        <v>0.80676999999999999</v>
      </c>
    </row>
    <row r="44" spans="1:13">
      <c r="A44" s="273">
        <v>35</v>
      </c>
      <c r="B44" s="254" t="s">
        <v>59</v>
      </c>
      <c r="C44" s="254">
        <v>2244.65</v>
      </c>
      <c r="D44" s="256">
        <v>2236.6666666666665</v>
      </c>
      <c r="E44" s="256">
        <v>2223.333333333333</v>
      </c>
      <c r="F44" s="256">
        <v>2202.0166666666664</v>
      </c>
      <c r="G44" s="256">
        <v>2188.6833333333329</v>
      </c>
      <c r="H44" s="256">
        <v>2257.9833333333331</v>
      </c>
      <c r="I44" s="256">
        <v>2271.3166666666662</v>
      </c>
      <c r="J44" s="256">
        <v>2292.6333333333332</v>
      </c>
      <c r="K44" s="254">
        <v>2250</v>
      </c>
      <c r="L44" s="254">
        <v>2215.35</v>
      </c>
      <c r="M44" s="254">
        <v>3.4986999999999999</v>
      </c>
    </row>
    <row r="45" spans="1:13">
      <c r="A45" s="273">
        <v>36</v>
      </c>
      <c r="B45" s="254" t="s">
        <v>229</v>
      </c>
      <c r="C45" s="254">
        <v>320</v>
      </c>
      <c r="D45" s="256">
        <v>318.26666666666665</v>
      </c>
      <c r="E45" s="256">
        <v>314.88333333333333</v>
      </c>
      <c r="F45" s="256">
        <v>309.76666666666665</v>
      </c>
      <c r="G45" s="256">
        <v>306.38333333333333</v>
      </c>
      <c r="H45" s="256">
        <v>323.38333333333333</v>
      </c>
      <c r="I45" s="256">
        <v>326.76666666666665</v>
      </c>
      <c r="J45" s="256">
        <v>331.88333333333333</v>
      </c>
      <c r="K45" s="254">
        <v>321.64999999999998</v>
      </c>
      <c r="L45" s="254">
        <v>313.14999999999998</v>
      </c>
      <c r="M45" s="254">
        <v>55.809649999999998</v>
      </c>
    </row>
    <row r="46" spans="1:13">
      <c r="A46" s="273">
        <v>37</v>
      </c>
      <c r="B46" s="254" t="s">
        <v>60</v>
      </c>
      <c r="C46" s="254">
        <v>82.9</v>
      </c>
      <c r="D46" s="256">
        <v>82.95</v>
      </c>
      <c r="E46" s="256">
        <v>81.800000000000011</v>
      </c>
      <c r="F46" s="256">
        <v>80.7</v>
      </c>
      <c r="G46" s="256">
        <v>79.550000000000011</v>
      </c>
      <c r="H46" s="256">
        <v>84.050000000000011</v>
      </c>
      <c r="I46" s="256">
        <v>85.200000000000017</v>
      </c>
      <c r="J46" s="256">
        <v>86.300000000000011</v>
      </c>
      <c r="K46" s="254">
        <v>84.1</v>
      </c>
      <c r="L46" s="254">
        <v>81.849999999999994</v>
      </c>
      <c r="M46" s="254">
        <v>482.13715000000002</v>
      </c>
    </row>
    <row r="47" spans="1:13">
      <c r="A47" s="273">
        <v>38</v>
      </c>
      <c r="B47" s="254" t="s">
        <v>61</v>
      </c>
      <c r="C47" s="254">
        <v>84.6</v>
      </c>
      <c r="D47" s="256">
        <v>84.233333333333334</v>
      </c>
      <c r="E47" s="256">
        <v>81.466666666666669</v>
      </c>
      <c r="F47" s="256">
        <v>78.333333333333329</v>
      </c>
      <c r="G47" s="256">
        <v>75.566666666666663</v>
      </c>
      <c r="H47" s="256">
        <v>87.366666666666674</v>
      </c>
      <c r="I47" s="256">
        <v>90.133333333333354</v>
      </c>
      <c r="J47" s="256">
        <v>93.26666666666668</v>
      </c>
      <c r="K47" s="254">
        <v>87</v>
      </c>
      <c r="L47" s="254">
        <v>81.099999999999994</v>
      </c>
      <c r="M47" s="254">
        <v>190.82021</v>
      </c>
    </row>
    <row r="48" spans="1:13">
      <c r="A48" s="273">
        <v>39</v>
      </c>
      <c r="B48" s="254" t="s">
        <v>62</v>
      </c>
      <c r="C48" s="254">
        <v>1575.4</v>
      </c>
      <c r="D48" s="256">
        <v>1575.3833333333332</v>
      </c>
      <c r="E48" s="256">
        <v>1552.0166666666664</v>
      </c>
      <c r="F48" s="256">
        <v>1528.6333333333332</v>
      </c>
      <c r="G48" s="256">
        <v>1505.2666666666664</v>
      </c>
      <c r="H48" s="256">
        <v>1598.7666666666664</v>
      </c>
      <c r="I48" s="256">
        <v>1622.1333333333332</v>
      </c>
      <c r="J48" s="256">
        <v>1645.5166666666664</v>
      </c>
      <c r="K48" s="254">
        <v>1598.75</v>
      </c>
      <c r="L48" s="254">
        <v>1552</v>
      </c>
      <c r="M48" s="254">
        <v>9.2078000000000007</v>
      </c>
    </row>
    <row r="49" spans="1:13">
      <c r="A49" s="273">
        <v>40</v>
      </c>
      <c r="B49" s="254" t="s">
        <v>65</v>
      </c>
      <c r="C49" s="254">
        <v>810.65</v>
      </c>
      <c r="D49" s="256">
        <v>806.18333333333339</v>
      </c>
      <c r="E49" s="256">
        <v>799.46666666666681</v>
      </c>
      <c r="F49" s="256">
        <v>788.28333333333342</v>
      </c>
      <c r="G49" s="256">
        <v>781.56666666666683</v>
      </c>
      <c r="H49" s="256">
        <v>817.36666666666679</v>
      </c>
      <c r="I49" s="256">
        <v>824.08333333333348</v>
      </c>
      <c r="J49" s="256">
        <v>835.26666666666677</v>
      </c>
      <c r="K49" s="254">
        <v>812.9</v>
      </c>
      <c r="L49" s="254">
        <v>795</v>
      </c>
      <c r="M49" s="254">
        <v>7.5056099999999999</v>
      </c>
    </row>
    <row r="50" spans="1:13">
      <c r="A50" s="273">
        <v>41</v>
      </c>
      <c r="B50" s="254" t="s">
        <v>64</v>
      </c>
      <c r="C50" s="254">
        <v>153.30000000000001</v>
      </c>
      <c r="D50" s="256">
        <v>153.31666666666669</v>
      </c>
      <c r="E50" s="256">
        <v>152.38333333333338</v>
      </c>
      <c r="F50" s="256">
        <v>151.4666666666667</v>
      </c>
      <c r="G50" s="256">
        <v>150.53333333333339</v>
      </c>
      <c r="H50" s="256">
        <v>154.23333333333338</v>
      </c>
      <c r="I50" s="256">
        <v>155.16666666666671</v>
      </c>
      <c r="J50" s="256">
        <v>156.08333333333337</v>
      </c>
      <c r="K50" s="254">
        <v>154.25</v>
      </c>
      <c r="L50" s="254">
        <v>152.4</v>
      </c>
      <c r="M50" s="254">
        <v>56.2988</v>
      </c>
    </row>
    <row r="51" spans="1:13">
      <c r="A51" s="273">
        <v>42</v>
      </c>
      <c r="B51" s="254" t="s">
        <v>66</v>
      </c>
      <c r="C51" s="254">
        <v>750</v>
      </c>
      <c r="D51" s="256">
        <v>761.68333333333339</v>
      </c>
      <c r="E51" s="256">
        <v>732.46666666666681</v>
      </c>
      <c r="F51" s="256">
        <v>714.93333333333339</v>
      </c>
      <c r="G51" s="256">
        <v>685.71666666666681</v>
      </c>
      <c r="H51" s="256">
        <v>779.21666666666681</v>
      </c>
      <c r="I51" s="256">
        <v>808.43333333333351</v>
      </c>
      <c r="J51" s="256">
        <v>825.96666666666681</v>
      </c>
      <c r="K51" s="254">
        <v>790.9</v>
      </c>
      <c r="L51" s="254">
        <v>744.15</v>
      </c>
      <c r="M51" s="254">
        <v>108.26618000000001</v>
      </c>
    </row>
    <row r="52" spans="1:13">
      <c r="A52" s="273">
        <v>43</v>
      </c>
      <c r="B52" s="254" t="s">
        <v>69</v>
      </c>
      <c r="C52" s="254">
        <v>77</v>
      </c>
      <c r="D52" s="256">
        <v>76.266666666666666</v>
      </c>
      <c r="E52" s="256">
        <v>74.033333333333331</v>
      </c>
      <c r="F52" s="256">
        <v>71.066666666666663</v>
      </c>
      <c r="G52" s="256">
        <v>68.833333333333329</v>
      </c>
      <c r="H52" s="256">
        <v>79.233333333333334</v>
      </c>
      <c r="I52" s="256">
        <v>81.466666666666654</v>
      </c>
      <c r="J52" s="256">
        <v>84.433333333333337</v>
      </c>
      <c r="K52" s="254">
        <v>78.5</v>
      </c>
      <c r="L52" s="254">
        <v>73.3</v>
      </c>
      <c r="M52" s="254">
        <v>1652.7958100000001</v>
      </c>
    </row>
    <row r="53" spans="1:13">
      <c r="A53" s="273">
        <v>44</v>
      </c>
      <c r="B53" s="254" t="s">
        <v>73</v>
      </c>
      <c r="C53" s="254">
        <v>481.4</v>
      </c>
      <c r="D53" s="256">
        <v>481.84999999999997</v>
      </c>
      <c r="E53" s="256">
        <v>478.29999999999995</v>
      </c>
      <c r="F53" s="256">
        <v>475.2</v>
      </c>
      <c r="G53" s="256">
        <v>471.65</v>
      </c>
      <c r="H53" s="256">
        <v>484.94999999999993</v>
      </c>
      <c r="I53" s="256">
        <v>488.5</v>
      </c>
      <c r="J53" s="256">
        <v>491.59999999999991</v>
      </c>
      <c r="K53" s="254">
        <v>485.4</v>
      </c>
      <c r="L53" s="254">
        <v>478.75</v>
      </c>
      <c r="M53" s="254">
        <v>62.616950000000003</v>
      </c>
    </row>
    <row r="54" spans="1:13">
      <c r="A54" s="273">
        <v>45</v>
      </c>
      <c r="B54" s="254" t="s">
        <v>68</v>
      </c>
      <c r="C54" s="254">
        <v>536.45000000000005</v>
      </c>
      <c r="D54" s="256">
        <v>536.81666666666672</v>
      </c>
      <c r="E54" s="256">
        <v>532.63333333333344</v>
      </c>
      <c r="F54" s="256">
        <v>528.81666666666672</v>
      </c>
      <c r="G54" s="256">
        <v>524.63333333333344</v>
      </c>
      <c r="H54" s="256">
        <v>540.63333333333344</v>
      </c>
      <c r="I54" s="256">
        <v>544.81666666666661</v>
      </c>
      <c r="J54" s="256">
        <v>548.63333333333344</v>
      </c>
      <c r="K54" s="254">
        <v>541</v>
      </c>
      <c r="L54" s="254">
        <v>533</v>
      </c>
      <c r="M54" s="254">
        <v>94.961830000000006</v>
      </c>
    </row>
    <row r="55" spans="1:13">
      <c r="A55" s="273">
        <v>46</v>
      </c>
      <c r="B55" s="254" t="s">
        <v>70</v>
      </c>
      <c r="C55" s="254">
        <v>389.05</v>
      </c>
      <c r="D55" s="256">
        <v>388.09999999999997</v>
      </c>
      <c r="E55" s="256">
        <v>384.19999999999993</v>
      </c>
      <c r="F55" s="256">
        <v>379.34999999999997</v>
      </c>
      <c r="G55" s="256">
        <v>375.44999999999993</v>
      </c>
      <c r="H55" s="256">
        <v>392.94999999999993</v>
      </c>
      <c r="I55" s="256">
        <v>396.84999999999991</v>
      </c>
      <c r="J55" s="256">
        <v>401.69999999999993</v>
      </c>
      <c r="K55" s="254">
        <v>392</v>
      </c>
      <c r="L55" s="254">
        <v>383.25</v>
      </c>
      <c r="M55" s="254">
        <v>33.144210000000001</v>
      </c>
    </row>
    <row r="56" spans="1:13">
      <c r="A56" s="273">
        <v>47</v>
      </c>
      <c r="B56" s="254" t="s">
        <v>230</v>
      </c>
      <c r="C56" s="254">
        <v>1312.2</v>
      </c>
      <c r="D56" s="256">
        <v>1312.0333333333333</v>
      </c>
      <c r="E56" s="256">
        <v>1286.0666666666666</v>
      </c>
      <c r="F56" s="256">
        <v>1259.9333333333334</v>
      </c>
      <c r="G56" s="256">
        <v>1233.9666666666667</v>
      </c>
      <c r="H56" s="256">
        <v>1338.1666666666665</v>
      </c>
      <c r="I56" s="256">
        <v>1364.1333333333332</v>
      </c>
      <c r="J56" s="256">
        <v>1390.2666666666664</v>
      </c>
      <c r="K56" s="254">
        <v>1338</v>
      </c>
      <c r="L56" s="254">
        <v>1285.9000000000001</v>
      </c>
      <c r="M56" s="254">
        <v>1.6247199999999999</v>
      </c>
    </row>
    <row r="57" spans="1:13">
      <c r="A57" s="273">
        <v>48</v>
      </c>
      <c r="B57" s="254" t="s">
        <v>71</v>
      </c>
      <c r="C57" s="254">
        <v>15649.25</v>
      </c>
      <c r="D57" s="256">
        <v>15696.416666666666</v>
      </c>
      <c r="E57" s="256">
        <v>15522.833333333332</v>
      </c>
      <c r="F57" s="256">
        <v>15396.416666666666</v>
      </c>
      <c r="G57" s="256">
        <v>15222.833333333332</v>
      </c>
      <c r="H57" s="256">
        <v>15822.833333333332</v>
      </c>
      <c r="I57" s="256">
        <v>15996.416666666664</v>
      </c>
      <c r="J57" s="256">
        <v>16122.833333333332</v>
      </c>
      <c r="K57" s="254">
        <v>15870</v>
      </c>
      <c r="L57" s="254">
        <v>15570</v>
      </c>
      <c r="M57" s="254">
        <v>0.31298999999999999</v>
      </c>
    </row>
    <row r="58" spans="1:13">
      <c r="A58" s="273">
        <v>49</v>
      </c>
      <c r="B58" s="254" t="s">
        <v>74</v>
      </c>
      <c r="C58" s="254">
        <v>3542.6</v>
      </c>
      <c r="D58" s="256">
        <v>3525.3666666666668</v>
      </c>
      <c r="E58" s="256">
        <v>3495.7333333333336</v>
      </c>
      <c r="F58" s="256">
        <v>3448.8666666666668</v>
      </c>
      <c r="G58" s="256">
        <v>3419.2333333333336</v>
      </c>
      <c r="H58" s="256">
        <v>3572.2333333333336</v>
      </c>
      <c r="I58" s="256">
        <v>3601.8666666666668</v>
      </c>
      <c r="J58" s="256">
        <v>3648.7333333333336</v>
      </c>
      <c r="K58" s="254">
        <v>3555</v>
      </c>
      <c r="L58" s="254">
        <v>3478.5</v>
      </c>
      <c r="M58" s="254">
        <v>3.5731199999999999</v>
      </c>
    </row>
    <row r="59" spans="1:13">
      <c r="A59" s="273">
        <v>50</v>
      </c>
      <c r="B59" s="254" t="s">
        <v>80</v>
      </c>
      <c r="C59" s="254">
        <v>742.65</v>
      </c>
      <c r="D59" s="256">
        <v>734.51666666666677</v>
      </c>
      <c r="E59" s="256">
        <v>709.63333333333355</v>
      </c>
      <c r="F59" s="256">
        <v>676.61666666666679</v>
      </c>
      <c r="G59" s="256">
        <v>651.73333333333358</v>
      </c>
      <c r="H59" s="256">
        <v>767.53333333333353</v>
      </c>
      <c r="I59" s="256">
        <v>792.41666666666674</v>
      </c>
      <c r="J59" s="256">
        <v>825.43333333333351</v>
      </c>
      <c r="K59" s="254">
        <v>759.4</v>
      </c>
      <c r="L59" s="254">
        <v>701.5</v>
      </c>
      <c r="M59" s="254">
        <v>24.522690000000001</v>
      </c>
    </row>
    <row r="60" spans="1:13">
      <c r="A60" s="273">
        <v>51</v>
      </c>
      <c r="B60" s="254" t="s">
        <v>75</v>
      </c>
      <c r="C60" s="254">
        <v>636.15</v>
      </c>
      <c r="D60" s="256">
        <v>637.28333333333342</v>
      </c>
      <c r="E60" s="256">
        <v>633.06666666666683</v>
      </c>
      <c r="F60" s="256">
        <v>629.98333333333346</v>
      </c>
      <c r="G60" s="256">
        <v>625.76666666666688</v>
      </c>
      <c r="H60" s="256">
        <v>640.36666666666679</v>
      </c>
      <c r="I60" s="256">
        <v>644.58333333333326</v>
      </c>
      <c r="J60" s="256">
        <v>647.66666666666674</v>
      </c>
      <c r="K60" s="254">
        <v>641.5</v>
      </c>
      <c r="L60" s="254">
        <v>634.20000000000005</v>
      </c>
      <c r="M60" s="254">
        <v>32.558190000000003</v>
      </c>
    </row>
    <row r="61" spans="1:13">
      <c r="A61" s="273">
        <v>52</v>
      </c>
      <c r="B61" s="254" t="s">
        <v>76</v>
      </c>
      <c r="C61" s="254">
        <v>160.9</v>
      </c>
      <c r="D61" s="256">
        <v>161.25000000000003</v>
      </c>
      <c r="E61" s="256">
        <v>159.70000000000005</v>
      </c>
      <c r="F61" s="256">
        <v>158.50000000000003</v>
      </c>
      <c r="G61" s="256">
        <v>156.95000000000005</v>
      </c>
      <c r="H61" s="256">
        <v>162.45000000000005</v>
      </c>
      <c r="I61" s="256">
        <v>164.00000000000006</v>
      </c>
      <c r="J61" s="256">
        <v>165.20000000000005</v>
      </c>
      <c r="K61" s="254">
        <v>162.80000000000001</v>
      </c>
      <c r="L61" s="254">
        <v>160.05000000000001</v>
      </c>
      <c r="M61" s="254">
        <v>95.757779999999997</v>
      </c>
    </row>
    <row r="62" spans="1:13">
      <c r="A62" s="273">
        <v>53</v>
      </c>
      <c r="B62" s="254" t="s">
        <v>77</v>
      </c>
      <c r="C62" s="254">
        <v>153.30000000000001</v>
      </c>
      <c r="D62" s="256">
        <v>150.4</v>
      </c>
      <c r="E62" s="256">
        <v>145.9</v>
      </c>
      <c r="F62" s="256">
        <v>138.5</v>
      </c>
      <c r="G62" s="256">
        <v>134</v>
      </c>
      <c r="H62" s="256">
        <v>157.80000000000001</v>
      </c>
      <c r="I62" s="256">
        <v>162.30000000000001</v>
      </c>
      <c r="J62" s="256">
        <v>169.70000000000002</v>
      </c>
      <c r="K62" s="254">
        <v>154.9</v>
      </c>
      <c r="L62" s="254">
        <v>143</v>
      </c>
      <c r="M62" s="254">
        <v>132.84232</v>
      </c>
    </row>
    <row r="63" spans="1:13">
      <c r="A63" s="273">
        <v>54</v>
      </c>
      <c r="B63" s="254" t="s">
        <v>81</v>
      </c>
      <c r="C63" s="254">
        <v>580.1</v>
      </c>
      <c r="D63" s="256">
        <v>575.91666666666663</v>
      </c>
      <c r="E63" s="256">
        <v>567.08333333333326</v>
      </c>
      <c r="F63" s="256">
        <v>554.06666666666661</v>
      </c>
      <c r="G63" s="256">
        <v>545.23333333333323</v>
      </c>
      <c r="H63" s="256">
        <v>588.93333333333328</v>
      </c>
      <c r="I63" s="256">
        <v>597.76666666666654</v>
      </c>
      <c r="J63" s="256">
        <v>610.7833333333333</v>
      </c>
      <c r="K63" s="254">
        <v>584.75</v>
      </c>
      <c r="L63" s="254">
        <v>562.9</v>
      </c>
      <c r="M63" s="254">
        <v>58.848239999999997</v>
      </c>
    </row>
    <row r="64" spans="1:13">
      <c r="A64" s="273">
        <v>55</v>
      </c>
      <c r="B64" s="254" t="s">
        <v>82</v>
      </c>
      <c r="C64" s="254">
        <v>939.8</v>
      </c>
      <c r="D64" s="256">
        <v>943.0333333333333</v>
      </c>
      <c r="E64" s="256">
        <v>934.31666666666661</v>
      </c>
      <c r="F64" s="256">
        <v>928.83333333333326</v>
      </c>
      <c r="G64" s="256">
        <v>920.11666666666656</v>
      </c>
      <c r="H64" s="256">
        <v>948.51666666666665</v>
      </c>
      <c r="I64" s="256">
        <v>957.23333333333335</v>
      </c>
      <c r="J64" s="256">
        <v>962.7166666666667</v>
      </c>
      <c r="K64" s="254">
        <v>951.75</v>
      </c>
      <c r="L64" s="254">
        <v>937.55</v>
      </c>
      <c r="M64" s="254">
        <v>20.28426</v>
      </c>
    </row>
    <row r="65" spans="1:13">
      <c r="A65" s="273">
        <v>56</v>
      </c>
      <c r="B65" s="254" t="s">
        <v>231</v>
      </c>
      <c r="C65" s="254">
        <v>167.3</v>
      </c>
      <c r="D65" s="256">
        <v>167.43333333333331</v>
      </c>
      <c r="E65" s="256">
        <v>165.51666666666662</v>
      </c>
      <c r="F65" s="256">
        <v>163.73333333333332</v>
      </c>
      <c r="G65" s="256">
        <v>161.81666666666663</v>
      </c>
      <c r="H65" s="256">
        <v>169.21666666666661</v>
      </c>
      <c r="I65" s="256">
        <v>171.1333333333333</v>
      </c>
      <c r="J65" s="256">
        <v>172.9166666666666</v>
      </c>
      <c r="K65" s="254">
        <v>169.35</v>
      </c>
      <c r="L65" s="254">
        <v>165.65</v>
      </c>
      <c r="M65" s="254">
        <v>25.335059999999999</v>
      </c>
    </row>
    <row r="66" spans="1:13">
      <c r="A66" s="273">
        <v>57</v>
      </c>
      <c r="B66" s="254" t="s">
        <v>83</v>
      </c>
      <c r="C66" s="254">
        <v>156.25</v>
      </c>
      <c r="D66" s="256">
        <v>156.85</v>
      </c>
      <c r="E66" s="256">
        <v>154.85</v>
      </c>
      <c r="F66" s="256">
        <v>153.44999999999999</v>
      </c>
      <c r="G66" s="256">
        <v>151.44999999999999</v>
      </c>
      <c r="H66" s="256">
        <v>158.25</v>
      </c>
      <c r="I66" s="256">
        <v>160.25</v>
      </c>
      <c r="J66" s="256">
        <v>161.65</v>
      </c>
      <c r="K66" s="254">
        <v>158.85</v>
      </c>
      <c r="L66" s="254">
        <v>155.44999999999999</v>
      </c>
      <c r="M66" s="254">
        <v>310.71589</v>
      </c>
    </row>
    <row r="67" spans="1:13">
      <c r="A67" s="273">
        <v>58</v>
      </c>
      <c r="B67" s="254" t="s">
        <v>821</v>
      </c>
      <c r="C67" s="254">
        <v>3713.4</v>
      </c>
      <c r="D67" s="256">
        <v>3702.0666666666671</v>
      </c>
      <c r="E67" s="256">
        <v>3672.1333333333341</v>
      </c>
      <c r="F67" s="256">
        <v>3630.8666666666672</v>
      </c>
      <c r="G67" s="256">
        <v>3600.9333333333343</v>
      </c>
      <c r="H67" s="256">
        <v>3743.3333333333339</v>
      </c>
      <c r="I67" s="256">
        <v>3773.2666666666673</v>
      </c>
      <c r="J67" s="256">
        <v>3814.5333333333338</v>
      </c>
      <c r="K67" s="254">
        <v>3732</v>
      </c>
      <c r="L67" s="254">
        <v>3660.8</v>
      </c>
      <c r="M67" s="254">
        <v>3.3654199999999999</v>
      </c>
    </row>
    <row r="68" spans="1:13">
      <c r="A68" s="273">
        <v>59</v>
      </c>
      <c r="B68" s="254" t="s">
        <v>84</v>
      </c>
      <c r="C68" s="254">
        <v>1710.6</v>
      </c>
      <c r="D68" s="256">
        <v>1705.5166666666667</v>
      </c>
      <c r="E68" s="256">
        <v>1693.1333333333332</v>
      </c>
      <c r="F68" s="256">
        <v>1675.6666666666665</v>
      </c>
      <c r="G68" s="256">
        <v>1663.2833333333331</v>
      </c>
      <c r="H68" s="256">
        <v>1722.9833333333333</v>
      </c>
      <c r="I68" s="256">
        <v>1735.366666666667</v>
      </c>
      <c r="J68" s="256">
        <v>1752.8333333333335</v>
      </c>
      <c r="K68" s="254">
        <v>1717.9</v>
      </c>
      <c r="L68" s="254">
        <v>1688.05</v>
      </c>
      <c r="M68" s="254">
        <v>2.8176100000000002</v>
      </c>
    </row>
    <row r="69" spans="1:13">
      <c r="A69" s="273">
        <v>60</v>
      </c>
      <c r="B69" s="254" t="s">
        <v>85</v>
      </c>
      <c r="C69" s="254">
        <v>719.7</v>
      </c>
      <c r="D69" s="256">
        <v>725.15</v>
      </c>
      <c r="E69" s="256">
        <v>702.3</v>
      </c>
      <c r="F69" s="256">
        <v>684.9</v>
      </c>
      <c r="G69" s="256">
        <v>662.05</v>
      </c>
      <c r="H69" s="256">
        <v>742.55</v>
      </c>
      <c r="I69" s="256">
        <v>765.40000000000009</v>
      </c>
      <c r="J69" s="256">
        <v>782.8</v>
      </c>
      <c r="K69" s="254">
        <v>748</v>
      </c>
      <c r="L69" s="254">
        <v>707.75</v>
      </c>
      <c r="M69" s="254">
        <v>72.077309999999997</v>
      </c>
    </row>
    <row r="70" spans="1:13">
      <c r="A70" s="273">
        <v>61</v>
      </c>
      <c r="B70" s="254" t="s">
        <v>232</v>
      </c>
      <c r="C70" s="254">
        <v>859.85</v>
      </c>
      <c r="D70" s="256">
        <v>853.5</v>
      </c>
      <c r="E70" s="256">
        <v>842.55</v>
      </c>
      <c r="F70" s="256">
        <v>825.25</v>
      </c>
      <c r="G70" s="256">
        <v>814.3</v>
      </c>
      <c r="H70" s="256">
        <v>870.8</v>
      </c>
      <c r="I70" s="256">
        <v>881.75</v>
      </c>
      <c r="J70" s="256">
        <v>899.05</v>
      </c>
      <c r="K70" s="254">
        <v>864.45</v>
      </c>
      <c r="L70" s="254">
        <v>836.2</v>
      </c>
      <c r="M70" s="254">
        <v>8.1135999999999999</v>
      </c>
    </row>
    <row r="71" spans="1:13">
      <c r="A71" s="273">
        <v>62</v>
      </c>
      <c r="B71" s="254" t="s">
        <v>233</v>
      </c>
      <c r="C71" s="254">
        <v>407.05</v>
      </c>
      <c r="D71" s="256">
        <v>405.58333333333331</v>
      </c>
      <c r="E71" s="256">
        <v>402.46666666666664</v>
      </c>
      <c r="F71" s="256">
        <v>397.88333333333333</v>
      </c>
      <c r="G71" s="256">
        <v>394.76666666666665</v>
      </c>
      <c r="H71" s="256">
        <v>410.16666666666663</v>
      </c>
      <c r="I71" s="256">
        <v>413.2833333333333</v>
      </c>
      <c r="J71" s="256">
        <v>417.86666666666662</v>
      </c>
      <c r="K71" s="254">
        <v>408.7</v>
      </c>
      <c r="L71" s="254">
        <v>401</v>
      </c>
      <c r="M71" s="254">
        <v>7.3932399999999996</v>
      </c>
    </row>
    <row r="72" spans="1:13">
      <c r="A72" s="273">
        <v>63</v>
      </c>
      <c r="B72" s="254" t="s">
        <v>86</v>
      </c>
      <c r="C72" s="254">
        <v>812.95</v>
      </c>
      <c r="D72" s="256">
        <v>815.98333333333323</v>
      </c>
      <c r="E72" s="256">
        <v>807.96666666666647</v>
      </c>
      <c r="F72" s="256">
        <v>802.98333333333323</v>
      </c>
      <c r="G72" s="256">
        <v>794.96666666666647</v>
      </c>
      <c r="H72" s="256">
        <v>820.96666666666647</v>
      </c>
      <c r="I72" s="256">
        <v>828.98333333333312</v>
      </c>
      <c r="J72" s="256">
        <v>833.96666666666647</v>
      </c>
      <c r="K72" s="254">
        <v>824</v>
      </c>
      <c r="L72" s="254">
        <v>811</v>
      </c>
      <c r="M72" s="254">
        <v>8.9243500000000004</v>
      </c>
    </row>
    <row r="73" spans="1:13">
      <c r="A73" s="273">
        <v>64</v>
      </c>
      <c r="B73" s="254" t="s">
        <v>92</v>
      </c>
      <c r="C73" s="254">
        <v>298.64999999999998</v>
      </c>
      <c r="D73" s="256">
        <v>299.68333333333334</v>
      </c>
      <c r="E73" s="256">
        <v>295.16666666666669</v>
      </c>
      <c r="F73" s="256">
        <v>291.68333333333334</v>
      </c>
      <c r="G73" s="256">
        <v>287.16666666666669</v>
      </c>
      <c r="H73" s="256">
        <v>303.16666666666669</v>
      </c>
      <c r="I73" s="256">
        <v>307.68333333333334</v>
      </c>
      <c r="J73" s="256">
        <v>311.16666666666669</v>
      </c>
      <c r="K73" s="254">
        <v>304.2</v>
      </c>
      <c r="L73" s="254">
        <v>296.2</v>
      </c>
      <c r="M73" s="254">
        <v>55.654420000000002</v>
      </c>
    </row>
    <row r="74" spans="1:13">
      <c r="A74" s="273">
        <v>65</v>
      </c>
      <c r="B74" s="254" t="s">
        <v>87</v>
      </c>
      <c r="C74" s="254">
        <v>548.5</v>
      </c>
      <c r="D74" s="256">
        <v>546.9666666666667</v>
      </c>
      <c r="E74" s="256">
        <v>543.93333333333339</v>
      </c>
      <c r="F74" s="256">
        <v>539.36666666666667</v>
      </c>
      <c r="G74" s="256">
        <v>536.33333333333337</v>
      </c>
      <c r="H74" s="256">
        <v>551.53333333333342</v>
      </c>
      <c r="I74" s="256">
        <v>554.56666666666672</v>
      </c>
      <c r="J74" s="256">
        <v>559.13333333333344</v>
      </c>
      <c r="K74" s="254">
        <v>550</v>
      </c>
      <c r="L74" s="254">
        <v>542.4</v>
      </c>
      <c r="M74" s="254">
        <v>20.610810000000001</v>
      </c>
    </row>
    <row r="75" spans="1:13">
      <c r="A75" s="273">
        <v>66</v>
      </c>
      <c r="B75" s="254" t="s">
        <v>234</v>
      </c>
      <c r="C75" s="254">
        <v>1768.8</v>
      </c>
      <c r="D75" s="256">
        <v>1778.55</v>
      </c>
      <c r="E75" s="256">
        <v>1737.1999999999998</v>
      </c>
      <c r="F75" s="256">
        <v>1705.6</v>
      </c>
      <c r="G75" s="256">
        <v>1664.2499999999998</v>
      </c>
      <c r="H75" s="256">
        <v>1810.1499999999999</v>
      </c>
      <c r="I75" s="256">
        <v>1851.4999999999998</v>
      </c>
      <c r="J75" s="256">
        <v>1883.1</v>
      </c>
      <c r="K75" s="254">
        <v>1819.9</v>
      </c>
      <c r="L75" s="254">
        <v>1746.95</v>
      </c>
      <c r="M75" s="254">
        <v>2.57559</v>
      </c>
    </row>
    <row r="76" spans="1:13">
      <c r="A76" s="273">
        <v>67</v>
      </c>
      <c r="B76" s="254" t="s">
        <v>830</v>
      </c>
      <c r="C76" s="254">
        <v>195.5</v>
      </c>
      <c r="D76" s="256">
        <v>194.08333333333334</v>
      </c>
      <c r="E76" s="256">
        <v>192.66666666666669</v>
      </c>
      <c r="F76" s="256">
        <v>189.83333333333334</v>
      </c>
      <c r="G76" s="256">
        <v>188.41666666666669</v>
      </c>
      <c r="H76" s="256">
        <v>196.91666666666669</v>
      </c>
      <c r="I76" s="256">
        <v>198.33333333333337</v>
      </c>
      <c r="J76" s="256">
        <v>201.16666666666669</v>
      </c>
      <c r="K76" s="254">
        <v>195.5</v>
      </c>
      <c r="L76" s="254">
        <v>191.25</v>
      </c>
      <c r="M76" s="254">
        <v>15.61697</v>
      </c>
    </row>
    <row r="77" spans="1:13">
      <c r="A77" s="273">
        <v>68</v>
      </c>
      <c r="B77" s="254" t="s">
        <v>90</v>
      </c>
      <c r="C77" s="254">
        <v>4229.95</v>
      </c>
      <c r="D77" s="256">
        <v>4249.6500000000005</v>
      </c>
      <c r="E77" s="256">
        <v>4200.3000000000011</v>
      </c>
      <c r="F77" s="256">
        <v>4170.6500000000005</v>
      </c>
      <c r="G77" s="256">
        <v>4121.3000000000011</v>
      </c>
      <c r="H77" s="256">
        <v>4279.3000000000011</v>
      </c>
      <c r="I77" s="256">
        <v>4328.6500000000015</v>
      </c>
      <c r="J77" s="256">
        <v>4358.3000000000011</v>
      </c>
      <c r="K77" s="254">
        <v>4299</v>
      </c>
      <c r="L77" s="254">
        <v>4220</v>
      </c>
      <c r="M77" s="254">
        <v>4.29298</v>
      </c>
    </row>
    <row r="78" spans="1:13">
      <c r="A78" s="273">
        <v>69</v>
      </c>
      <c r="B78" s="254" t="s">
        <v>348</v>
      </c>
      <c r="C78" s="254">
        <v>2968</v>
      </c>
      <c r="D78" s="256">
        <v>2941</v>
      </c>
      <c r="E78" s="256">
        <v>2897</v>
      </c>
      <c r="F78" s="256">
        <v>2826</v>
      </c>
      <c r="G78" s="256">
        <v>2782</v>
      </c>
      <c r="H78" s="256">
        <v>3012</v>
      </c>
      <c r="I78" s="256">
        <v>3056</v>
      </c>
      <c r="J78" s="256">
        <v>3127</v>
      </c>
      <c r="K78" s="254">
        <v>2985</v>
      </c>
      <c r="L78" s="254">
        <v>2870</v>
      </c>
      <c r="M78" s="254">
        <v>4.8146899999999997</v>
      </c>
    </row>
    <row r="79" spans="1:13">
      <c r="A79" s="273">
        <v>70</v>
      </c>
      <c r="B79" s="254" t="s">
        <v>93</v>
      </c>
      <c r="C79" s="254">
        <v>5219.2</v>
      </c>
      <c r="D79" s="256">
        <v>5235.2166666666672</v>
      </c>
      <c r="E79" s="256">
        <v>5196.6833333333343</v>
      </c>
      <c r="F79" s="256">
        <v>5174.166666666667</v>
      </c>
      <c r="G79" s="256">
        <v>5135.6333333333341</v>
      </c>
      <c r="H79" s="256">
        <v>5257.7333333333345</v>
      </c>
      <c r="I79" s="256">
        <v>5296.2666666666673</v>
      </c>
      <c r="J79" s="256">
        <v>5318.7833333333347</v>
      </c>
      <c r="K79" s="254">
        <v>5273.75</v>
      </c>
      <c r="L79" s="254">
        <v>5212.7</v>
      </c>
      <c r="M79" s="254">
        <v>3.6396700000000002</v>
      </c>
    </row>
    <row r="80" spans="1:13">
      <c r="A80" s="273">
        <v>71</v>
      </c>
      <c r="B80" s="254" t="s">
        <v>235</v>
      </c>
      <c r="C80" s="254">
        <v>74.349999999999994</v>
      </c>
      <c r="D80" s="256">
        <v>74.033333333333331</v>
      </c>
      <c r="E80" s="256">
        <v>71.716666666666669</v>
      </c>
      <c r="F80" s="256">
        <v>69.083333333333343</v>
      </c>
      <c r="G80" s="256">
        <v>66.76666666666668</v>
      </c>
      <c r="H80" s="256">
        <v>76.666666666666657</v>
      </c>
      <c r="I80" s="256">
        <v>78.98333333333332</v>
      </c>
      <c r="J80" s="256">
        <v>81.616666666666646</v>
      </c>
      <c r="K80" s="254">
        <v>76.349999999999994</v>
      </c>
      <c r="L80" s="254">
        <v>71.400000000000006</v>
      </c>
      <c r="M80" s="254">
        <v>98.197199999999995</v>
      </c>
    </row>
    <row r="81" spans="1:13">
      <c r="A81" s="273">
        <v>72</v>
      </c>
      <c r="B81" s="254" t="s">
        <v>94</v>
      </c>
      <c r="C81" s="254">
        <v>2754.45</v>
      </c>
      <c r="D81" s="256">
        <v>2765.8166666666671</v>
      </c>
      <c r="E81" s="256">
        <v>2733.733333333334</v>
      </c>
      <c r="F81" s="256">
        <v>2713.0166666666669</v>
      </c>
      <c r="G81" s="256">
        <v>2680.9333333333338</v>
      </c>
      <c r="H81" s="256">
        <v>2786.5333333333342</v>
      </c>
      <c r="I81" s="256">
        <v>2818.6166666666672</v>
      </c>
      <c r="J81" s="256">
        <v>2839.3333333333344</v>
      </c>
      <c r="K81" s="254">
        <v>2797.9</v>
      </c>
      <c r="L81" s="254">
        <v>2745.1</v>
      </c>
      <c r="M81" s="254">
        <v>6.0232599999999996</v>
      </c>
    </row>
    <row r="82" spans="1:13">
      <c r="A82" s="273">
        <v>73</v>
      </c>
      <c r="B82" s="254" t="s">
        <v>236</v>
      </c>
      <c r="C82" s="254">
        <v>534.79999999999995</v>
      </c>
      <c r="D82" s="256">
        <v>537.36666666666667</v>
      </c>
      <c r="E82" s="256">
        <v>528.0333333333333</v>
      </c>
      <c r="F82" s="256">
        <v>521.26666666666665</v>
      </c>
      <c r="G82" s="256">
        <v>511.93333333333328</v>
      </c>
      <c r="H82" s="256">
        <v>544.13333333333333</v>
      </c>
      <c r="I82" s="256">
        <v>553.46666666666658</v>
      </c>
      <c r="J82" s="256">
        <v>560.23333333333335</v>
      </c>
      <c r="K82" s="254">
        <v>546.70000000000005</v>
      </c>
      <c r="L82" s="254">
        <v>530.6</v>
      </c>
      <c r="M82" s="254">
        <v>1.95705</v>
      </c>
    </row>
    <row r="83" spans="1:13">
      <c r="A83" s="273">
        <v>74</v>
      </c>
      <c r="B83" s="254" t="s">
        <v>237</v>
      </c>
      <c r="C83" s="254">
        <v>1506.25</v>
      </c>
      <c r="D83" s="256">
        <v>1507.2333333333333</v>
      </c>
      <c r="E83" s="256">
        <v>1489.4666666666667</v>
      </c>
      <c r="F83" s="256">
        <v>1472.6833333333334</v>
      </c>
      <c r="G83" s="256">
        <v>1454.9166666666667</v>
      </c>
      <c r="H83" s="256">
        <v>1524.0166666666667</v>
      </c>
      <c r="I83" s="256">
        <v>1541.7833333333335</v>
      </c>
      <c r="J83" s="256">
        <v>1558.5666666666666</v>
      </c>
      <c r="K83" s="254">
        <v>1525</v>
      </c>
      <c r="L83" s="254">
        <v>1490.45</v>
      </c>
      <c r="M83" s="254">
        <v>0.66713</v>
      </c>
    </row>
    <row r="84" spans="1:13">
      <c r="A84" s="273">
        <v>75</v>
      </c>
      <c r="B84" s="254" t="s">
        <v>96</v>
      </c>
      <c r="C84" s="254">
        <v>1212.4000000000001</v>
      </c>
      <c r="D84" s="256">
        <v>1217.2</v>
      </c>
      <c r="E84" s="256">
        <v>1204.4000000000001</v>
      </c>
      <c r="F84" s="256">
        <v>1196.4000000000001</v>
      </c>
      <c r="G84" s="256">
        <v>1183.6000000000001</v>
      </c>
      <c r="H84" s="256">
        <v>1225.2</v>
      </c>
      <c r="I84" s="256">
        <v>1237.9999999999998</v>
      </c>
      <c r="J84" s="256">
        <v>1246</v>
      </c>
      <c r="K84" s="254">
        <v>1230</v>
      </c>
      <c r="L84" s="254">
        <v>1209.2</v>
      </c>
      <c r="M84" s="254">
        <v>17.517009999999999</v>
      </c>
    </row>
    <row r="85" spans="1:13">
      <c r="A85" s="273">
        <v>76</v>
      </c>
      <c r="B85" s="254" t="s">
        <v>97</v>
      </c>
      <c r="C85" s="254">
        <v>196.9</v>
      </c>
      <c r="D85" s="256">
        <v>196.35</v>
      </c>
      <c r="E85" s="256">
        <v>194.7</v>
      </c>
      <c r="F85" s="256">
        <v>192.5</v>
      </c>
      <c r="G85" s="256">
        <v>190.85</v>
      </c>
      <c r="H85" s="256">
        <v>198.54999999999998</v>
      </c>
      <c r="I85" s="256">
        <v>200.20000000000002</v>
      </c>
      <c r="J85" s="256">
        <v>202.39999999999998</v>
      </c>
      <c r="K85" s="254">
        <v>198</v>
      </c>
      <c r="L85" s="254">
        <v>194.15</v>
      </c>
      <c r="M85" s="254">
        <v>47.79119</v>
      </c>
    </row>
    <row r="86" spans="1:13">
      <c r="A86" s="273">
        <v>77</v>
      </c>
      <c r="B86" s="254" t="s">
        <v>98</v>
      </c>
      <c r="C86" s="254">
        <v>87.55</v>
      </c>
      <c r="D86" s="256">
        <v>87.783333333333317</v>
      </c>
      <c r="E86" s="256">
        <v>86.96666666666664</v>
      </c>
      <c r="F86" s="256">
        <v>86.383333333333326</v>
      </c>
      <c r="G86" s="256">
        <v>85.566666666666649</v>
      </c>
      <c r="H86" s="256">
        <v>88.366666666666632</v>
      </c>
      <c r="I86" s="256">
        <v>89.183333333333323</v>
      </c>
      <c r="J86" s="256">
        <v>89.766666666666623</v>
      </c>
      <c r="K86" s="254">
        <v>88.6</v>
      </c>
      <c r="L86" s="254">
        <v>87.2</v>
      </c>
      <c r="M86" s="254">
        <v>142.73855</v>
      </c>
    </row>
    <row r="87" spans="1:13">
      <c r="A87" s="273">
        <v>78</v>
      </c>
      <c r="B87" s="254" t="s">
        <v>359</v>
      </c>
      <c r="C87" s="254">
        <v>236.25</v>
      </c>
      <c r="D87" s="256">
        <v>234.11666666666667</v>
      </c>
      <c r="E87" s="256">
        <v>229.38333333333335</v>
      </c>
      <c r="F87" s="256">
        <v>222.51666666666668</v>
      </c>
      <c r="G87" s="256">
        <v>217.78333333333336</v>
      </c>
      <c r="H87" s="256">
        <v>240.98333333333335</v>
      </c>
      <c r="I87" s="256">
        <v>245.7166666666667</v>
      </c>
      <c r="J87" s="256">
        <v>252.58333333333334</v>
      </c>
      <c r="K87" s="254">
        <v>238.85</v>
      </c>
      <c r="L87" s="254">
        <v>227.25</v>
      </c>
      <c r="M87" s="254">
        <v>68.200599999999994</v>
      </c>
    </row>
    <row r="88" spans="1:13">
      <c r="A88" s="273">
        <v>79</v>
      </c>
      <c r="B88" s="254" t="s">
        <v>240</v>
      </c>
      <c r="C88" s="254">
        <v>53.2</v>
      </c>
      <c r="D88" s="256">
        <v>54.266666666666673</v>
      </c>
      <c r="E88" s="256">
        <v>51.083333333333343</v>
      </c>
      <c r="F88" s="256">
        <v>48.966666666666669</v>
      </c>
      <c r="G88" s="256">
        <v>45.783333333333339</v>
      </c>
      <c r="H88" s="256">
        <v>56.383333333333347</v>
      </c>
      <c r="I88" s="256">
        <v>59.56666666666667</v>
      </c>
      <c r="J88" s="256">
        <v>61.683333333333351</v>
      </c>
      <c r="K88" s="254">
        <v>57.45</v>
      </c>
      <c r="L88" s="254">
        <v>52.15</v>
      </c>
      <c r="M88" s="254">
        <v>76.950209999999998</v>
      </c>
    </row>
    <row r="89" spans="1:13">
      <c r="A89" s="273">
        <v>80</v>
      </c>
      <c r="B89" s="254" t="s">
        <v>99</v>
      </c>
      <c r="C89" s="254">
        <v>168.35</v>
      </c>
      <c r="D89" s="256">
        <v>166.75</v>
      </c>
      <c r="E89" s="256">
        <v>163.6</v>
      </c>
      <c r="F89" s="256">
        <v>158.85</v>
      </c>
      <c r="G89" s="256">
        <v>155.69999999999999</v>
      </c>
      <c r="H89" s="256">
        <v>171.5</v>
      </c>
      <c r="I89" s="256">
        <v>174.64999999999998</v>
      </c>
      <c r="J89" s="256">
        <v>179.4</v>
      </c>
      <c r="K89" s="254">
        <v>169.9</v>
      </c>
      <c r="L89" s="254">
        <v>162</v>
      </c>
      <c r="M89" s="254">
        <v>332.24230999999997</v>
      </c>
    </row>
    <row r="90" spans="1:13">
      <c r="A90" s="273">
        <v>81</v>
      </c>
      <c r="B90" s="254" t="s">
        <v>102</v>
      </c>
      <c r="C90" s="254">
        <v>26.7</v>
      </c>
      <c r="D90" s="256">
        <v>26.766666666666666</v>
      </c>
      <c r="E90" s="256">
        <v>26.133333333333333</v>
      </c>
      <c r="F90" s="256">
        <v>25.566666666666666</v>
      </c>
      <c r="G90" s="256">
        <v>24.933333333333334</v>
      </c>
      <c r="H90" s="256">
        <v>27.333333333333332</v>
      </c>
      <c r="I90" s="256">
        <v>27.966666666666665</v>
      </c>
      <c r="J90" s="256">
        <v>28.533333333333331</v>
      </c>
      <c r="K90" s="254">
        <v>27.4</v>
      </c>
      <c r="L90" s="254">
        <v>26.2</v>
      </c>
      <c r="M90" s="254">
        <v>176.89975000000001</v>
      </c>
    </row>
    <row r="91" spans="1:13">
      <c r="A91" s="273">
        <v>82</v>
      </c>
      <c r="B91" s="254" t="s">
        <v>241</v>
      </c>
      <c r="C91" s="254">
        <v>201.15</v>
      </c>
      <c r="D91" s="256">
        <v>201.61666666666667</v>
      </c>
      <c r="E91" s="256">
        <v>199.63333333333335</v>
      </c>
      <c r="F91" s="256">
        <v>198.11666666666667</v>
      </c>
      <c r="G91" s="256">
        <v>196.13333333333335</v>
      </c>
      <c r="H91" s="256">
        <v>203.13333333333335</v>
      </c>
      <c r="I91" s="256">
        <v>205.1166666666667</v>
      </c>
      <c r="J91" s="256">
        <v>206.63333333333335</v>
      </c>
      <c r="K91" s="254">
        <v>203.6</v>
      </c>
      <c r="L91" s="254">
        <v>200.1</v>
      </c>
      <c r="M91" s="254">
        <v>7.0228200000000003</v>
      </c>
    </row>
    <row r="92" spans="1:13">
      <c r="A92" s="273">
        <v>83</v>
      </c>
      <c r="B92" s="254" t="s">
        <v>100</v>
      </c>
      <c r="C92" s="254">
        <v>616.29999999999995</v>
      </c>
      <c r="D92" s="256">
        <v>616.91666666666663</v>
      </c>
      <c r="E92" s="256">
        <v>612.38333333333321</v>
      </c>
      <c r="F92" s="256">
        <v>608.46666666666658</v>
      </c>
      <c r="G92" s="256">
        <v>603.93333333333317</v>
      </c>
      <c r="H92" s="256">
        <v>620.83333333333326</v>
      </c>
      <c r="I92" s="256">
        <v>625.36666666666679</v>
      </c>
      <c r="J92" s="256">
        <v>629.2833333333333</v>
      </c>
      <c r="K92" s="254">
        <v>621.45000000000005</v>
      </c>
      <c r="L92" s="254">
        <v>613</v>
      </c>
      <c r="M92" s="254">
        <v>10.41338</v>
      </c>
    </row>
    <row r="93" spans="1:13">
      <c r="A93" s="273">
        <v>84</v>
      </c>
      <c r="B93" s="254" t="s">
        <v>242</v>
      </c>
      <c r="C93" s="254">
        <v>560.5</v>
      </c>
      <c r="D93" s="256">
        <v>561.15</v>
      </c>
      <c r="E93" s="256">
        <v>557.29999999999995</v>
      </c>
      <c r="F93" s="256">
        <v>554.1</v>
      </c>
      <c r="G93" s="256">
        <v>550.25</v>
      </c>
      <c r="H93" s="256">
        <v>564.34999999999991</v>
      </c>
      <c r="I93" s="256">
        <v>568.20000000000005</v>
      </c>
      <c r="J93" s="256">
        <v>571.39999999999986</v>
      </c>
      <c r="K93" s="254">
        <v>565</v>
      </c>
      <c r="L93" s="254">
        <v>557.95000000000005</v>
      </c>
      <c r="M93" s="254">
        <v>1.42272</v>
      </c>
    </row>
    <row r="94" spans="1:13">
      <c r="A94" s="273">
        <v>85</v>
      </c>
      <c r="B94" s="254" t="s">
        <v>103</v>
      </c>
      <c r="C94" s="254">
        <v>849.1</v>
      </c>
      <c r="D94" s="256">
        <v>851.36666666666667</v>
      </c>
      <c r="E94" s="256">
        <v>844.73333333333335</v>
      </c>
      <c r="F94" s="256">
        <v>840.36666666666667</v>
      </c>
      <c r="G94" s="256">
        <v>833.73333333333335</v>
      </c>
      <c r="H94" s="256">
        <v>855.73333333333335</v>
      </c>
      <c r="I94" s="256">
        <v>862.36666666666679</v>
      </c>
      <c r="J94" s="256">
        <v>866.73333333333335</v>
      </c>
      <c r="K94" s="254">
        <v>858</v>
      </c>
      <c r="L94" s="254">
        <v>847</v>
      </c>
      <c r="M94" s="254">
        <v>5.6159600000000003</v>
      </c>
    </row>
    <row r="95" spans="1:13">
      <c r="A95" s="273">
        <v>86</v>
      </c>
      <c r="B95" s="254" t="s">
        <v>243</v>
      </c>
      <c r="C95" s="254">
        <v>533.85</v>
      </c>
      <c r="D95" s="256">
        <v>534.63333333333333</v>
      </c>
      <c r="E95" s="256">
        <v>525.26666666666665</v>
      </c>
      <c r="F95" s="256">
        <v>516.68333333333328</v>
      </c>
      <c r="G95" s="256">
        <v>507.31666666666661</v>
      </c>
      <c r="H95" s="256">
        <v>543.2166666666667</v>
      </c>
      <c r="I95" s="256">
        <v>552.58333333333326</v>
      </c>
      <c r="J95" s="256">
        <v>561.16666666666674</v>
      </c>
      <c r="K95" s="254">
        <v>544</v>
      </c>
      <c r="L95" s="254">
        <v>526.04999999999995</v>
      </c>
      <c r="M95" s="254">
        <v>3.03172</v>
      </c>
    </row>
    <row r="96" spans="1:13">
      <c r="A96" s="273">
        <v>87</v>
      </c>
      <c r="B96" s="254" t="s">
        <v>244</v>
      </c>
      <c r="C96" s="254">
        <v>1403.8</v>
      </c>
      <c r="D96" s="256">
        <v>1410.1666666666667</v>
      </c>
      <c r="E96" s="256">
        <v>1394.3333333333335</v>
      </c>
      <c r="F96" s="256">
        <v>1384.8666666666668</v>
      </c>
      <c r="G96" s="256">
        <v>1369.0333333333335</v>
      </c>
      <c r="H96" s="256">
        <v>1419.6333333333334</v>
      </c>
      <c r="I96" s="256">
        <v>1435.4666666666669</v>
      </c>
      <c r="J96" s="256">
        <v>1444.9333333333334</v>
      </c>
      <c r="K96" s="254">
        <v>1426</v>
      </c>
      <c r="L96" s="254">
        <v>1400.7</v>
      </c>
      <c r="M96" s="254">
        <v>5.10046</v>
      </c>
    </row>
    <row r="97" spans="1:13">
      <c r="A97" s="273">
        <v>88</v>
      </c>
      <c r="B97" s="254" t="s">
        <v>104</v>
      </c>
      <c r="C97" s="254">
        <v>1501</v>
      </c>
      <c r="D97" s="256">
        <v>1509.1833333333332</v>
      </c>
      <c r="E97" s="256">
        <v>1487.4166666666663</v>
      </c>
      <c r="F97" s="256">
        <v>1473.833333333333</v>
      </c>
      <c r="G97" s="256">
        <v>1452.0666666666662</v>
      </c>
      <c r="H97" s="256">
        <v>1522.7666666666664</v>
      </c>
      <c r="I97" s="256">
        <v>1544.5333333333333</v>
      </c>
      <c r="J97" s="256">
        <v>1558.1166666666666</v>
      </c>
      <c r="K97" s="254">
        <v>1530.95</v>
      </c>
      <c r="L97" s="254">
        <v>1495.6</v>
      </c>
      <c r="M97" s="254">
        <v>24.9114</v>
      </c>
    </row>
    <row r="98" spans="1:13">
      <c r="A98" s="273">
        <v>89</v>
      </c>
      <c r="B98" s="254" t="s">
        <v>372</v>
      </c>
      <c r="C98" s="254">
        <v>607.54999999999995</v>
      </c>
      <c r="D98" s="256">
        <v>604.51666666666665</v>
      </c>
      <c r="E98" s="256">
        <v>593.0333333333333</v>
      </c>
      <c r="F98" s="256">
        <v>578.51666666666665</v>
      </c>
      <c r="G98" s="256">
        <v>567.0333333333333</v>
      </c>
      <c r="H98" s="256">
        <v>619.0333333333333</v>
      </c>
      <c r="I98" s="256">
        <v>630.51666666666665</v>
      </c>
      <c r="J98" s="256">
        <v>645.0333333333333</v>
      </c>
      <c r="K98" s="254">
        <v>616</v>
      </c>
      <c r="L98" s="254">
        <v>590</v>
      </c>
      <c r="M98" s="254">
        <v>35.488320000000002</v>
      </c>
    </row>
    <row r="99" spans="1:13">
      <c r="A99" s="273">
        <v>90</v>
      </c>
      <c r="B99" s="254" t="s">
        <v>246</v>
      </c>
      <c r="C99" s="254">
        <v>306</v>
      </c>
      <c r="D99" s="256">
        <v>307.98333333333335</v>
      </c>
      <c r="E99" s="256">
        <v>302.01666666666671</v>
      </c>
      <c r="F99" s="256">
        <v>298.03333333333336</v>
      </c>
      <c r="G99" s="256">
        <v>292.06666666666672</v>
      </c>
      <c r="H99" s="256">
        <v>311.9666666666667</v>
      </c>
      <c r="I99" s="256">
        <v>317.93333333333339</v>
      </c>
      <c r="J99" s="256">
        <v>321.91666666666669</v>
      </c>
      <c r="K99" s="254">
        <v>313.95</v>
      </c>
      <c r="L99" s="254">
        <v>304</v>
      </c>
      <c r="M99" s="254">
        <v>26.978269999999998</v>
      </c>
    </row>
    <row r="100" spans="1:13">
      <c r="A100" s="273">
        <v>91</v>
      </c>
      <c r="B100" s="254" t="s">
        <v>107</v>
      </c>
      <c r="C100" s="254">
        <v>949.6</v>
      </c>
      <c r="D100" s="256">
        <v>946.2166666666667</v>
      </c>
      <c r="E100" s="256">
        <v>940.48333333333335</v>
      </c>
      <c r="F100" s="256">
        <v>931.36666666666667</v>
      </c>
      <c r="G100" s="256">
        <v>925.63333333333333</v>
      </c>
      <c r="H100" s="256">
        <v>955.33333333333337</v>
      </c>
      <c r="I100" s="256">
        <v>961.06666666666672</v>
      </c>
      <c r="J100" s="256">
        <v>970.18333333333339</v>
      </c>
      <c r="K100" s="254">
        <v>951.95</v>
      </c>
      <c r="L100" s="254">
        <v>937.1</v>
      </c>
      <c r="M100" s="254">
        <v>32.82517</v>
      </c>
    </row>
    <row r="101" spans="1:13">
      <c r="A101" s="273">
        <v>92</v>
      </c>
      <c r="B101" s="254" t="s">
        <v>248</v>
      </c>
      <c r="C101" s="254">
        <v>3032.7</v>
      </c>
      <c r="D101" s="256">
        <v>3035.5499999999997</v>
      </c>
      <c r="E101" s="256">
        <v>3001.1499999999996</v>
      </c>
      <c r="F101" s="256">
        <v>2969.6</v>
      </c>
      <c r="G101" s="256">
        <v>2935.2</v>
      </c>
      <c r="H101" s="256">
        <v>3067.0999999999995</v>
      </c>
      <c r="I101" s="256">
        <v>3101.5</v>
      </c>
      <c r="J101" s="256">
        <v>3133.0499999999993</v>
      </c>
      <c r="K101" s="254">
        <v>3069.95</v>
      </c>
      <c r="L101" s="254">
        <v>3004</v>
      </c>
      <c r="M101" s="254">
        <v>1.42526</v>
      </c>
    </row>
    <row r="102" spans="1:13">
      <c r="A102" s="273">
        <v>93</v>
      </c>
      <c r="B102" s="254" t="s">
        <v>109</v>
      </c>
      <c r="C102" s="254">
        <v>1499.85</v>
      </c>
      <c r="D102" s="256">
        <v>1503.2833333333335</v>
      </c>
      <c r="E102" s="256">
        <v>1492.5666666666671</v>
      </c>
      <c r="F102" s="256">
        <v>1485.2833333333335</v>
      </c>
      <c r="G102" s="256">
        <v>1474.5666666666671</v>
      </c>
      <c r="H102" s="256">
        <v>1510.5666666666671</v>
      </c>
      <c r="I102" s="256">
        <v>1521.2833333333338</v>
      </c>
      <c r="J102" s="256">
        <v>1528.5666666666671</v>
      </c>
      <c r="K102" s="254">
        <v>1514</v>
      </c>
      <c r="L102" s="254">
        <v>1496</v>
      </c>
      <c r="M102" s="254">
        <v>40.45834</v>
      </c>
    </row>
    <row r="103" spans="1:13">
      <c r="A103" s="273">
        <v>94</v>
      </c>
      <c r="B103" s="254" t="s">
        <v>249</v>
      </c>
      <c r="C103" s="254">
        <v>680.1</v>
      </c>
      <c r="D103" s="256">
        <v>679.86666666666667</v>
      </c>
      <c r="E103" s="256">
        <v>675.23333333333335</v>
      </c>
      <c r="F103" s="256">
        <v>670.36666666666667</v>
      </c>
      <c r="G103" s="256">
        <v>665.73333333333335</v>
      </c>
      <c r="H103" s="256">
        <v>684.73333333333335</v>
      </c>
      <c r="I103" s="256">
        <v>689.36666666666679</v>
      </c>
      <c r="J103" s="256">
        <v>694.23333333333335</v>
      </c>
      <c r="K103" s="254">
        <v>684.5</v>
      </c>
      <c r="L103" s="254">
        <v>675</v>
      </c>
      <c r="M103" s="254">
        <v>17.4621</v>
      </c>
    </row>
    <row r="104" spans="1:13">
      <c r="A104" s="273">
        <v>95</v>
      </c>
      <c r="B104" s="254" t="s">
        <v>105</v>
      </c>
      <c r="C104" s="254">
        <v>1050.8</v>
      </c>
      <c r="D104" s="256">
        <v>1055.0666666666668</v>
      </c>
      <c r="E104" s="256">
        <v>1042.3833333333337</v>
      </c>
      <c r="F104" s="256">
        <v>1033.9666666666669</v>
      </c>
      <c r="G104" s="256">
        <v>1021.2833333333338</v>
      </c>
      <c r="H104" s="256">
        <v>1063.4833333333336</v>
      </c>
      <c r="I104" s="256">
        <v>1076.1666666666665</v>
      </c>
      <c r="J104" s="256">
        <v>1084.5833333333335</v>
      </c>
      <c r="K104" s="254">
        <v>1067.75</v>
      </c>
      <c r="L104" s="254">
        <v>1046.6500000000001</v>
      </c>
      <c r="M104" s="254">
        <v>10.318070000000001</v>
      </c>
    </row>
    <row r="105" spans="1:13">
      <c r="A105" s="273">
        <v>96</v>
      </c>
      <c r="B105" s="254" t="s">
        <v>110</v>
      </c>
      <c r="C105" s="254">
        <v>3052.25</v>
      </c>
      <c r="D105" s="256">
        <v>3056.5333333333333</v>
      </c>
      <c r="E105" s="256">
        <v>3036.4666666666667</v>
      </c>
      <c r="F105" s="256">
        <v>3020.6833333333334</v>
      </c>
      <c r="G105" s="256">
        <v>3000.6166666666668</v>
      </c>
      <c r="H105" s="256">
        <v>3072.3166666666666</v>
      </c>
      <c r="I105" s="256">
        <v>3092.3833333333332</v>
      </c>
      <c r="J105" s="256">
        <v>3108.1666666666665</v>
      </c>
      <c r="K105" s="254">
        <v>3076.6</v>
      </c>
      <c r="L105" s="254">
        <v>3040.75</v>
      </c>
      <c r="M105" s="254">
        <v>6.1246</v>
      </c>
    </row>
    <row r="106" spans="1:13">
      <c r="A106" s="273">
        <v>97</v>
      </c>
      <c r="B106" s="254" t="s">
        <v>112</v>
      </c>
      <c r="C106" s="254">
        <v>395</v>
      </c>
      <c r="D106" s="256">
        <v>396.88333333333338</v>
      </c>
      <c r="E106" s="256">
        <v>392.36666666666679</v>
      </c>
      <c r="F106" s="256">
        <v>389.73333333333341</v>
      </c>
      <c r="G106" s="256">
        <v>385.21666666666681</v>
      </c>
      <c r="H106" s="256">
        <v>399.51666666666677</v>
      </c>
      <c r="I106" s="256">
        <v>404.0333333333333</v>
      </c>
      <c r="J106" s="256">
        <v>406.66666666666674</v>
      </c>
      <c r="K106" s="254">
        <v>401.4</v>
      </c>
      <c r="L106" s="254">
        <v>394.25</v>
      </c>
      <c r="M106" s="254">
        <v>61.76784</v>
      </c>
    </row>
    <row r="107" spans="1:13">
      <c r="A107" s="273">
        <v>98</v>
      </c>
      <c r="B107" s="254" t="s">
        <v>113</v>
      </c>
      <c r="C107" s="254">
        <v>301.10000000000002</v>
      </c>
      <c r="D107" s="256">
        <v>300.33333333333331</v>
      </c>
      <c r="E107" s="256">
        <v>297.76666666666665</v>
      </c>
      <c r="F107" s="256">
        <v>294.43333333333334</v>
      </c>
      <c r="G107" s="256">
        <v>291.86666666666667</v>
      </c>
      <c r="H107" s="256">
        <v>303.66666666666663</v>
      </c>
      <c r="I107" s="256">
        <v>306.23333333333335</v>
      </c>
      <c r="J107" s="256">
        <v>309.56666666666661</v>
      </c>
      <c r="K107" s="254">
        <v>302.89999999999998</v>
      </c>
      <c r="L107" s="254">
        <v>297</v>
      </c>
      <c r="M107" s="254">
        <v>40.893540000000002</v>
      </c>
    </row>
    <row r="108" spans="1:13">
      <c r="A108" s="273">
        <v>99</v>
      </c>
      <c r="B108" s="254" t="s">
        <v>114</v>
      </c>
      <c r="C108" s="254">
        <v>2339.3000000000002</v>
      </c>
      <c r="D108" s="256">
        <v>2341.4333333333334</v>
      </c>
      <c r="E108" s="256">
        <v>2328.8666666666668</v>
      </c>
      <c r="F108" s="256">
        <v>2318.4333333333334</v>
      </c>
      <c r="G108" s="256">
        <v>2305.8666666666668</v>
      </c>
      <c r="H108" s="256">
        <v>2351.8666666666668</v>
      </c>
      <c r="I108" s="256">
        <v>2364.4333333333334</v>
      </c>
      <c r="J108" s="256">
        <v>2374.8666666666668</v>
      </c>
      <c r="K108" s="254">
        <v>2354</v>
      </c>
      <c r="L108" s="254">
        <v>2331</v>
      </c>
      <c r="M108" s="254">
        <v>11.282999999999999</v>
      </c>
    </row>
    <row r="109" spans="1:13">
      <c r="A109" s="273">
        <v>100</v>
      </c>
      <c r="B109" s="254" t="s">
        <v>250</v>
      </c>
      <c r="C109" s="254">
        <v>339.85</v>
      </c>
      <c r="D109" s="256">
        <v>338.33333333333331</v>
      </c>
      <c r="E109" s="256">
        <v>335.66666666666663</v>
      </c>
      <c r="F109" s="256">
        <v>331.48333333333329</v>
      </c>
      <c r="G109" s="256">
        <v>328.81666666666661</v>
      </c>
      <c r="H109" s="256">
        <v>342.51666666666665</v>
      </c>
      <c r="I109" s="256">
        <v>345.18333333333328</v>
      </c>
      <c r="J109" s="256">
        <v>349.36666666666667</v>
      </c>
      <c r="K109" s="254">
        <v>341</v>
      </c>
      <c r="L109" s="254">
        <v>334.15</v>
      </c>
      <c r="M109" s="254">
        <v>35.053370000000001</v>
      </c>
    </row>
    <row r="110" spans="1:13">
      <c r="A110" s="273">
        <v>101</v>
      </c>
      <c r="B110" s="254" t="s">
        <v>251</v>
      </c>
      <c r="C110" s="254">
        <v>51.35</v>
      </c>
      <c r="D110" s="256">
        <v>51.716666666666669</v>
      </c>
      <c r="E110" s="256">
        <v>50.733333333333334</v>
      </c>
      <c r="F110" s="256">
        <v>50.116666666666667</v>
      </c>
      <c r="G110" s="256">
        <v>49.133333333333333</v>
      </c>
      <c r="H110" s="256">
        <v>52.333333333333336</v>
      </c>
      <c r="I110" s="256">
        <v>53.31666666666667</v>
      </c>
      <c r="J110" s="256">
        <v>53.933333333333337</v>
      </c>
      <c r="K110" s="254">
        <v>52.7</v>
      </c>
      <c r="L110" s="254">
        <v>51.1</v>
      </c>
      <c r="M110" s="254">
        <v>62.6905</v>
      </c>
    </row>
    <row r="111" spans="1:13">
      <c r="A111" s="273">
        <v>102</v>
      </c>
      <c r="B111" s="254" t="s">
        <v>108</v>
      </c>
      <c r="C111" s="254">
        <v>2585.75</v>
      </c>
      <c r="D111" s="256">
        <v>2601.0499999999997</v>
      </c>
      <c r="E111" s="256">
        <v>2566.6999999999994</v>
      </c>
      <c r="F111" s="256">
        <v>2547.6499999999996</v>
      </c>
      <c r="G111" s="256">
        <v>2513.2999999999993</v>
      </c>
      <c r="H111" s="256">
        <v>2620.0999999999995</v>
      </c>
      <c r="I111" s="256">
        <v>2654.45</v>
      </c>
      <c r="J111" s="256">
        <v>2673.4999999999995</v>
      </c>
      <c r="K111" s="254">
        <v>2635.4</v>
      </c>
      <c r="L111" s="254">
        <v>2582</v>
      </c>
      <c r="M111" s="254">
        <v>22.22082</v>
      </c>
    </row>
    <row r="112" spans="1:13">
      <c r="A112" s="273">
        <v>103</v>
      </c>
      <c r="B112" s="254" t="s">
        <v>116</v>
      </c>
      <c r="C112" s="254">
        <v>648.20000000000005</v>
      </c>
      <c r="D112" s="256">
        <v>647.48333333333335</v>
      </c>
      <c r="E112" s="256">
        <v>644.9666666666667</v>
      </c>
      <c r="F112" s="256">
        <v>641.73333333333335</v>
      </c>
      <c r="G112" s="256">
        <v>639.2166666666667</v>
      </c>
      <c r="H112" s="256">
        <v>650.7166666666667</v>
      </c>
      <c r="I112" s="256">
        <v>653.23333333333335</v>
      </c>
      <c r="J112" s="256">
        <v>656.4666666666667</v>
      </c>
      <c r="K112" s="254">
        <v>650</v>
      </c>
      <c r="L112" s="254">
        <v>644.25</v>
      </c>
      <c r="M112" s="254">
        <v>75.563410000000005</v>
      </c>
    </row>
    <row r="113" spans="1:13">
      <c r="A113" s="273">
        <v>104</v>
      </c>
      <c r="B113" s="254" t="s">
        <v>252</v>
      </c>
      <c r="C113" s="254">
        <v>1444.35</v>
      </c>
      <c r="D113" s="256">
        <v>1445.5833333333333</v>
      </c>
      <c r="E113" s="256">
        <v>1433.9166666666665</v>
      </c>
      <c r="F113" s="256">
        <v>1423.4833333333333</v>
      </c>
      <c r="G113" s="256">
        <v>1411.8166666666666</v>
      </c>
      <c r="H113" s="256">
        <v>1456.0166666666664</v>
      </c>
      <c r="I113" s="256">
        <v>1467.6833333333329</v>
      </c>
      <c r="J113" s="256">
        <v>1478.1166666666663</v>
      </c>
      <c r="K113" s="254">
        <v>1457.25</v>
      </c>
      <c r="L113" s="254">
        <v>1435.15</v>
      </c>
      <c r="M113" s="254">
        <v>6.9439799999999998</v>
      </c>
    </row>
    <row r="114" spans="1:13">
      <c r="A114" s="273">
        <v>105</v>
      </c>
      <c r="B114" s="254" t="s">
        <v>117</v>
      </c>
      <c r="C114" s="254">
        <v>582.15</v>
      </c>
      <c r="D114" s="256">
        <v>580.80000000000007</v>
      </c>
      <c r="E114" s="256">
        <v>576.95000000000016</v>
      </c>
      <c r="F114" s="256">
        <v>571.75000000000011</v>
      </c>
      <c r="G114" s="256">
        <v>567.9000000000002</v>
      </c>
      <c r="H114" s="256">
        <v>586.00000000000011</v>
      </c>
      <c r="I114" s="256">
        <v>589.85</v>
      </c>
      <c r="J114" s="256">
        <v>595.05000000000007</v>
      </c>
      <c r="K114" s="254">
        <v>584.65</v>
      </c>
      <c r="L114" s="254">
        <v>575.6</v>
      </c>
      <c r="M114" s="254">
        <v>16.0852</v>
      </c>
    </row>
    <row r="115" spans="1:13">
      <c r="A115" s="273">
        <v>106</v>
      </c>
      <c r="B115" s="254" t="s">
        <v>387</v>
      </c>
      <c r="C115" s="254">
        <v>607.75</v>
      </c>
      <c r="D115" s="256">
        <v>602.7833333333333</v>
      </c>
      <c r="E115" s="256">
        <v>592.56666666666661</v>
      </c>
      <c r="F115" s="256">
        <v>577.38333333333333</v>
      </c>
      <c r="G115" s="256">
        <v>567.16666666666663</v>
      </c>
      <c r="H115" s="256">
        <v>617.96666666666658</v>
      </c>
      <c r="I115" s="256">
        <v>628.18333333333328</v>
      </c>
      <c r="J115" s="256">
        <v>643.36666666666656</v>
      </c>
      <c r="K115" s="254">
        <v>613</v>
      </c>
      <c r="L115" s="254">
        <v>587.6</v>
      </c>
      <c r="M115" s="254">
        <v>6.4322100000000004</v>
      </c>
    </row>
    <row r="116" spans="1:13">
      <c r="A116" s="273">
        <v>107</v>
      </c>
      <c r="B116" s="254" t="s">
        <v>119</v>
      </c>
      <c r="C116" s="254">
        <v>60.4</v>
      </c>
      <c r="D116" s="256">
        <v>60.4</v>
      </c>
      <c r="E116" s="256">
        <v>60</v>
      </c>
      <c r="F116" s="256">
        <v>59.6</v>
      </c>
      <c r="G116" s="256">
        <v>59.2</v>
      </c>
      <c r="H116" s="256">
        <v>60.8</v>
      </c>
      <c r="I116" s="256">
        <v>61.199999999999989</v>
      </c>
      <c r="J116" s="256">
        <v>61.599999999999994</v>
      </c>
      <c r="K116" s="254">
        <v>60.8</v>
      </c>
      <c r="L116" s="254">
        <v>60</v>
      </c>
      <c r="M116" s="254">
        <v>212.7302</v>
      </c>
    </row>
    <row r="117" spans="1:13">
      <c r="A117" s="273">
        <v>108</v>
      </c>
      <c r="B117" s="254" t="s">
        <v>126</v>
      </c>
      <c r="C117" s="254">
        <v>211.45</v>
      </c>
      <c r="D117" s="256">
        <v>211.35</v>
      </c>
      <c r="E117" s="256">
        <v>210.29999999999998</v>
      </c>
      <c r="F117" s="256">
        <v>209.14999999999998</v>
      </c>
      <c r="G117" s="256">
        <v>208.09999999999997</v>
      </c>
      <c r="H117" s="256">
        <v>212.5</v>
      </c>
      <c r="I117" s="256">
        <v>213.55</v>
      </c>
      <c r="J117" s="256">
        <v>214.70000000000002</v>
      </c>
      <c r="K117" s="254">
        <v>212.4</v>
      </c>
      <c r="L117" s="254">
        <v>210.2</v>
      </c>
      <c r="M117" s="254">
        <v>314.33280000000002</v>
      </c>
    </row>
    <row r="118" spans="1:13">
      <c r="A118" s="273">
        <v>109</v>
      </c>
      <c r="B118" s="254" t="s">
        <v>115</v>
      </c>
      <c r="C118" s="254">
        <v>247.8</v>
      </c>
      <c r="D118" s="256">
        <v>252.63333333333333</v>
      </c>
      <c r="E118" s="256">
        <v>241.56666666666666</v>
      </c>
      <c r="F118" s="256">
        <v>235.33333333333334</v>
      </c>
      <c r="G118" s="256">
        <v>224.26666666666668</v>
      </c>
      <c r="H118" s="256">
        <v>258.86666666666667</v>
      </c>
      <c r="I118" s="256">
        <v>269.93333333333328</v>
      </c>
      <c r="J118" s="256">
        <v>276.16666666666663</v>
      </c>
      <c r="K118" s="254">
        <v>263.7</v>
      </c>
      <c r="L118" s="254">
        <v>246.4</v>
      </c>
      <c r="M118" s="254">
        <v>295.97091999999998</v>
      </c>
    </row>
    <row r="119" spans="1:13">
      <c r="A119" s="273">
        <v>110</v>
      </c>
      <c r="B119" s="254" t="s">
        <v>255</v>
      </c>
      <c r="C119" s="254">
        <v>135.94999999999999</v>
      </c>
      <c r="D119" s="256">
        <v>137.63333333333333</v>
      </c>
      <c r="E119" s="256">
        <v>134.06666666666666</v>
      </c>
      <c r="F119" s="256">
        <v>132.18333333333334</v>
      </c>
      <c r="G119" s="256">
        <v>128.61666666666667</v>
      </c>
      <c r="H119" s="256">
        <v>139.51666666666665</v>
      </c>
      <c r="I119" s="256">
        <v>143.08333333333331</v>
      </c>
      <c r="J119" s="256">
        <v>144.96666666666664</v>
      </c>
      <c r="K119" s="254">
        <v>141.19999999999999</v>
      </c>
      <c r="L119" s="254">
        <v>135.75</v>
      </c>
      <c r="M119" s="254">
        <v>82.506180000000001</v>
      </c>
    </row>
    <row r="120" spans="1:13">
      <c r="A120" s="273">
        <v>111</v>
      </c>
      <c r="B120" s="254" t="s">
        <v>125</v>
      </c>
      <c r="C120" s="254">
        <v>114.7</v>
      </c>
      <c r="D120" s="256">
        <v>114.91666666666667</v>
      </c>
      <c r="E120" s="256">
        <v>114.08333333333334</v>
      </c>
      <c r="F120" s="256">
        <v>113.46666666666667</v>
      </c>
      <c r="G120" s="256">
        <v>112.63333333333334</v>
      </c>
      <c r="H120" s="256">
        <v>115.53333333333335</v>
      </c>
      <c r="I120" s="256">
        <v>116.36666666666669</v>
      </c>
      <c r="J120" s="256">
        <v>116.98333333333335</v>
      </c>
      <c r="K120" s="254">
        <v>115.75</v>
      </c>
      <c r="L120" s="254">
        <v>114.3</v>
      </c>
      <c r="M120" s="254">
        <v>192.10364000000001</v>
      </c>
    </row>
    <row r="121" spans="1:13">
      <c r="A121" s="273">
        <v>112</v>
      </c>
      <c r="B121" s="254" t="s">
        <v>772</v>
      </c>
      <c r="C121" s="254">
        <v>2094.8000000000002</v>
      </c>
      <c r="D121" s="256">
        <v>2045.1166666666666</v>
      </c>
      <c r="E121" s="256">
        <v>1976.3833333333332</v>
      </c>
      <c r="F121" s="256">
        <v>1857.9666666666667</v>
      </c>
      <c r="G121" s="256">
        <v>1789.2333333333333</v>
      </c>
      <c r="H121" s="256">
        <v>2163.5333333333328</v>
      </c>
      <c r="I121" s="256">
        <v>2232.2666666666664</v>
      </c>
      <c r="J121" s="256">
        <v>2350.6833333333329</v>
      </c>
      <c r="K121" s="254">
        <v>2113.85</v>
      </c>
      <c r="L121" s="254">
        <v>1926.7</v>
      </c>
      <c r="M121" s="254">
        <v>61.440669999999997</v>
      </c>
    </row>
    <row r="122" spans="1:13">
      <c r="A122" s="273">
        <v>113</v>
      </c>
      <c r="B122" s="254" t="s">
        <v>120</v>
      </c>
      <c r="C122" s="254">
        <v>528.4</v>
      </c>
      <c r="D122" s="256">
        <v>529.4666666666667</v>
      </c>
      <c r="E122" s="256">
        <v>524.93333333333339</v>
      </c>
      <c r="F122" s="256">
        <v>521.4666666666667</v>
      </c>
      <c r="G122" s="256">
        <v>516.93333333333339</v>
      </c>
      <c r="H122" s="256">
        <v>532.93333333333339</v>
      </c>
      <c r="I122" s="256">
        <v>537.4666666666667</v>
      </c>
      <c r="J122" s="256">
        <v>540.93333333333339</v>
      </c>
      <c r="K122" s="254">
        <v>534</v>
      </c>
      <c r="L122" s="254">
        <v>526</v>
      </c>
      <c r="M122" s="254">
        <v>27.607109999999999</v>
      </c>
    </row>
    <row r="123" spans="1:13">
      <c r="A123" s="273">
        <v>114</v>
      </c>
      <c r="B123" s="254" t="s">
        <v>824</v>
      </c>
      <c r="C123" s="254">
        <v>252.45</v>
      </c>
      <c r="D123" s="256">
        <v>251.91666666666666</v>
      </c>
      <c r="E123" s="256">
        <v>248.23333333333332</v>
      </c>
      <c r="F123" s="256">
        <v>244.01666666666665</v>
      </c>
      <c r="G123" s="256">
        <v>240.33333333333331</v>
      </c>
      <c r="H123" s="256">
        <v>256.13333333333333</v>
      </c>
      <c r="I123" s="256">
        <v>259.81666666666666</v>
      </c>
      <c r="J123" s="256">
        <v>264.0333333333333</v>
      </c>
      <c r="K123" s="254">
        <v>255.6</v>
      </c>
      <c r="L123" s="254">
        <v>247.7</v>
      </c>
      <c r="M123" s="254">
        <v>42.494430000000001</v>
      </c>
    </row>
    <row r="124" spans="1:13">
      <c r="A124" s="273">
        <v>115</v>
      </c>
      <c r="B124" s="254" t="s">
        <v>122</v>
      </c>
      <c r="C124" s="254">
        <v>1025.2</v>
      </c>
      <c r="D124" s="256">
        <v>1022.4500000000002</v>
      </c>
      <c r="E124" s="256">
        <v>1012.2500000000002</v>
      </c>
      <c r="F124" s="256">
        <v>999.30000000000007</v>
      </c>
      <c r="G124" s="256">
        <v>989.10000000000014</v>
      </c>
      <c r="H124" s="256">
        <v>1035.4000000000003</v>
      </c>
      <c r="I124" s="256">
        <v>1045.6000000000004</v>
      </c>
      <c r="J124" s="256">
        <v>1058.5500000000004</v>
      </c>
      <c r="K124" s="254">
        <v>1032.6500000000001</v>
      </c>
      <c r="L124" s="254">
        <v>1009.5</v>
      </c>
      <c r="M124" s="254">
        <v>38.234009999999998</v>
      </c>
    </row>
    <row r="125" spans="1:13">
      <c r="A125" s="273">
        <v>116</v>
      </c>
      <c r="B125" s="254" t="s">
        <v>256</v>
      </c>
      <c r="C125" s="254">
        <v>4661.7</v>
      </c>
      <c r="D125" s="256">
        <v>4641.6000000000004</v>
      </c>
      <c r="E125" s="256">
        <v>4584.2000000000007</v>
      </c>
      <c r="F125" s="256">
        <v>4506.7000000000007</v>
      </c>
      <c r="G125" s="256">
        <v>4449.3000000000011</v>
      </c>
      <c r="H125" s="256">
        <v>4719.1000000000004</v>
      </c>
      <c r="I125" s="256">
        <v>4776.5</v>
      </c>
      <c r="J125" s="256">
        <v>4854</v>
      </c>
      <c r="K125" s="254">
        <v>4699</v>
      </c>
      <c r="L125" s="254">
        <v>4564.1000000000004</v>
      </c>
      <c r="M125" s="254">
        <v>6.5974500000000003</v>
      </c>
    </row>
    <row r="126" spans="1:13">
      <c r="A126" s="273">
        <v>117</v>
      </c>
      <c r="B126" s="254" t="s">
        <v>124</v>
      </c>
      <c r="C126" s="254">
        <v>1389.65</v>
      </c>
      <c r="D126" s="256">
        <v>1386.3166666666666</v>
      </c>
      <c r="E126" s="256">
        <v>1380.6333333333332</v>
      </c>
      <c r="F126" s="256">
        <v>1371.6166666666666</v>
      </c>
      <c r="G126" s="256">
        <v>1365.9333333333332</v>
      </c>
      <c r="H126" s="256">
        <v>1395.3333333333333</v>
      </c>
      <c r="I126" s="256">
        <v>1401.0166666666667</v>
      </c>
      <c r="J126" s="256">
        <v>1410.0333333333333</v>
      </c>
      <c r="K126" s="254">
        <v>1392</v>
      </c>
      <c r="L126" s="254">
        <v>1377.3</v>
      </c>
      <c r="M126" s="254">
        <v>51.545760000000001</v>
      </c>
    </row>
    <row r="127" spans="1:13">
      <c r="A127" s="273">
        <v>118</v>
      </c>
      <c r="B127" s="254" t="s">
        <v>121</v>
      </c>
      <c r="C127" s="254">
        <v>1755.45</v>
      </c>
      <c r="D127" s="256">
        <v>1782.75</v>
      </c>
      <c r="E127" s="256">
        <v>1715.45</v>
      </c>
      <c r="F127" s="256">
        <v>1675.45</v>
      </c>
      <c r="G127" s="256">
        <v>1608.15</v>
      </c>
      <c r="H127" s="256">
        <v>1822.75</v>
      </c>
      <c r="I127" s="256">
        <v>1890.0500000000002</v>
      </c>
      <c r="J127" s="256">
        <v>1930.05</v>
      </c>
      <c r="K127" s="254">
        <v>1850.05</v>
      </c>
      <c r="L127" s="254">
        <v>1742.75</v>
      </c>
      <c r="M127" s="254">
        <v>26.480119999999999</v>
      </c>
    </row>
    <row r="128" spans="1:13">
      <c r="A128" s="273">
        <v>119</v>
      </c>
      <c r="B128" s="254" t="s">
        <v>257</v>
      </c>
      <c r="C128" s="254">
        <v>2042.35</v>
      </c>
      <c r="D128" s="256">
        <v>2046.8</v>
      </c>
      <c r="E128" s="256">
        <v>2027.6999999999998</v>
      </c>
      <c r="F128" s="256">
        <v>2013.05</v>
      </c>
      <c r="G128" s="256">
        <v>1993.9499999999998</v>
      </c>
      <c r="H128" s="256">
        <v>2061.4499999999998</v>
      </c>
      <c r="I128" s="256">
        <v>2080.5499999999997</v>
      </c>
      <c r="J128" s="256">
        <v>2095.1999999999998</v>
      </c>
      <c r="K128" s="254">
        <v>2065.9</v>
      </c>
      <c r="L128" s="254">
        <v>2032.15</v>
      </c>
      <c r="M128" s="254">
        <v>2.55972</v>
      </c>
    </row>
    <row r="129" spans="1:13">
      <c r="A129" s="273">
        <v>120</v>
      </c>
      <c r="B129" s="254" t="s">
        <v>258</v>
      </c>
      <c r="C129" s="254">
        <v>140.15</v>
      </c>
      <c r="D129" s="256">
        <v>139.85</v>
      </c>
      <c r="E129" s="256">
        <v>136.69999999999999</v>
      </c>
      <c r="F129" s="256">
        <v>133.25</v>
      </c>
      <c r="G129" s="256">
        <v>130.1</v>
      </c>
      <c r="H129" s="256">
        <v>143.29999999999998</v>
      </c>
      <c r="I129" s="256">
        <v>146.45000000000002</v>
      </c>
      <c r="J129" s="256">
        <v>149.89999999999998</v>
      </c>
      <c r="K129" s="254">
        <v>143</v>
      </c>
      <c r="L129" s="254">
        <v>136.4</v>
      </c>
      <c r="M129" s="254">
        <v>80.210620000000006</v>
      </c>
    </row>
    <row r="130" spans="1:13">
      <c r="A130" s="273">
        <v>121</v>
      </c>
      <c r="B130" s="254" t="s">
        <v>128</v>
      </c>
      <c r="C130" s="254">
        <v>715.75</v>
      </c>
      <c r="D130" s="256">
        <v>719.76666666666677</v>
      </c>
      <c r="E130" s="256">
        <v>708.78333333333353</v>
      </c>
      <c r="F130" s="256">
        <v>701.81666666666672</v>
      </c>
      <c r="G130" s="256">
        <v>690.83333333333348</v>
      </c>
      <c r="H130" s="256">
        <v>726.73333333333358</v>
      </c>
      <c r="I130" s="256">
        <v>737.71666666666692</v>
      </c>
      <c r="J130" s="256">
        <v>744.68333333333362</v>
      </c>
      <c r="K130" s="254">
        <v>730.75</v>
      </c>
      <c r="L130" s="254">
        <v>712.8</v>
      </c>
      <c r="M130" s="254">
        <v>68.726659999999995</v>
      </c>
    </row>
    <row r="131" spans="1:13">
      <c r="A131" s="273">
        <v>122</v>
      </c>
      <c r="B131" s="254" t="s">
        <v>127</v>
      </c>
      <c r="C131" s="254">
        <v>404.75</v>
      </c>
      <c r="D131" s="256">
        <v>405.08333333333331</v>
      </c>
      <c r="E131" s="256">
        <v>399.66666666666663</v>
      </c>
      <c r="F131" s="256">
        <v>394.58333333333331</v>
      </c>
      <c r="G131" s="256">
        <v>389.16666666666663</v>
      </c>
      <c r="H131" s="256">
        <v>410.16666666666663</v>
      </c>
      <c r="I131" s="256">
        <v>415.58333333333326</v>
      </c>
      <c r="J131" s="256">
        <v>420.66666666666663</v>
      </c>
      <c r="K131" s="254">
        <v>410.5</v>
      </c>
      <c r="L131" s="254">
        <v>400</v>
      </c>
      <c r="M131" s="254">
        <v>110.66997000000001</v>
      </c>
    </row>
    <row r="132" spans="1:13">
      <c r="A132" s="273">
        <v>123</v>
      </c>
      <c r="B132" s="254" t="s">
        <v>129</v>
      </c>
      <c r="C132" s="254">
        <v>3146.15</v>
      </c>
      <c r="D132" s="256">
        <v>3157.4166666666665</v>
      </c>
      <c r="E132" s="256">
        <v>3109.833333333333</v>
      </c>
      <c r="F132" s="256">
        <v>3073.5166666666664</v>
      </c>
      <c r="G132" s="256">
        <v>3025.9333333333329</v>
      </c>
      <c r="H132" s="256">
        <v>3193.7333333333331</v>
      </c>
      <c r="I132" s="256">
        <v>3241.3166666666662</v>
      </c>
      <c r="J132" s="256">
        <v>3277.6333333333332</v>
      </c>
      <c r="K132" s="254">
        <v>3205</v>
      </c>
      <c r="L132" s="254">
        <v>3121.1</v>
      </c>
      <c r="M132" s="254">
        <v>4.6745299999999999</v>
      </c>
    </row>
    <row r="133" spans="1:13">
      <c r="A133" s="273">
        <v>124</v>
      </c>
      <c r="B133" s="254" t="s">
        <v>131</v>
      </c>
      <c r="C133" s="254">
        <v>1814.9</v>
      </c>
      <c r="D133" s="256">
        <v>1815.6333333333332</v>
      </c>
      <c r="E133" s="256">
        <v>1806.2666666666664</v>
      </c>
      <c r="F133" s="256">
        <v>1797.6333333333332</v>
      </c>
      <c r="G133" s="256">
        <v>1788.2666666666664</v>
      </c>
      <c r="H133" s="256">
        <v>1824.2666666666664</v>
      </c>
      <c r="I133" s="256">
        <v>1833.6333333333332</v>
      </c>
      <c r="J133" s="256">
        <v>1842.2666666666664</v>
      </c>
      <c r="K133" s="254">
        <v>1825</v>
      </c>
      <c r="L133" s="254">
        <v>1807</v>
      </c>
      <c r="M133" s="254">
        <v>10.96139</v>
      </c>
    </row>
    <row r="134" spans="1:13">
      <c r="A134" s="273">
        <v>125</v>
      </c>
      <c r="B134" s="254" t="s">
        <v>132</v>
      </c>
      <c r="C134" s="254">
        <v>97.45</v>
      </c>
      <c r="D134" s="256">
        <v>97.316666666666663</v>
      </c>
      <c r="E134" s="256">
        <v>95.933333333333323</v>
      </c>
      <c r="F134" s="256">
        <v>94.416666666666657</v>
      </c>
      <c r="G134" s="256">
        <v>93.033333333333317</v>
      </c>
      <c r="H134" s="256">
        <v>98.833333333333329</v>
      </c>
      <c r="I134" s="256">
        <v>100.21666666666665</v>
      </c>
      <c r="J134" s="256">
        <v>101.73333333333333</v>
      </c>
      <c r="K134" s="254">
        <v>98.7</v>
      </c>
      <c r="L134" s="254">
        <v>95.8</v>
      </c>
      <c r="M134" s="254">
        <v>204.19279</v>
      </c>
    </row>
    <row r="135" spans="1:13">
      <c r="A135" s="273">
        <v>126</v>
      </c>
      <c r="B135" s="254" t="s">
        <v>259</v>
      </c>
      <c r="C135" s="254">
        <v>2776.95</v>
      </c>
      <c r="D135" s="256">
        <v>2770.65</v>
      </c>
      <c r="E135" s="256">
        <v>2736.3</v>
      </c>
      <c r="F135" s="256">
        <v>2695.65</v>
      </c>
      <c r="G135" s="256">
        <v>2661.3</v>
      </c>
      <c r="H135" s="256">
        <v>2811.3</v>
      </c>
      <c r="I135" s="256">
        <v>2845.6499999999996</v>
      </c>
      <c r="J135" s="256">
        <v>2886.3</v>
      </c>
      <c r="K135" s="254">
        <v>2805</v>
      </c>
      <c r="L135" s="254">
        <v>2730</v>
      </c>
      <c r="M135" s="254">
        <v>4.4738600000000002</v>
      </c>
    </row>
    <row r="136" spans="1:13">
      <c r="A136" s="273">
        <v>127</v>
      </c>
      <c r="B136" s="254" t="s">
        <v>133</v>
      </c>
      <c r="C136" s="254">
        <v>520.29999999999995</v>
      </c>
      <c r="D136" s="256">
        <v>524.44999999999993</v>
      </c>
      <c r="E136" s="256">
        <v>513.99999999999989</v>
      </c>
      <c r="F136" s="256">
        <v>507.69999999999993</v>
      </c>
      <c r="G136" s="256">
        <v>497.24999999999989</v>
      </c>
      <c r="H136" s="256">
        <v>530.74999999999989</v>
      </c>
      <c r="I136" s="256">
        <v>541.19999999999993</v>
      </c>
      <c r="J136" s="256">
        <v>547.49999999999989</v>
      </c>
      <c r="K136" s="254">
        <v>534.9</v>
      </c>
      <c r="L136" s="254">
        <v>518.15</v>
      </c>
      <c r="M136" s="254">
        <v>54.18112</v>
      </c>
    </row>
    <row r="137" spans="1:13">
      <c r="A137" s="273">
        <v>128</v>
      </c>
      <c r="B137" s="254" t="s">
        <v>260</v>
      </c>
      <c r="C137" s="254">
        <v>3889.8</v>
      </c>
      <c r="D137" s="256">
        <v>3868.6166666666663</v>
      </c>
      <c r="E137" s="256">
        <v>3830.1333333333328</v>
      </c>
      <c r="F137" s="256">
        <v>3770.4666666666662</v>
      </c>
      <c r="G137" s="256">
        <v>3731.9833333333327</v>
      </c>
      <c r="H137" s="256">
        <v>3928.2833333333328</v>
      </c>
      <c r="I137" s="256">
        <v>3966.7666666666664</v>
      </c>
      <c r="J137" s="256">
        <v>4026.4333333333329</v>
      </c>
      <c r="K137" s="254">
        <v>3907.1</v>
      </c>
      <c r="L137" s="254">
        <v>3808.95</v>
      </c>
      <c r="M137" s="254">
        <v>1.4999499999999999</v>
      </c>
    </row>
    <row r="138" spans="1:13">
      <c r="A138" s="273">
        <v>129</v>
      </c>
      <c r="B138" s="254" t="s">
        <v>134</v>
      </c>
      <c r="C138" s="254">
        <v>1557.8</v>
      </c>
      <c r="D138" s="256">
        <v>1556.0166666666667</v>
      </c>
      <c r="E138" s="256">
        <v>1542.5333333333333</v>
      </c>
      <c r="F138" s="256">
        <v>1527.2666666666667</v>
      </c>
      <c r="G138" s="256">
        <v>1513.7833333333333</v>
      </c>
      <c r="H138" s="256">
        <v>1571.2833333333333</v>
      </c>
      <c r="I138" s="256">
        <v>1584.7666666666664</v>
      </c>
      <c r="J138" s="256">
        <v>1600.0333333333333</v>
      </c>
      <c r="K138" s="254">
        <v>1569.5</v>
      </c>
      <c r="L138" s="254">
        <v>1540.75</v>
      </c>
      <c r="M138" s="254">
        <v>31.312449999999998</v>
      </c>
    </row>
    <row r="139" spans="1:13">
      <c r="A139" s="273">
        <v>130</v>
      </c>
      <c r="B139" s="254" t="s">
        <v>135</v>
      </c>
      <c r="C139" s="254">
        <v>1233.55</v>
      </c>
      <c r="D139" s="256">
        <v>1231.4666666666667</v>
      </c>
      <c r="E139" s="256">
        <v>1225.2333333333333</v>
      </c>
      <c r="F139" s="256">
        <v>1216.9166666666667</v>
      </c>
      <c r="G139" s="256">
        <v>1210.6833333333334</v>
      </c>
      <c r="H139" s="256">
        <v>1239.7833333333333</v>
      </c>
      <c r="I139" s="256">
        <v>1246.0166666666669</v>
      </c>
      <c r="J139" s="256">
        <v>1254.3333333333333</v>
      </c>
      <c r="K139" s="254">
        <v>1237.7</v>
      </c>
      <c r="L139" s="254">
        <v>1223.1500000000001</v>
      </c>
      <c r="M139" s="254">
        <v>10.39414</v>
      </c>
    </row>
    <row r="140" spans="1:13">
      <c r="A140" s="273">
        <v>131</v>
      </c>
      <c r="B140" s="254" t="s">
        <v>146</v>
      </c>
      <c r="C140" s="254">
        <v>82400.5</v>
      </c>
      <c r="D140" s="256">
        <v>83983.5</v>
      </c>
      <c r="E140" s="256">
        <v>80667</v>
      </c>
      <c r="F140" s="256">
        <v>78933.5</v>
      </c>
      <c r="G140" s="256">
        <v>75617</v>
      </c>
      <c r="H140" s="256">
        <v>85717</v>
      </c>
      <c r="I140" s="256">
        <v>89033.5</v>
      </c>
      <c r="J140" s="256">
        <v>90767</v>
      </c>
      <c r="K140" s="254">
        <v>87300</v>
      </c>
      <c r="L140" s="254">
        <v>82250</v>
      </c>
      <c r="M140" s="254">
        <v>0.69850999999999996</v>
      </c>
    </row>
    <row r="141" spans="1:13">
      <c r="A141" s="273">
        <v>132</v>
      </c>
      <c r="B141" s="254" t="s">
        <v>143</v>
      </c>
      <c r="C141" s="254">
        <v>1185.1500000000001</v>
      </c>
      <c r="D141" s="256">
        <v>1189.0166666666667</v>
      </c>
      <c r="E141" s="256">
        <v>1175.6333333333332</v>
      </c>
      <c r="F141" s="256">
        <v>1166.1166666666666</v>
      </c>
      <c r="G141" s="256">
        <v>1152.7333333333331</v>
      </c>
      <c r="H141" s="256">
        <v>1198.5333333333333</v>
      </c>
      <c r="I141" s="256">
        <v>1211.916666666667</v>
      </c>
      <c r="J141" s="256">
        <v>1221.4333333333334</v>
      </c>
      <c r="K141" s="254">
        <v>1202.4000000000001</v>
      </c>
      <c r="L141" s="254">
        <v>1179.5</v>
      </c>
      <c r="M141" s="254">
        <v>5.1815899999999999</v>
      </c>
    </row>
    <row r="142" spans="1:13">
      <c r="A142" s="273">
        <v>133</v>
      </c>
      <c r="B142" s="254" t="s">
        <v>137</v>
      </c>
      <c r="C142" s="254">
        <v>170.7</v>
      </c>
      <c r="D142" s="256">
        <v>169.85</v>
      </c>
      <c r="E142" s="256">
        <v>167.64999999999998</v>
      </c>
      <c r="F142" s="256">
        <v>164.6</v>
      </c>
      <c r="G142" s="256">
        <v>162.39999999999998</v>
      </c>
      <c r="H142" s="256">
        <v>172.89999999999998</v>
      </c>
      <c r="I142" s="256">
        <v>175.09999999999997</v>
      </c>
      <c r="J142" s="256">
        <v>178.14999999999998</v>
      </c>
      <c r="K142" s="254">
        <v>172.05</v>
      </c>
      <c r="L142" s="254">
        <v>166.8</v>
      </c>
      <c r="M142" s="254">
        <v>128.18423999999999</v>
      </c>
    </row>
    <row r="143" spans="1:13">
      <c r="A143" s="273">
        <v>134</v>
      </c>
      <c r="B143" s="254" t="s">
        <v>136</v>
      </c>
      <c r="C143" s="254">
        <v>803.85</v>
      </c>
      <c r="D143" s="256">
        <v>806.06666666666661</v>
      </c>
      <c r="E143" s="256">
        <v>800.38333333333321</v>
      </c>
      <c r="F143" s="256">
        <v>796.91666666666663</v>
      </c>
      <c r="G143" s="256">
        <v>791.23333333333323</v>
      </c>
      <c r="H143" s="256">
        <v>809.53333333333319</v>
      </c>
      <c r="I143" s="256">
        <v>815.21666666666658</v>
      </c>
      <c r="J143" s="256">
        <v>818.68333333333317</v>
      </c>
      <c r="K143" s="254">
        <v>811.75</v>
      </c>
      <c r="L143" s="254">
        <v>802.6</v>
      </c>
      <c r="M143" s="254">
        <v>29.948619999999998</v>
      </c>
    </row>
    <row r="144" spans="1:13">
      <c r="A144" s="273">
        <v>135</v>
      </c>
      <c r="B144" s="254" t="s">
        <v>138</v>
      </c>
      <c r="C144" s="254">
        <v>165.4</v>
      </c>
      <c r="D144" s="256">
        <v>164.46666666666667</v>
      </c>
      <c r="E144" s="256">
        <v>162.93333333333334</v>
      </c>
      <c r="F144" s="256">
        <v>160.46666666666667</v>
      </c>
      <c r="G144" s="256">
        <v>158.93333333333334</v>
      </c>
      <c r="H144" s="256">
        <v>166.93333333333334</v>
      </c>
      <c r="I144" s="256">
        <v>168.4666666666667</v>
      </c>
      <c r="J144" s="256">
        <v>170.93333333333334</v>
      </c>
      <c r="K144" s="254">
        <v>166</v>
      </c>
      <c r="L144" s="254">
        <v>162</v>
      </c>
      <c r="M144" s="254">
        <v>48.075609999999998</v>
      </c>
    </row>
    <row r="145" spans="1:13">
      <c r="A145" s="273">
        <v>136</v>
      </c>
      <c r="B145" s="254" t="s">
        <v>139</v>
      </c>
      <c r="C145" s="254">
        <v>489.3</v>
      </c>
      <c r="D145" s="256">
        <v>487.65000000000003</v>
      </c>
      <c r="E145" s="256">
        <v>483.95000000000005</v>
      </c>
      <c r="F145" s="256">
        <v>478.6</v>
      </c>
      <c r="G145" s="256">
        <v>474.90000000000003</v>
      </c>
      <c r="H145" s="256">
        <v>493.00000000000006</v>
      </c>
      <c r="I145" s="256">
        <v>496.7</v>
      </c>
      <c r="J145" s="256">
        <v>502.05000000000007</v>
      </c>
      <c r="K145" s="254">
        <v>491.35</v>
      </c>
      <c r="L145" s="254">
        <v>482.3</v>
      </c>
      <c r="M145" s="254">
        <v>21.085239999999999</v>
      </c>
    </row>
    <row r="146" spans="1:13">
      <c r="A146" s="273">
        <v>137</v>
      </c>
      <c r="B146" s="254" t="s">
        <v>140</v>
      </c>
      <c r="C146" s="254">
        <v>7275.65</v>
      </c>
      <c r="D146" s="256">
        <v>7271.8666666666659</v>
      </c>
      <c r="E146" s="256">
        <v>7214.8833333333314</v>
      </c>
      <c r="F146" s="256">
        <v>7154.1166666666659</v>
      </c>
      <c r="G146" s="256">
        <v>7097.1333333333314</v>
      </c>
      <c r="H146" s="256">
        <v>7332.6333333333314</v>
      </c>
      <c r="I146" s="256">
        <v>7389.6166666666668</v>
      </c>
      <c r="J146" s="256">
        <v>7450.3833333333314</v>
      </c>
      <c r="K146" s="254">
        <v>7328.85</v>
      </c>
      <c r="L146" s="254">
        <v>7211.1</v>
      </c>
      <c r="M146" s="254">
        <v>5.2048199999999998</v>
      </c>
    </row>
    <row r="147" spans="1:13">
      <c r="A147" s="273">
        <v>138</v>
      </c>
      <c r="B147" s="254" t="s">
        <v>142</v>
      </c>
      <c r="C147" s="254">
        <v>983.65</v>
      </c>
      <c r="D147" s="256">
        <v>981.48333333333323</v>
      </c>
      <c r="E147" s="256">
        <v>960.46666666666647</v>
      </c>
      <c r="F147" s="256">
        <v>937.28333333333319</v>
      </c>
      <c r="G147" s="256">
        <v>916.26666666666642</v>
      </c>
      <c r="H147" s="256">
        <v>1004.6666666666665</v>
      </c>
      <c r="I147" s="256">
        <v>1025.6833333333332</v>
      </c>
      <c r="J147" s="256">
        <v>1048.8666666666666</v>
      </c>
      <c r="K147" s="254">
        <v>1002.5</v>
      </c>
      <c r="L147" s="254">
        <v>958.3</v>
      </c>
      <c r="M147" s="254">
        <v>16.48479</v>
      </c>
    </row>
    <row r="148" spans="1:13">
      <c r="A148" s="273">
        <v>139</v>
      </c>
      <c r="B148" s="254" t="s">
        <v>144</v>
      </c>
      <c r="C148" s="254">
        <v>2407.6999999999998</v>
      </c>
      <c r="D148" s="256">
        <v>2396.6</v>
      </c>
      <c r="E148" s="256">
        <v>2376.1999999999998</v>
      </c>
      <c r="F148" s="256">
        <v>2344.6999999999998</v>
      </c>
      <c r="G148" s="256">
        <v>2324.2999999999997</v>
      </c>
      <c r="H148" s="256">
        <v>2428.1</v>
      </c>
      <c r="I148" s="256">
        <v>2448.5000000000005</v>
      </c>
      <c r="J148" s="256">
        <v>2480</v>
      </c>
      <c r="K148" s="254">
        <v>2417</v>
      </c>
      <c r="L148" s="254">
        <v>2365.1</v>
      </c>
      <c r="M148" s="254">
        <v>4.5828800000000003</v>
      </c>
    </row>
    <row r="149" spans="1:13">
      <c r="A149" s="273">
        <v>140</v>
      </c>
      <c r="B149" s="254" t="s">
        <v>145</v>
      </c>
      <c r="C149" s="254">
        <v>253.35</v>
      </c>
      <c r="D149" s="256">
        <v>254.53333333333333</v>
      </c>
      <c r="E149" s="256">
        <v>251.31666666666666</v>
      </c>
      <c r="F149" s="256">
        <v>249.28333333333333</v>
      </c>
      <c r="G149" s="256">
        <v>246.06666666666666</v>
      </c>
      <c r="H149" s="256">
        <v>256.56666666666666</v>
      </c>
      <c r="I149" s="256">
        <v>259.7833333333333</v>
      </c>
      <c r="J149" s="256">
        <v>261.81666666666666</v>
      </c>
      <c r="K149" s="254">
        <v>257.75</v>
      </c>
      <c r="L149" s="254">
        <v>252.5</v>
      </c>
      <c r="M149" s="254">
        <v>127.65813</v>
      </c>
    </row>
    <row r="150" spans="1:13">
      <c r="A150" s="273">
        <v>141</v>
      </c>
      <c r="B150" s="254" t="s">
        <v>262</v>
      </c>
      <c r="C150" s="254">
        <v>1964.9</v>
      </c>
      <c r="D150" s="256">
        <v>1950.9666666666665</v>
      </c>
      <c r="E150" s="256">
        <v>1927.9333333333329</v>
      </c>
      <c r="F150" s="256">
        <v>1890.9666666666665</v>
      </c>
      <c r="G150" s="256">
        <v>1867.9333333333329</v>
      </c>
      <c r="H150" s="256">
        <v>1987.9333333333329</v>
      </c>
      <c r="I150" s="256">
        <v>2010.9666666666662</v>
      </c>
      <c r="J150" s="256">
        <v>2047.9333333333329</v>
      </c>
      <c r="K150" s="254">
        <v>1974</v>
      </c>
      <c r="L150" s="254">
        <v>1914</v>
      </c>
      <c r="M150" s="254">
        <v>5.2107299999999999</v>
      </c>
    </row>
    <row r="151" spans="1:13">
      <c r="A151" s="273">
        <v>142</v>
      </c>
      <c r="B151" s="254" t="s">
        <v>147</v>
      </c>
      <c r="C151" s="254">
        <v>1513.15</v>
      </c>
      <c r="D151" s="256">
        <v>1508.2666666666667</v>
      </c>
      <c r="E151" s="256">
        <v>1490.8833333333332</v>
      </c>
      <c r="F151" s="256">
        <v>1468.6166666666666</v>
      </c>
      <c r="G151" s="256">
        <v>1451.2333333333331</v>
      </c>
      <c r="H151" s="256">
        <v>1530.5333333333333</v>
      </c>
      <c r="I151" s="256">
        <v>1547.916666666667</v>
      </c>
      <c r="J151" s="256">
        <v>1570.1833333333334</v>
      </c>
      <c r="K151" s="254">
        <v>1525.65</v>
      </c>
      <c r="L151" s="254">
        <v>1486</v>
      </c>
      <c r="M151" s="254">
        <v>20.554279999999999</v>
      </c>
    </row>
    <row r="152" spans="1:13">
      <c r="A152" s="273">
        <v>143</v>
      </c>
      <c r="B152" s="254" t="s">
        <v>263</v>
      </c>
      <c r="C152" s="254">
        <v>1038.3</v>
      </c>
      <c r="D152" s="256">
        <v>1038.2166666666665</v>
      </c>
      <c r="E152" s="256">
        <v>1028.583333333333</v>
      </c>
      <c r="F152" s="256">
        <v>1018.8666666666666</v>
      </c>
      <c r="G152" s="256">
        <v>1009.2333333333331</v>
      </c>
      <c r="H152" s="256">
        <v>1047.9333333333329</v>
      </c>
      <c r="I152" s="256">
        <v>1057.5666666666666</v>
      </c>
      <c r="J152" s="256">
        <v>1067.2833333333328</v>
      </c>
      <c r="K152" s="254">
        <v>1047.8499999999999</v>
      </c>
      <c r="L152" s="254">
        <v>1028.5</v>
      </c>
      <c r="M152" s="254">
        <v>2.9339599999999999</v>
      </c>
    </row>
    <row r="153" spans="1:13">
      <c r="A153" s="273">
        <v>144</v>
      </c>
      <c r="B153" s="254" t="s">
        <v>152</v>
      </c>
      <c r="C153" s="254">
        <v>182.3</v>
      </c>
      <c r="D153" s="256">
        <v>186.28333333333333</v>
      </c>
      <c r="E153" s="256">
        <v>177.36666666666667</v>
      </c>
      <c r="F153" s="256">
        <v>172.43333333333334</v>
      </c>
      <c r="G153" s="256">
        <v>163.51666666666668</v>
      </c>
      <c r="H153" s="256">
        <v>191.21666666666667</v>
      </c>
      <c r="I153" s="256">
        <v>200.13333333333335</v>
      </c>
      <c r="J153" s="256">
        <v>205.06666666666666</v>
      </c>
      <c r="K153" s="254">
        <v>195.2</v>
      </c>
      <c r="L153" s="254">
        <v>181.35</v>
      </c>
      <c r="M153" s="254">
        <v>291.56238999999999</v>
      </c>
    </row>
    <row r="154" spans="1:13">
      <c r="A154" s="273">
        <v>145</v>
      </c>
      <c r="B154" s="254" t="s">
        <v>153</v>
      </c>
      <c r="C154" s="254">
        <v>116.4</v>
      </c>
      <c r="D154" s="256">
        <v>115.05</v>
      </c>
      <c r="E154" s="256">
        <v>113.35</v>
      </c>
      <c r="F154" s="256">
        <v>110.3</v>
      </c>
      <c r="G154" s="256">
        <v>108.6</v>
      </c>
      <c r="H154" s="256">
        <v>118.1</v>
      </c>
      <c r="I154" s="256">
        <v>119.80000000000001</v>
      </c>
      <c r="J154" s="256">
        <v>122.85</v>
      </c>
      <c r="K154" s="254">
        <v>116.75</v>
      </c>
      <c r="L154" s="254">
        <v>112</v>
      </c>
      <c r="M154" s="254">
        <v>284.07409999999999</v>
      </c>
    </row>
    <row r="155" spans="1:13">
      <c r="A155" s="273">
        <v>146</v>
      </c>
      <c r="B155" s="254" t="s">
        <v>148</v>
      </c>
      <c r="C155" s="254">
        <v>74.2</v>
      </c>
      <c r="D155" s="256">
        <v>74.316666666666663</v>
      </c>
      <c r="E155" s="256">
        <v>72.883333333333326</v>
      </c>
      <c r="F155" s="256">
        <v>71.566666666666663</v>
      </c>
      <c r="G155" s="256">
        <v>70.133333333333326</v>
      </c>
      <c r="H155" s="256">
        <v>75.633333333333326</v>
      </c>
      <c r="I155" s="256">
        <v>77.066666666666663</v>
      </c>
      <c r="J155" s="256">
        <v>78.383333333333326</v>
      </c>
      <c r="K155" s="254">
        <v>75.75</v>
      </c>
      <c r="L155" s="254">
        <v>73</v>
      </c>
      <c r="M155" s="254">
        <v>277.37714</v>
      </c>
    </row>
    <row r="156" spans="1:13">
      <c r="A156" s="273">
        <v>147</v>
      </c>
      <c r="B156" s="254" t="s">
        <v>450</v>
      </c>
      <c r="C156" s="254">
        <v>3207.25</v>
      </c>
      <c r="D156" s="256">
        <v>3214.5833333333335</v>
      </c>
      <c r="E156" s="256">
        <v>3186.2166666666672</v>
      </c>
      <c r="F156" s="256">
        <v>3165.1833333333338</v>
      </c>
      <c r="G156" s="256">
        <v>3136.8166666666675</v>
      </c>
      <c r="H156" s="256">
        <v>3235.6166666666668</v>
      </c>
      <c r="I156" s="256">
        <v>3263.9833333333327</v>
      </c>
      <c r="J156" s="256">
        <v>3285.0166666666664</v>
      </c>
      <c r="K156" s="254">
        <v>3242.95</v>
      </c>
      <c r="L156" s="254">
        <v>3193.55</v>
      </c>
      <c r="M156" s="254">
        <v>1.3019799999999999</v>
      </c>
    </row>
    <row r="157" spans="1:13">
      <c r="A157" s="273">
        <v>148</v>
      </c>
      <c r="B157" s="254" t="s">
        <v>151</v>
      </c>
      <c r="C157" s="254">
        <v>17532.55</v>
      </c>
      <c r="D157" s="256">
        <v>17492.016666666666</v>
      </c>
      <c r="E157" s="256">
        <v>17394.033333333333</v>
      </c>
      <c r="F157" s="256">
        <v>17255.516666666666</v>
      </c>
      <c r="G157" s="256">
        <v>17157.533333333333</v>
      </c>
      <c r="H157" s="256">
        <v>17630.533333333333</v>
      </c>
      <c r="I157" s="256">
        <v>17728.516666666663</v>
      </c>
      <c r="J157" s="256">
        <v>17867.033333333333</v>
      </c>
      <c r="K157" s="254">
        <v>17590</v>
      </c>
      <c r="L157" s="254">
        <v>17353.5</v>
      </c>
      <c r="M157" s="254">
        <v>0.49436000000000002</v>
      </c>
    </row>
    <row r="158" spans="1:13">
      <c r="A158" s="273">
        <v>149</v>
      </c>
      <c r="B158" s="254" t="s">
        <v>790</v>
      </c>
      <c r="C158" s="254">
        <v>377</v>
      </c>
      <c r="D158" s="256">
        <v>377.11666666666662</v>
      </c>
      <c r="E158" s="256">
        <v>368.73333333333323</v>
      </c>
      <c r="F158" s="256">
        <v>360.46666666666664</v>
      </c>
      <c r="G158" s="256">
        <v>352.08333333333326</v>
      </c>
      <c r="H158" s="256">
        <v>385.38333333333321</v>
      </c>
      <c r="I158" s="256">
        <v>393.76666666666654</v>
      </c>
      <c r="J158" s="256">
        <v>402.03333333333319</v>
      </c>
      <c r="K158" s="254">
        <v>385.5</v>
      </c>
      <c r="L158" s="254">
        <v>368.85</v>
      </c>
      <c r="M158" s="254">
        <v>28.187819999999999</v>
      </c>
    </row>
    <row r="159" spans="1:13">
      <c r="A159" s="273">
        <v>150</v>
      </c>
      <c r="B159" s="254" t="s">
        <v>265</v>
      </c>
      <c r="C159" s="254">
        <v>648.1</v>
      </c>
      <c r="D159" s="256">
        <v>652.53333333333342</v>
      </c>
      <c r="E159" s="256">
        <v>640.76666666666688</v>
      </c>
      <c r="F159" s="256">
        <v>633.43333333333351</v>
      </c>
      <c r="G159" s="256">
        <v>621.66666666666697</v>
      </c>
      <c r="H159" s="256">
        <v>659.86666666666679</v>
      </c>
      <c r="I159" s="256">
        <v>671.63333333333344</v>
      </c>
      <c r="J159" s="256">
        <v>678.9666666666667</v>
      </c>
      <c r="K159" s="254">
        <v>664.3</v>
      </c>
      <c r="L159" s="254">
        <v>645.20000000000005</v>
      </c>
      <c r="M159" s="254">
        <v>5.4258300000000004</v>
      </c>
    </row>
    <row r="160" spans="1:13">
      <c r="A160" s="273">
        <v>151</v>
      </c>
      <c r="B160" s="254" t="s">
        <v>155</v>
      </c>
      <c r="C160" s="254">
        <v>125.15</v>
      </c>
      <c r="D160" s="256">
        <v>125.85000000000001</v>
      </c>
      <c r="E160" s="256">
        <v>124.20000000000002</v>
      </c>
      <c r="F160" s="256">
        <v>123.25000000000001</v>
      </c>
      <c r="G160" s="256">
        <v>121.60000000000002</v>
      </c>
      <c r="H160" s="256">
        <v>126.80000000000001</v>
      </c>
      <c r="I160" s="256">
        <v>128.45000000000002</v>
      </c>
      <c r="J160" s="256">
        <v>129.4</v>
      </c>
      <c r="K160" s="254">
        <v>127.5</v>
      </c>
      <c r="L160" s="254">
        <v>124.9</v>
      </c>
      <c r="M160" s="254">
        <v>287.09906999999998</v>
      </c>
    </row>
    <row r="161" spans="1:13">
      <c r="A161" s="273">
        <v>152</v>
      </c>
      <c r="B161" s="254" t="s">
        <v>154</v>
      </c>
      <c r="C161" s="254">
        <v>143.1</v>
      </c>
      <c r="D161" s="256">
        <v>143.15</v>
      </c>
      <c r="E161" s="256">
        <v>141.9</v>
      </c>
      <c r="F161" s="256">
        <v>140.69999999999999</v>
      </c>
      <c r="G161" s="256">
        <v>139.44999999999999</v>
      </c>
      <c r="H161" s="256">
        <v>144.35000000000002</v>
      </c>
      <c r="I161" s="256">
        <v>145.60000000000002</v>
      </c>
      <c r="J161" s="256">
        <v>146.80000000000004</v>
      </c>
      <c r="K161" s="254">
        <v>144.4</v>
      </c>
      <c r="L161" s="254">
        <v>141.94999999999999</v>
      </c>
      <c r="M161" s="254">
        <v>9.8944799999999997</v>
      </c>
    </row>
    <row r="162" spans="1:13">
      <c r="A162" s="273">
        <v>153</v>
      </c>
      <c r="B162" s="254" t="s">
        <v>266</v>
      </c>
      <c r="C162" s="254">
        <v>3557.55</v>
      </c>
      <c r="D162" s="256">
        <v>3539.25</v>
      </c>
      <c r="E162" s="256">
        <v>3503.55</v>
      </c>
      <c r="F162" s="256">
        <v>3449.55</v>
      </c>
      <c r="G162" s="256">
        <v>3413.8500000000004</v>
      </c>
      <c r="H162" s="256">
        <v>3593.25</v>
      </c>
      <c r="I162" s="256">
        <v>3628.95</v>
      </c>
      <c r="J162" s="256">
        <v>3682.95</v>
      </c>
      <c r="K162" s="254">
        <v>3574.95</v>
      </c>
      <c r="L162" s="254">
        <v>3485.25</v>
      </c>
      <c r="M162" s="254">
        <v>0.71579000000000004</v>
      </c>
    </row>
    <row r="163" spans="1:13">
      <c r="A163" s="273">
        <v>154</v>
      </c>
      <c r="B163" s="254" t="s">
        <v>267</v>
      </c>
      <c r="C163" s="254">
        <v>2696.25</v>
      </c>
      <c r="D163" s="256">
        <v>2704.4166666666665</v>
      </c>
      <c r="E163" s="256">
        <v>2671.8833333333332</v>
      </c>
      <c r="F163" s="256">
        <v>2647.5166666666669</v>
      </c>
      <c r="G163" s="256">
        <v>2614.9833333333336</v>
      </c>
      <c r="H163" s="256">
        <v>2728.7833333333328</v>
      </c>
      <c r="I163" s="256">
        <v>2761.3166666666666</v>
      </c>
      <c r="J163" s="256">
        <v>2785.6833333333325</v>
      </c>
      <c r="K163" s="254">
        <v>2736.95</v>
      </c>
      <c r="L163" s="254">
        <v>2680.05</v>
      </c>
      <c r="M163" s="254">
        <v>1.6723699999999999</v>
      </c>
    </row>
    <row r="164" spans="1:13">
      <c r="A164" s="273">
        <v>155</v>
      </c>
      <c r="B164" s="254" t="s">
        <v>156</v>
      </c>
      <c r="C164" s="254">
        <v>30860.799999999999</v>
      </c>
      <c r="D164" s="256">
        <v>30920.95</v>
      </c>
      <c r="E164" s="256">
        <v>30594.9</v>
      </c>
      <c r="F164" s="256">
        <v>30329</v>
      </c>
      <c r="G164" s="256">
        <v>30002.95</v>
      </c>
      <c r="H164" s="256">
        <v>31186.850000000002</v>
      </c>
      <c r="I164" s="256">
        <v>31512.899999999998</v>
      </c>
      <c r="J164" s="256">
        <v>31778.800000000003</v>
      </c>
      <c r="K164" s="254">
        <v>31247</v>
      </c>
      <c r="L164" s="254">
        <v>30655.05</v>
      </c>
      <c r="M164" s="254">
        <v>0.27528000000000002</v>
      </c>
    </row>
    <row r="165" spans="1:13">
      <c r="A165" s="273">
        <v>156</v>
      </c>
      <c r="B165" s="254" t="s">
        <v>158</v>
      </c>
      <c r="C165" s="254">
        <v>249.35</v>
      </c>
      <c r="D165" s="256">
        <v>248.13333333333335</v>
      </c>
      <c r="E165" s="256">
        <v>246.26666666666671</v>
      </c>
      <c r="F165" s="256">
        <v>243.18333333333337</v>
      </c>
      <c r="G165" s="256">
        <v>241.31666666666672</v>
      </c>
      <c r="H165" s="256">
        <v>251.2166666666667</v>
      </c>
      <c r="I165" s="256">
        <v>253.08333333333331</v>
      </c>
      <c r="J165" s="256">
        <v>256.16666666666669</v>
      </c>
      <c r="K165" s="254">
        <v>250</v>
      </c>
      <c r="L165" s="254">
        <v>245.05</v>
      </c>
      <c r="M165" s="254">
        <v>26.94351</v>
      </c>
    </row>
    <row r="166" spans="1:13">
      <c r="A166" s="273">
        <v>157</v>
      </c>
      <c r="B166" s="254" t="s">
        <v>269</v>
      </c>
      <c r="C166" s="254">
        <v>5199.1499999999996</v>
      </c>
      <c r="D166" s="256">
        <v>5190.8666666666659</v>
      </c>
      <c r="E166" s="256">
        <v>5171.7333333333318</v>
      </c>
      <c r="F166" s="256">
        <v>5144.3166666666657</v>
      </c>
      <c r="G166" s="256">
        <v>5125.1833333333316</v>
      </c>
      <c r="H166" s="256">
        <v>5218.2833333333319</v>
      </c>
      <c r="I166" s="256">
        <v>5237.4166666666652</v>
      </c>
      <c r="J166" s="256">
        <v>5264.8333333333321</v>
      </c>
      <c r="K166" s="254">
        <v>5210</v>
      </c>
      <c r="L166" s="254">
        <v>5163.45</v>
      </c>
      <c r="M166" s="254">
        <v>0.30221999999999999</v>
      </c>
    </row>
    <row r="167" spans="1:13">
      <c r="A167" s="273">
        <v>158</v>
      </c>
      <c r="B167" s="254" t="s">
        <v>160</v>
      </c>
      <c r="C167" s="254">
        <v>2084.4</v>
      </c>
      <c r="D167" s="256">
        <v>2087.4666666666667</v>
      </c>
      <c r="E167" s="256">
        <v>2072.9333333333334</v>
      </c>
      <c r="F167" s="256">
        <v>2061.4666666666667</v>
      </c>
      <c r="G167" s="256">
        <v>2046.9333333333334</v>
      </c>
      <c r="H167" s="256">
        <v>2098.9333333333334</v>
      </c>
      <c r="I167" s="256">
        <v>2113.4666666666672</v>
      </c>
      <c r="J167" s="256">
        <v>2124.9333333333334</v>
      </c>
      <c r="K167" s="254">
        <v>2102</v>
      </c>
      <c r="L167" s="254">
        <v>2076</v>
      </c>
      <c r="M167" s="254">
        <v>3.9089900000000002</v>
      </c>
    </row>
    <row r="168" spans="1:13">
      <c r="A168" s="273">
        <v>159</v>
      </c>
      <c r="B168" s="254" t="s">
        <v>157</v>
      </c>
      <c r="C168" s="254">
        <v>1960.75</v>
      </c>
      <c r="D168" s="256">
        <v>1973.8666666666668</v>
      </c>
      <c r="E168" s="256">
        <v>1892.7333333333336</v>
      </c>
      <c r="F168" s="256">
        <v>1824.7166666666667</v>
      </c>
      <c r="G168" s="256">
        <v>1743.5833333333335</v>
      </c>
      <c r="H168" s="256">
        <v>2041.8833333333337</v>
      </c>
      <c r="I168" s="256">
        <v>2123.0166666666669</v>
      </c>
      <c r="J168" s="256">
        <v>2191.0333333333338</v>
      </c>
      <c r="K168" s="254">
        <v>2055</v>
      </c>
      <c r="L168" s="254">
        <v>1905.85</v>
      </c>
      <c r="M168" s="254">
        <v>29.879249999999999</v>
      </c>
    </row>
    <row r="169" spans="1:13">
      <c r="A169" s="273">
        <v>160</v>
      </c>
      <c r="B169" s="254" t="s">
        <v>461</v>
      </c>
      <c r="C169" s="254">
        <v>1739.9</v>
      </c>
      <c r="D169" s="256">
        <v>1733.3</v>
      </c>
      <c r="E169" s="256">
        <v>1718.6</v>
      </c>
      <c r="F169" s="256">
        <v>1697.3</v>
      </c>
      <c r="G169" s="256">
        <v>1682.6</v>
      </c>
      <c r="H169" s="256">
        <v>1754.6</v>
      </c>
      <c r="I169" s="256">
        <v>1769.3000000000002</v>
      </c>
      <c r="J169" s="256">
        <v>1790.6</v>
      </c>
      <c r="K169" s="254">
        <v>1748</v>
      </c>
      <c r="L169" s="254">
        <v>1712</v>
      </c>
      <c r="M169" s="254">
        <v>3.2888000000000002</v>
      </c>
    </row>
    <row r="170" spans="1:13">
      <c r="A170" s="273">
        <v>161</v>
      </c>
      <c r="B170" s="254" t="s">
        <v>159</v>
      </c>
      <c r="C170" s="254">
        <v>125.75</v>
      </c>
      <c r="D170" s="256">
        <v>124.41666666666667</v>
      </c>
      <c r="E170" s="256">
        <v>122.83333333333334</v>
      </c>
      <c r="F170" s="256">
        <v>119.91666666666667</v>
      </c>
      <c r="G170" s="256">
        <v>118.33333333333334</v>
      </c>
      <c r="H170" s="256">
        <v>127.33333333333334</v>
      </c>
      <c r="I170" s="256">
        <v>128.91666666666669</v>
      </c>
      <c r="J170" s="256">
        <v>131.83333333333334</v>
      </c>
      <c r="K170" s="254">
        <v>126</v>
      </c>
      <c r="L170" s="254">
        <v>121.5</v>
      </c>
      <c r="M170" s="254">
        <v>83.937049999999999</v>
      </c>
    </row>
    <row r="171" spans="1:13">
      <c r="A171" s="273">
        <v>162</v>
      </c>
      <c r="B171" s="254" t="s">
        <v>162</v>
      </c>
      <c r="C171" s="254">
        <v>236.25</v>
      </c>
      <c r="D171" s="256">
        <v>233.65</v>
      </c>
      <c r="E171" s="256">
        <v>229.5</v>
      </c>
      <c r="F171" s="256">
        <v>222.75</v>
      </c>
      <c r="G171" s="256">
        <v>218.6</v>
      </c>
      <c r="H171" s="256">
        <v>240.4</v>
      </c>
      <c r="I171" s="256">
        <v>244.55000000000004</v>
      </c>
      <c r="J171" s="256">
        <v>251.3</v>
      </c>
      <c r="K171" s="254">
        <v>237.8</v>
      </c>
      <c r="L171" s="254">
        <v>226.9</v>
      </c>
      <c r="M171" s="254">
        <v>101.58072</v>
      </c>
    </row>
    <row r="172" spans="1:13">
      <c r="A172" s="273">
        <v>163</v>
      </c>
      <c r="B172" s="254" t="s">
        <v>270</v>
      </c>
      <c r="C172" s="254">
        <v>288.10000000000002</v>
      </c>
      <c r="D172" s="256">
        <v>289.36666666666667</v>
      </c>
      <c r="E172" s="256">
        <v>285.73333333333335</v>
      </c>
      <c r="F172" s="256">
        <v>283.36666666666667</v>
      </c>
      <c r="G172" s="256">
        <v>279.73333333333335</v>
      </c>
      <c r="H172" s="256">
        <v>291.73333333333335</v>
      </c>
      <c r="I172" s="256">
        <v>295.36666666666667</v>
      </c>
      <c r="J172" s="256">
        <v>297.73333333333335</v>
      </c>
      <c r="K172" s="254">
        <v>293</v>
      </c>
      <c r="L172" s="254">
        <v>287</v>
      </c>
      <c r="M172" s="254">
        <v>3.9220700000000002</v>
      </c>
    </row>
    <row r="173" spans="1:13">
      <c r="A173" s="273">
        <v>164</v>
      </c>
      <c r="B173" s="254" t="s">
        <v>271</v>
      </c>
      <c r="C173" s="254">
        <v>12900.05</v>
      </c>
      <c r="D173" s="256">
        <v>12918.633333333333</v>
      </c>
      <c r="E173" s="256">
        <v>12837.316666666666</v>
      </c>
      <c r="F173" s="256">
        <v>12774.583333333332</v>
      </c>
      <c r="G173" s="256">
        <v>12693.266666666665</v>
      </c>
      <c r="H173" s="256">
        <v>12981.366666666667</v>
      </c>
      <c r="I173" s="256">
        <v>13062.683333333336</v>
      </c>
      <c r="J173" s="256">
        <v>13125.416666666668</v>
      </c>
      <c r="K173" s="254">
        <v>12999.95</v>
      </c>
      <c r="L173" s="254">
        <v>12855.9</v>
      </c>
      <c r="M173" s="254">
        <v>0.15561</v>
      </c>
    </row>
    <row r="174" spans="1:13">
      <c r="A174" s="273">
        <v>165</v>
      </c>
      <c r="B174" s="254" t="s">
        <v>161</v>
      </c>
      <c r="C174" s="254">
        <v>42.1</v>
      </c>
      <c r="D174" s="256">
        <v>42.35</v>
      </c>
      <c r="E174" s="256">
        <v>41.6</v>
      </c>
      <c r="F174" s="256">
        <v>41.1</v>
      </c>
      <c r="G174" s="256">
        <v>40.35</v>
      </c>
      <c r="H174" s="256">
        <v>42.85</v>
      </c>
      <c r="I174" s="256">
        <v>43.6</v>
      </c>
      <c r="J174" s="256">
        <v>44.1</v>
      </c>
      <c r="K174" s="254">
        <v>43.1</v>
      </c>
      <c r="L174" s="254">
        <v>41.85</v>
      </c>
      <c r="M174" s="254">
        <v>1570.04801</v>
      </c>
    </row>
    <row r="175" spans="1:13">
      <c r="A175" s="273">
        <v>166</v>
      </c>
      <c r="B175" s="254" t="s">
        <v>165</v>
      </c>
      <c r="C175" s="254">
        <v>216.7</v>
      </c>
      <c r="D175" s="256">
        <v>217.4</v>
      </c>
      <c r="E175" s="256">
        <v>214.4</v>
      </c>
      <c r="F175" s="256">
        <v>212.1</v>
      </c>
      <c r="G175" s="256">
        <v>209.1</v>
      </c>
      <c r="H175" s="256">
        <v>219.70000000000002</v>
      </c>
      <c r="I175" s="256">
        <v>222.70000000000002</v>
      </c>
      <c r="J175" s="256">
        <v>225.00000000000003</v>
      </c>
      <c r="K175" s="254">
        <v>220.4</v>
      </c>
      <c r="L175" s="254">
        <v>215.1</v>
      </c>
      <c r="M175" s="254">
        <v>107.81247999999999</v>
      </c>
    </row>
    <row r="176" spans="1:13">
      <c r="A176" s="273">
        <v>167</v>
      </c>
      <c r="B176" s="254" t="s">
        <v>166</v>
      </c>
      <c r="C176" s="254">
        <v>153.6</v>
      </c>
      <c r="D176" s="256">
        <v>152.86666666666665</v>
      </c>
      <c r="E176" s="256">
        <v>151.5333333333333</v>
      </c>
      <c r="F176" s="256">
        <v>149.46666666666667</v>
      </c>
      <c r="G176" s="256">
        <v>148.13333333333333</v>
      </c>
      <c r="H176" s="256">
        <v>154.93333333333328</v>
      </c>
      <c r="I176" s="256">
        <v>156.26666666666659</v>
      </c>
      <c r="J176" s="256">
        <v>158.33333333333326</v>
      </c>
      <c r="K176" s="254">
        <v>154.19999999999999</v>
      </c>
      <c r="L176" s="254">
        <v>150.80000000000001</v>
      </c>
      <c r="M176" s="254">
        <v>36.393630000000002</v>
      </c>
    </row>
    <row r="177" spans="1:13">
      <c r="A177" s="273">
        <v>168</v>
      </c>
      <c r="B177" s="254" t="s">
        <v>273</v>
      </c>
      <c r="C177" s="254">
        <v>570.29999999999995</v>
      </c>
      <c r="D177" s="256">
        <v>561.76666666666665</v>
      </c>
      <c r="E177" s="256">
        <v>548.5333333333333</v>
      </c>
      <c r="F177" s="256">
        <v>526.76666666666665</v>
      </c>
      <c r="G177" s="256">
        <v>513.5333333333333</v>
      </c>
      <c r="H177" s="256">
        <v>583.5333333333333</v>
      </c>
      <c r="I177" s="256">
        <v>596.76666666666665</v>
      </c>
      <c r="J177" s="256">
        <v>618.5333333333333</v>
      </c>
      <c r="K177" s="254">
        <v>575</v>
      </c>
      <c r="L177" s="254">
        <v>540</v>
      </c>
      <c r="M177" s="254">
        <v>5.2009800000000004</v>
      </c>
    </row>
    <row r="178" spans="1:13">
      <c r="A178" s="273">
        <v>169</v>
      </c>
      <c r="B178" s="254" t="s">
        <v>167</v>
      </c>
      <c r="C178" s="254">
        <v>2227.4</v>
      </c>
      <c r="D178" s="256">
        <v>2218.1333333333332</v>
      </c>
      <c r="E178" s="256">
        <v>2194.2666666666664</v>
      </c>
      <c r="F178" s="256">
        <v>2161.1333333333332</v>
      </c>
      <c r="G178" s="256">
        <v>2137.2666666666664</v>
      </c>
      <c r="H178" s="256">
        <v>2251.2666666666664</v>
      </c>
      <c r="I178" s="256">
        <v>2275.1333333333332</v>
      </c>
      <c r="J178" s="256">
        <v>2308.2666666666664</v>
      </c>
      <c r="K178" s="254">
        <v>2242</v>
      </c>
      <c r="L178" s="254">
        <v>2185</v>
      </c>
      <c r="M178" s="254">
        <v>75.393259999999998</v>
      </c>
    </row>
    <row r="179" spans="1:13">
      <c r="A179" s="273">
        <v>170</v>
      </c>
      <c r="B179" s="254" t="s">
        <v>814</v>
      </c>
      <c r="C179" s="254">
        <v>1044.3</v>
      </c>
      <c r="D179" s="256">
        <v>1046.3999999999999</v>
      </c>
      <c r="E179" s="256">
        <v>1039.8999999999996</v>
      </c>
      <c r="F179" s="256">
        <v>1035.4999999999998</v>
      </c>
      <c r="G179" s="256">
        <v>1028.9999999999995</v>
      </c>
      <c r="H179" s="256">
        <v>1050.7999999999997</v>
      </c>
      <c r="I179" s="256">
        <v>1057.3000000000002</v>
      </c>
      <c r="J179" s="256">
        <v>1061.6999999999998</v>
      </c>
      <c r="K179" s="254">
        <v>1052.9000000000001</v>
      </c>
      <c r="L179" s="254">
        <v>1042</v>
      </c>
      <c r="M179" s="254">
        <v>5.8543700000000003</v>
      </c>
    </row>
    <row r="180" spans="1:13">
      <c r="A180" s="273">
        <v>171</v>
      </c>
      <c r="B180" s="254" t="s">
        <v>274</v>
      </c>
      <c r="C180" s="254">
        <v>988.5</v>
      </c>
      <c r="D180" s="256">
        <v>991.15</v>
      </c>
      <c r="E180" s="256">
        <v>984.34999999999991</v>
      </c>
      <c r="F180" s="256">
        <v>980.19999999999993</v>
      </c>
      <c r="G180" s="256">
        <v>973.39999999999986</v>
      </c>
      <c r="H180" s="256">
        <v>995.3</v>
      </c>
      <c r="I180" s="256">
        <v>1002.0999999999999</v>
      </c>
      <c r="J180" s="256">
        <v>1006.25</v>
      </c>
      <c r="K180" s="254">
        <v>997.95</v>
      </c>
      <c r="L180" s="254">
        <v>987</v>
      </c>
      <c r="M180" s="254">
        <v>6.9387499999999998</v>
      </c>
    </row>
    <row r="181" spans="1:13">
      <c r="A181" s="273">
        <v>172</v>
      </c>
      <c r="B181" s="254" t="s">
        <v>172</v>
      </c>
      <c r="C181" s="254">
        <v>6686.25</v>
      </c>
      <c r="D181" s="256">
        <v>6671.7833333333328</v>
      </c>
      <c r="E181" s="256">
        <v>6624.5666666666657</v>
      </c>
      <c r="F181" s="256">
        <v>6562.8833333333332</v>
      </c>
      <c r="G181" s="256">
        <v>6515.6666666666661</v>
      </c>
      <c r="H181" s="256">
        <v>6733.4666666666653</v>
      </c>
      <c r="I181" s="256">
        <v>6780.6833333333325</v>
      </c>
      <c r="J181" s="256">
        <v>6842.366666666665</v>
      </c>
      <c r="K181" s="254">
        <v>6719</v>
      </c>
      <c r="L181" s="254">
        <v>6610.1</v>
      </c>
      <c r="M181" s="254">
        <v>0.98494000000000004</v>
      </c>
    </row>
    <row r="182" spans="1:13">
      <c r="A182" s="273">
        <v>173</v>
      </c>
      <c r="B182" s="254" t="s">
        <v>478</v>
      </c>
      <c r="C182" s="254">
        <v>7730.35</v>
      </c>
      <c r="D182" s="256">
        <v>7744.0999999999995</v>
      </c>
      <c r="E182" s="256">
        <v>7696.2499999999991</v>
      </c>
      <c r="F182" s="256">
        <v>7662.15</v>
      </c>
      <c r="G182" s="256">
        <v>7614.2999999999993</v>
      </c>
      <c r="H182" s="256">
        <v>7778.1999999999989</v>
      </c>
      <c r="I182" s="256">
        <v>7826.0499999999993</v>
      </c>
      <c r="J182" s="256">
        <v>7860.1499999999987</v>
      </c>
      <c r="K182" s="254">
        <v>7791.95</v>
      </c>
      <c r="L182" s="254">
        <v>7710</v>
      </c>
      <c r="M182" s="254">
        <v>0.13481000000000001</v>
      </c>
    </row>
    <row r="183" spans="1:13">
      <c r="A183" s="273">
        <v>174</v>
      </c>
      <c r="B183" s="254" t="s">
        <v>170</v>
      </c>
      <c r="C183" s="254">
        <v>29155.8</v>
      </c>
      <c r="D183" s="256">
        <v>28903.533333333329</v>
      </c>
      <c r="E183" s="256">
        <v>28462.21666666666</v>
      </c>
      <c r="F183" s="256">
        <v>27768.633333333331</v>
      </c>
      <c r="G183" s="256">
        <v>27327.316666666662</v>
      </c>
      <c r="H183" s="256">
        <v>29597.116666666658</v>
      </c>
      <c r="I183" s="256">
        <v>30038.433333333331</v>
      </c>
      <c r="J183" s="256">
        <v>30732.016666666656</v>
      </c>
      <c r="K183" s="254">
        <v>29344.85</v>
      </c>
      <c r="L183" s="254">
        <v>28209.95</v>
      </c>
      <c r="M183" s="254">
        <v>0.89841000000000004</v>
      </c>
    </row>
    <row r="184" spans="1:13">
      <c r="A184" s="273">
        <v>175</v>
      </c>
      <c r="B184" s="254" t="s">
        <v>173</v>
      </c>
      <c r="C184" s="254">
        <v>1487.45</v>
      </c>
      <c r="D184" s="256">
        <v>1471.2166666666665</v>
      </c>
      <c r="E184" s="256">
        <v>1427.9833333333329</v>
      </c>
      <c r="F184" s="256">
        <v>1368.5166666666664</v>
      </c>
      <c r="G184" s="256">
        <v>1325.2833333333328</v>
      </c>
      <c r="H184" s="256">
        <v>1530.6833333333329</v>
      </c>
      <c r="I184" s="256">
        <v>1573.9166666666665</v>
      </c>
      <c r="J184" s="256">
        <v>1633.383333333333</v>
      </c>
      <c r="K184" s="254">
        <v>1514.45</v>
      </c>
      <c r="L184" s="254">
        <v>1411.75</v>
      </c>
      <c r="M184" s="254">
        <v>46.535449999999997</v>
      </c>
    </row>
    <row r="185" spans="1:13">
      <c r="A185" s="273">
        <v>176</v>
      </c>
      <c r="B185" s="254" t="s">
        <v>171</v>
      </c>
      <c r="C185" s="254">
        <v>2110.9</v>
      </c>
      <c r="D185" s="256">
        <v>2122.1666666666665</v>
      </c>
      <c r="E185" s="256">
        <v>2095.3833333333332</v>
      </c>
      <c r="F185" s="256">
        <v>2079.8666666666668</v>
      </c>
      <c r="G185" s="256">
        <v>2053.0833333333335</v>
      </c>
      <c r="H185" s="256">
        <v>2137.6833333333329</v>
      </c>
      <c r="I185" s="256">
        <v>2164.4666666666667</v>
      </c>
      <c r="J185" s="256">
        <v>2179.9833333333327</v>
      </c>
      <c r="K185" s="254">
        <v>2148.9499999999998</v>
      </c>
      <c r="L185" s="254">
        <v>2106.65</v>
      </c>
      <c r="M185" s="254">
        <v>2.2813599999999998</v>
      </c>
    </row>
    <row r="186" spans="1:13">
      <c r="A186" s="273">
        <v>177</v>
      </c>
      <c r="B186" s="254" t="s">
        <v>169</v>
      </c>
      <c r="C186" s="254">
        <v>432.25</v>
      </c>
      <c r="D186" s="256">
        <v>433.48333333333335</v>
      </c>
      <c r="E186" s="256">
        <v>429.56666666666672</v>
      </c>
      <c r="F186" s="256">
        <v>426.88333333333338</v>
      </c>
      <c r="G186" s="256">
        <v>422.96666666666675</v>
      </c>
      <c r="H186" s="256">
        <v>436.16666666666669</v>
      </c>
      <c r="I186" s="256">
        <v>440.08333333333331</v>
      </c>
      <c r="J186" s="256">
        <v>442.76666666666665</v>
      </c>
      <c r="K186" s="254">
        <v>437.4</v>
      </c>
      <c r="L186" s="254">
        <v>430.8</v>
      </c>
      <c r="M186" s="254">
        <v>202.01196999999999</v>
      </c>
    </row>
    <row r="187" spans="1:13">
      <c r="A187" s="273">
        <v>178</v>
      </c>
      <c r="B187" s="254" t="s">
        <v>168</v>
      </c>
      <c r="C187" s="254">
        <v>123</v>
      </c>
      <c r="D187" s="256">
        <v>123.81666666666666</v>
      </c>
      <c r="E187" s="256">
        <v>121.68333333333332</v>
      </c>
      <c r="F187" s="256">
        <v>120.36666666666666</v>
      </c>
      <c r="G187" s="256">
        <v>118.23333333333332</v>
      </c>
      <c r="H187" s="256">
        <v>125.13333333333333</v>
      </c>
      <c r="I187" s="256">
        <v>127.26666666666665</v>
      </c>
      <c r="J187" s="256">
        <v>128.58333333333331</v>
      </c>
      <c r="K187" s="254">
        <v>125.95</v>
      </c>
      <c r="L187" s="254">
        <v>122.5</v>
      </c>
      <c r="M187" s="254">
        <v>387.31207999999998</v>
      </c>
    </row>
    <row r="188" spans="1:13">
      <c r="A188" s="273">
        <v>179</v>
      </c>
      <c r="B188" s="254" t="s">
        <v>175</v>
      </c>
      <c r="C188" s="254">
        <v>675.35</v>
      </c>
      <c r="D188" s="256">
        <v>674.68333333333339</v>
      </c>
      <c r="E188" s="256">
        <v>671.56666666666683</v>
      </c>
      <c r="F188" s="256">
        <v>667.78333333333342</v>
      </c>
      <c r="G188" s="256">
        <v>664.66666666666686</v>
      </c>
      <c r="H188" s="256">
        <v>678.46666666666681</v>
      </c>
      <c r="I188" s="256">
        <v>681.58333333333337</v>
      </c>
      <c r="J188" s="256">
        <v>685.36666666666679</v>
      </c>
      <c r="K188" s="254">
        <v>677.8</v>
      </c>
      <c r="L188" s="254">
        <v>670.9</v>
      </c>
      <c r="M188" s="254">
        <v>27.937049999999999</v>
      </c>
    </row>
    <row r="189" spans="1:13">
      <c r="A189" s="273">
        <v>180</v>
      </c>
      <c r="B189" s="254" t="s">
        <v>176</v>
      </c>
      <c r="C189" s="254">
        <v>523.5</v>
      </c>
      <c r="D189" s="256">
        <v>525.1</v>
      </c>
      <c r="E189" s="256">
        <v>520.40000000000009</v>
      </c>
      <c r="F189" s="256">
        <v>517.30000000000007</v>
      </c>
      <c r="G189" s="256">
        <v>512.60000000000014</v>
      </c>
      <c r="H189" s="256">
        <v>528.20000000000005</v>
      </c>
      <c r="I189" s="256">
        <v>532.90000000000009</v>
      </c>
      <c r="J189" s="256">
        <v>536</v>
      </c>
      <c r="K189" s="254">
        <v>529.79999999999995</v>
      </c>
      <c r="L189" s="254">
        <v>522</v>
      </c>
      <c r="M189" s="254">
        <v>12.98476</v>
      </c>
    </row>
    <row r="190" spans="1:13">
      <c r="A190" s="273">
        <v>181</v>
      </c>
      <c r="B190" s="254" t="s">
        <v>275</v>
      </c>
      <c r="C190" s="254">
        <v>585.79999999999995</v>
      </c>
      <c r="D190" s="256">
        <v>588.25</v>
      </c>
      <c r="E190" s="256">
        <v>581.9</v>
      </c>
      <c r="F190" s="256">
        <v>578</v>
      </c>
      <c r="G190" s="256">
        <v>571.65</v>
      </c>
      <c r="H190" s="256">
        <v>592.15</v>
      </c>
      <c r="I190" s="256">
        <v>598.49999999999989</v>
      </c>
      <c r="J190" s="256">
        <v>602.4</v>
      </c>
      <c r="K190" s="254">
        <v>594.6</v>
      </c>
      <c r="L190" s="254">
        <v>584.35</v>
      </c>
      <c r="M190" s="254">
        <v>1.7791999999999999</v>
      </c>
    </row>
    <row r="191" spans="1:13">
      <c r="A191" s="273">
        <v>182</v>
      </c>
      <c r="B191" s="254" t="s">
        <v>188</v>
      </c>
      <c r="C191" s="254">
        <v>648.79999999999995</v>
      </c>
      <c r="D191" s="256">
        <v>647.41666666666663</v>
      </c>
      <c r="E191" s="256">
        <v>631.98333333333323</v>
      </c>
      <c r="F191" s="256">
        <v>615.16666666666663</v>
      </c>
      <c r="G191" s="256">
        <v>599.73333333333323</v>
      </c>
      <c r="H191" s="256">
        <v>664.23333333333323</v>
      </c>
      <c r="I191" s="256">
        <v>679.66666666666663</v>
      </c>
      <c r="J191" s="256">
        <v>696.48333333333323</v>
      </c>
      <c r="K191" s="254">
        <v>662.85</v>
      </c>
      <c r="L191" s="254">
        <v>630.6</v>
      </c>
      <c r="M191" s="254">
        <v>67.438320000000004</v>
      </c>
    </row>
    <row r="192" spans="1:13">
      <c r="A192" s="273">
        <v>183</v>
      </c>
      <c r="B192" s="254" t="s">
        <v>177</v>
      </c>
      <c r="C192" s="254">
        <v>748.2</v>
      </c>
      <c r="D192" s="256">
        <v>750.05000000000007</v>
      </c>
      <c r="E192" s="256">
        <v>744.15000000000009</v>
      </c>
      <c r="F192" s="256">
        <v>740.1</v>
      </c>
      <c r="G192" s="256">
        <v>734.2</v>
      </c>
      <c r="H192" s="256">
        <v>754.10000000000014</v>
      </c>
      <c r="I192" s="256">
        <v>760</v>
      </c>
      <c r="J192" s="256">
        <v>764.05000000000018</v>
      </c>
      <c r="K192" s="254">
        <v>755.95</v>
      </c>
      <c r="L192" s="254">
        <v>746</v>
      </c>
      <c r="M192" s="254">
        <v>37.817869999999999</v>
      </c>
    </row>
    <row r="193" spans="1:13">
      <c r="A193" s="273">
        <v>184</v>
      </c>
      <c r="B193" s="254" t="s">
        <v>183</v>
      </c>
      <c r="C193" s="254">
        <v>3183.2</v>
      </c>
      <c r="D193" s="256">
        <v>3169.0833333333335</v>
      </c>
      <c r="E193" s="256">
        <v>3147.7166666666672</v>
      </c>
      <c r="F193" s="256">
        <v>3112.2333333333336</v>
      </c>
      <c r="G193" s="256">
        <v>3090.8666666666672</v>
      </c>
      <c r="H193" s="256">
        <v>3204.5666666666671</v>
      </c>
      <c r="I193" s="256">
        <v>3225.9333333333329</v>
      </c>
      <c r="J193" s="256">
        <v>3261.416666666667</v>
      </c>
      <c r="K193" s="254">
        <v>3190.45</v>
      </c>
      <c r="L193" s="254">
        <v>3133.6</v>
      </c>
      <c r="M193" s="254">
        <v>25.598210000000002</v>
      </c>
    </row>
    <row r="194" spans="1:13">
      <c r="A194" s="273">
        <v>185</v>
      </c>
      <c r="B194" s="254" t="s">
        <v>804</v>
      </c>
      <c r="C194" s="254">
        <v>699.95</v>
      </c>
      <c r="D194" s="256">
        <v>698.08333333333337</v>
      </c>
      <c r="E194" s="256">
        <v>689.16666666666674</v>
      </c>
      <c r="F194" s="256">
        <v>678.38333333333333</v>
      </c>
      <c r="G194" s="256">
        <v>669.4666666666667</v>
      </c>
      <c r="H194" s="256">
        <v>708.86666666666679</v>
      </c>
      <c r="I194" s="256">
        <v>717.78333333333353</v>
      </c>
      <c r="J194" s="256">
        <v>728.56666666666683</v>
      </c>
      <c r="K194" s="254">
        <v>707</v>
      </c>
      <c r="L194" s="254">
        <v>687.3</v>
      </c>
      <c r="M194" s="254">
        <v>35.11853</v>
      </c>
    </row>
    <row r="195" spans="1:13">
      <c r="A195" s="273">
        <v>186</v>
      </c>
      <c r="B195" s="254" t="s">
        <v>179</v>
      </c>
      <c r="C195" s="254">
        <v>345.5</v>
      </c>
      <c r="D195" s="256">
        <v>345.41666666666669</v>
      </c>
      <c r="E195" s="256">
        <v>339.83333333333337</v>
      </c>
      <c r="F195" s="256">
        <v>334.16666666666669</v>
      </c>
      <c r="G195" s="256">
        <v>328.58333333333337</v>
      </c>
      <c r="H195" s="256">
        <v>351.08333333333337</v>
      </c>
      <c r="I195" s="256">
        <v>356.66666666666674</v>
      </c>
      <c r="J195" s="256">
        <v>362.33333333333337</v>
      </c>
      <c r="K195" s="254">
        <v>351</v>
      </c>
      <c r="L195" s="254">
        <v>339.75</v>
      </c>
      <c r="M195" s="254">
        <v>649.86814000000004</v>
      </c>
    </row>
    <row r="196" spans="1:13">
      <c r="A196" s="273">
        <v>187</v>
      </c>
      <c r="B196" s="245" t="s">
        <v>181</v>
      </c>
      <c r="C196" s="245">
        <v>113.35</v>
      </c>
      <c r="D196" s="280">
        <v>112.21666666666665</v>
      </c>
      <c r="E196" s="280">
        <v>109.43333333333331</v>
      </c>
      <c r="F196" s="280">
        <v>105.51666666666665</v>
      </c>
      <c r="G196" s="280">
        <v>102.73333333333331</v>
      </c>
      <c r="H196" s="280">
        <v>116.13333333333331</v>
      </c>
      <c r="I196" s="280">
        <v>118.91666666666664</v>
      </c>
      <c r="J196" s="280">
        <v>122.83333333333331</v>
      </c>
      <c r="K196" s="245">
        <v>115</v>
      </c>
      <c r="L196" s="245">
        <v>108.3</v>
      </c>
      <c r="M196" s="245">
        <v>953.58857999999998</v>
      </c>
    </row>
    <row r="197" spans="1:13">
      <c r="A197" s="273">
        <v>188</v>
      </c>
      <c r="B197" s="245" t="s">
        <v>182</v>
      </c>
      <c r="C197" s="245">
        <v>1128.7</v>
      </c>
      <c r="D197" s="280">
        <v>1134.75</v>
      </c>
      <c r="E197" s="280">
        <v>1119.5</v>
      </c>
      <c r="F197" s="280">
        <v>1110.3</v>
      </c>
      <c r="G197" s="280">
        <v>1095.05</v>
      </c>
      <c r="H197" s="280">
        <v>1143.95</v>
      </c>
      <c r="I197" s="280">
        <v>1159.2</v>
      </c>
      <c r="J197" s="280">
        <v>1168.4000000000001</v>
      </c>
      <c r="K197" s="245">
        <v>1150</v>
      </c>
      <c r="L197" s="245">
        <v>1125.55</v>
      </c>
      <c r="M197" s="245">
        <v>122.18592</v>
      </c>
    </row>
    <row r="198" spans="1:13">
      <c r="A198" s="273">
        <v>189</v>
      </c>
      <c r="B198" s="245" t="s">
        <v>184</v>
      </c>
      <c r="C198" s="245">
        <v>1034.4000000000001</v>
      </c>
      <c r="D198" s="280">
        <v>1030.9333333333334</v>
      </c>
      <c r="E198" s="280">
        <v>1022.9166666666667</v>
      </c>
      <c r="F198" s="280">
        <v>1011.4333333333334</v>
      </c>
      <c r="G198" s="280">
        <v>1003.4166666666667</v>
      </c>
      <c r="H198" s="280">
        <v>1042.4166666666667</v>
      </c>
      <c r="I198" s="280">
        <v>1050.4333333333332</v>
      </c>
      <c r="J198" s="280">
        <v>1061.9166666666667</v>
      </c>
      <c r="K198" s="245">
        <v>1038.95</v>
      </c>
      <c r="L198" s="245">
        <v>1019.45</v>
      </c>
      <c r="M198" s="245">
        <v>17.454750000000001</v>
      </c>
    </row>
    <row r="199" spans="1:13">
      <c r="A199" s="273">
        <v>190</v>
      </c>
      <c r="B199" s="245" t="s">
        <v>164</v>
      </c>
      <c r="C199" s="245">
        <v>988.65</v>
      </c>
      <c r="D199" s="280">
        <v>993.23333333333323</v>
      </c>
      <c r="E199" s="280">
        <v>981.96666666666647</v>
      </c>
      <c r="F199" s="280">
        <v>975.28333333333319</v>
      </c>
      <c r="G199" s="280">
        <v>964.01666666666642</v>
      </c>
      <c r="H199" s="280">
        <v>999.91666666666652</v>
      </c>
      <c r="I199" s="280">
        <v>1011.1833333333332</v>
      </c>
      <c r="J199" s="280">
        <v>1017.8666666666666</v>
      </c>
      <c r="K199" s="245">
        <v>1004.5</v>
      </c>
      <c r="L199" s="245">
        <v>986.55</v>
      </c>
      <c r="M199" s="245">
        <v>7.4245599999999996</v>
      </c>
    </row>
    <row r="200" spans="1:13">
      <c r="A200" s="273">
        <v>191</v>
      </c>
      <c r="B200" s="245" t="s">
        <v>185</v>
      </c>
      <c r="C200" s="245">
        <v>1685.1</v>
      </c>
      <c r="D200" s="280">
        <v>1691.6499999999999</v>
      </c>
      <c r="E200" s="280">
        <v>1669.4499999999998</v>
      </c>
      <c r="F200" s="280">
        <v>1653.8</v>
      </c>
      <c r="G200" s="280">
        <v>1631.6</v>
      </c>
      <c r="H200" s="280">
        <v>1707.2999999999997</v>
      </c>
      <c r="I200" s="280">
        <v>1729.5</v>
      </c>
      <c r="J200" s="280">
        <v>1745.1499999999996</v>
      </c>
      <c r="K200" s="245">
        <v>1713.85</v>
      </c>
      <c r="L200" s="245">
        <v>1676</v>
      </c>
      <c r="M200" s="245">
        <v>14.71576</v>
      </c>
    </row>
    <row r="201" spans="1:13">
      <c r="A201" s="273">
        <v>192</v>
      </c>
      <c r="B201" s="245" t="s">
        <v>186</v>
      </c>
      <c r="C201" s="245">
        <v>2824.8</v>
      </c>
      <c r="D201" s="280">
        <v>2817.4333333333329</v>
      </c>
      <c r="E201" s="280">
        <v>2797.516666666666</v>
      </c>
      <c r="F201" s="280">
        <v>2770.2333333333331</v>
      </c>
      <c r="G201" s="280">
        <v>2750.3166666666662</v>
      </c>
      <c r="H201" s="280">
        <v>2844.7166666666658</v>
      </c>
      <c r="I201" s="280">
        <v>2864.6333333333328</v>
      </c>
      <c r="J201" s="280">
        <v>2891.9166666666656</v>
      </c>
      <c r="K201" s="245">
        <v>2837.35</v>
      </c>
      <c r="L201" s="245">
        <v>2790.15</v>
      </c>
      <c r="M201" s="245">
        <v>2.0889500000000001</v>
      </c>
    </row>
    <row r="202" spans="1:13">
      <c r="A202" s="273">
        <v>193</v>
      </c>
      <c r="B202" s="245" t="s">
        <v>187</v>
      </c>
      <c r="C202" s="245">
        <v>461.2</v>
      </c>
      <c r="D202" s="280">
        <v>455.06666666666666</v>
      </c>
      <c r="E202" s="280">
        <v>438.13333333333333</v>
      </c>
      <c r="F202" s="280">
        <v>415.06666666666666</v>
      </c>
      <c r="G202" s="280">
        <v>398.13333333333333</v>
      </c>
      <c r="H202" s="280">
        <v>478.13333333333333</v>
      </c>
      <c r="I202" s="280">
        <v>495.06666666666661</v>
      </c>
      <c r="J202" s="280">
        <v>518.13333333333333</v>
      </c>
      <c r="K202" s="245">
        <v>472</v>
      </c>
      <c r="L202" s="245">
        <v>432</v>
      </c>
      <c r="M202" s="245">
        <v>59.682310000000001</v>
      </c>
    </row>
    <row r="203" spans="1:13">
      <c r="A203" s="273">
        <v>194</v>
      </c>
      <c r="B203" s="245" t="s">
        <v>510</v>
      </c>
      <c r="C203" s="245">
        <v>857.5</v>
      </c>
      <c r="D203" s="280">
        <v>858.83333333333337</v>
      </c>
      <c r="E203" s="280">
        <v>843.66666666666674</v>
      </c>
      <c r="F203" s="280">
        <v>829.83333333333337</v>
      </c>
      <c r="G203" s="280">
        <v>814.66666666666674</v>
      </c>
      <c r="H203" s="280">
        <v>872.66666666666674</v>
      </c>
      <c r="I203" s="280">
        <v>887.83333333333348</v>
      </c>
      <c r="J203" s="280">
        <v>901.66666666666674</v>
      </c>
      <c r="K203" s="245">
        <v>874</v>
      </c>
      <c r="L203" s="245">
        <v>845</v>
      </c>
      <c r="M203" s="245">
        <v>4.6312600000000002</v>
      </c>
    </row>
    <row r="204" spans="1:13">
      <c r="A204" s="273">
        <v>195</v>
      </c>
      <c r="B204" s="245" t="s">
        <v>193</v>
      </c>
      <c r="C204" s="245">
        <v>850.5</v>
      </c>
      <c r="D204" s="280">
        <v>848.98333333333323</v>
      </c>
      <c r="E204" s="280">
        <v>835.71666666666647</v>
      </c>
      <c r="F204" s="280">
        <v>820.93333333333328</v>
      </c>
      <c r="G204" s="280">
        <v>807.66666666666652</v>
      </c>
      <c r="H204" s="280">
        <v>863.76666666666642</v>
      </c>
      <c r="I204" s="280">
        <v>877.03333333333308</v>
      </c>
      <c r="J204" s="280">
        <v>891.81666666666638</v>
      </c>
      <c r="K204" s="245">
        <v>862.25</v>
      </c>
      <c r="L204" s="245">
        <v>834.2</v>
      </c>
      <c r="M204" s="245">
        <v>47.745640000000002</v>
      </c>
    </row>
    <row r="205" spans="1:13">
      <c r="A205" s="273">
        <v>196</v>
      </c>
      <c r="B205" s="245" t="s">
        <v>191</v>
      </c>
      <c r="C205" s="245">
        <v>6849.65</v>
      </c>
      <c r="D205" s="280">
        <v>6806.8666666666659</v>
      </c>
      <c r="E205" s="280">
        <v>6705.7833333333319</v>
      </c>
      <c r="F205" s="280">
        <v>6561.9166666666661</v>
      </c>
      <c r="G205" s="280">
        <v>6460.8333333333321</v>
      </c>
      <c r="H205" s="280">
        <v>6950.7333333333318</v>
      </c>
      <c r="I205" s="280">
        <v>7051.8166666666657</v>
      </c>
      <c r="J205" s="280">
        <v>7195.6833333333316</v>
      </c>
      <c r="K205" s="245">
        <v>6907.95</v>
      </c>
      <c r="L205" s="245">
        <v>6663</v>
      </c>
      <c r="M205" s="245">
        <v>6.17042</v>
      </c>
    </row>
    <row r="206" spans="1:13">
      <c r="A206" s="273">
        <v>197</v>
      </c>
      <c r="B206" s="245" t="s">
        <v>192</v>
      </c>
      <c r="C206" s="245">
        <v>35.6</v>
      </c>
      <c r="D206" s="280">
        <v>35.75</v>
      </c>
      <c r="E206" s="280">
        <v>35.35</v>
      </c>
      <c r="F206" s="280">
        <v>35.1</v>
      </c>
      <c r="G206" s="280">
        <v>34.700000000000003</v>
      </c>
      <c r="H206" s="280">
        <v>36</v>
      </c>
      <c r="I206" s="280">
        <v>36.400000000000006</v>
      </c>
      <c r="J206" s="280">
        <v>36.65</v>
      </c>
      <c r="K206" s="245">
        <v>36.15</v>
      </c>
      <c r="L206" s="245">
        <v>35.5</v>
      </c>
      <c r="M206" s="245">
        <v>169.40654000000001</v>
      </c>
    </row>
    <row r="207" spans="1:13">
      <c r="A207" s="273">
        <v>198</v>
      </c>
      <c r="B207" s="245" t="s">
        <v>189</v>
      </c>
      <c r="C207" s="245">
        <v>1346.05</v>
      </c>
      <c r="D207" s="280">
        <v>1350</v>
      </c>
      <c r="E207" s="280">
        <v>1318.05</v>
      </c>
      <c r="F207" s="280">
        <v>1290.05</v>
      </c>
      <c r="G207" s="280">
        <v>1258.0999999999999</v>
      </c>
      <c r="H207" s="280">
        <v>1378</v>
      </c>
      <c r="I207" s="280">
        <v>1409.9499999999998</v>
      </c>
      <c r="J207" s="280">
        <v>1437.95</v>
      </c>
      <c r="K207" s="245">
        <v>1381.95</v>
      </c>
      <c r="L207" s="245">
        <v>1322</v>
      </c>
      <c r="M207" s="245">
        <v>14.991390000000001</v>
      </c>
    </row>
    <row r="208" spans="1:13">
      <c r="A208" s="273">
        <v>199</v>
      </c>
      <c r="B208" s="245" t="s">
        <v>141</v>
      </c>
      <c r="C208" s="245">
        <v>633.35</v>
      </c>
      <c r="D208" s="280">
        <v>633.94999999999993</v>
      </c>
      <c r="E208" s="280">
        <v>625.89999999999986</v>
      </c>
      <c r="F208" s="280">
        <v>618.44999999999993</v>
      </c>
      <c r="G208" s="280">
        <v>610.39999999999986</v>
      </c>
      <c r="H208" s="280">
        <v>641.39999999999986</v>
      </c>
      <c r="I208" s="280">
        <v>649.44999999999982</v>
      </c>
      <c r="J208" s="280">
        <v>656.89999999999986</v>
      </c>
      <c r="K208" s="245">
        <v>642</v>
      </c>
      <c r="L208" s="245">
        <v>626.5</v>
      </c>
      <c r="M208" s="245">
        <v>28.464549999999999</v>
      </c>
    </row>
    <row r="209" spans="1:13">
      <c r="A209" s="273">
        <v>200</v>
      </c>
      <c r="B209" s="245" t="s">
        <v>277</v>
      </c>
      <c r="C209" s="245">
        <v>265.39999999999998</v>
      </c>
      <c r="D209" s="280">
        <v>265.96666666666664</v>
      </c>
      <c r="E209" s="280">
        <v>262.18333333333328</v>
      </c>
      <c r="F209" s="280">
        <v>258.96666666666664</v>
      </c>
      <c r="G209" s="280">
        <v>255.18333333333328</v>
      </c>
      <c r="H209" s="280">
        <v>269.18333333333328</v>
      </c>
      <c r="I209" s="280">
        <v>272.9666666666667</v>
      </c>
      <c r="J209" s="280">
        <v>276.18333333333328</v>
      </c>
      <c r="K209" s="245">
        <v>269.75</v>
      </c>
      <c r="L209" s="245">
        <v>262.75</v>
      </c>
      <c r="M209" s="245">
        <v>32.644680000000001</v>
      </c>
    </row>
    <row r="210" spans="1:13">
      <c r="A210" s="273">
        <v>201</v>
      </c>
      <c r="B210" s="245" t="s">
        <v>522</v>
      </c>
      <c r="C210" s="245">
        <v>1126.3</v>
      </c>
      <c r="D210" s="280">
        <v>1115.5333333333333</v>
      </c>
      <c r="E210" s="280">
        <v>1087.7666666666667</v>
      </c>
      <c r="F210" s="280">
        <v>1049.2333333333333</v>
      </c>
      <c r="G210" s="280">
        <v>1021.4666666666667</v>
      </c>
      <c r="H210" s="280">
        <v>1154.0666666666666</v>
      </c>
      <c r="I210" s="280">
        <v>1181.833333333333</v>
      </c>
      <c r="J210" s="280">
        <v>1220.3666666666666</v>
      </c>
      <c r="K210" s="245">
        <v>1143.3</v>
      </c>
      <c r="L210" s="245">
        <v>1077</v>
      </c>
      <c r="M210" s="245">
        <v>11.579689999999999</v>
      </c>
    </row>
    <row r="211" spans="1:13">
      <c r="A211" s="273">
        <v>202</v>
      </c>
      <c r="B211" s="245" t="s">
        <v>118</v>
      </c>
      <c r="C211" s="245">
        <v>10.1</v>
      </c>
      <c r="D211" s="280">
        <v>10.1</v>
      </c>
      <c r="E211" s="280">
        <v>9.9499999999999993</v>
      </c>
      <c r="F211" s="280">
        <v>9.7999999999999989</v>
      </c>
      <c r="G211" s="280">
        <v>9.6499999999999986</v>
      </c>
      <c r="H211" s="280">
        <v>10.25</v>
      </c>
      <c r="I211" s="280">
        <v>10.400000000000002</v>
      </c>
      <c r="J211" s="280">
        <v>10.55</v>
      </c>
      <c r="K211" s="245">
        <v>10.25</v>
      </c>
      <c r="L211" s="245">
        <v>9.9499999999999993</v>
      </c>
      <c r="M211" s="245">
        <v>2596.98765</v>
      </c>
    </row>
    <row r="212" spans="1:13">
      <c r="A212" s="273">
        <v>203</v>
      </c>
      <c r="B212" s="245" t="s">
        <v>195</v>
      </c>
      <c r="C212" s="245">
        <v>1096.8</v>
      </c>
      <c r="D212" s="280">
        <v>1103.2</v>
      </c>
      <c r="E212" s="280">
        <v>1087.5</v>
      </c>
      <c r="F212" s="280">
        <v>1078.2</v>
      </c>
      <c r="G212" s="280">
        <v>1062.5</v>
      </c>
      <c r="H212" s="280">
        <v>1112.5</v>
      </c>
      <c r="I212" s="280">
        <v>1128.2000000000003</v>
      </c>
      <c r="J212" s="280">
        <v>1137.5</v>
      </c>
      <c r="K212" s="245">
        <v>1118.9000000000001</v>
      </c>
      <c r="L212" s="245">
        <v>1093.9000000000001</v>
      </c>
      <c r="M212" s="245">
        <v>14.34539</v>
      </c>
    </row>
    <row r="213" spans="1:13">
      <c r="A213" s="273">
        <v>204</v>
      </c>
      <c r="B213" s="245" t="s">
        <v>528</v>
      </c>
      <c r="C213" s="245">
        <v>2185.0500000000002</v>
      </c>
      <c r="D213" s="280">
        <v>2193.35</v>
      </c>
      <c r="E213" s="280">
        <v>2171.6999999999998</v>
      </c>
      <c r="F213" s="280">
        <v>2158.35</v>
      </c>
      <c r="G213" s="280">
        <v>2136.6999999999998</v>
      </c>
      <c r="H213" s="280">
        <v>2206.6999999999998</v>
      </c>
      <c r="I213" s="280">
        <v>2228.3500000000004</v>
      </c>
      <c r="J213" s="280">
        <v>2241.6999999999998</v>
      </c>
      <c r="K213" s="245">
        <v>2215</v>
      </c>
      <c r="L213" s="245">
        <v>2180</v>
      </c>
      <c r="M213" s="245">
        <v>0.67666999999999999</v>
      </c>
    </row>
    <row r="214" spans="1:13">
      <c r="A214" s="273">
        <v>205</v>
      </c>
      <c r="B214" s="245" t="s">
        <v>196</v>
      </c>
      <c r="C214" s="280">
        <v>548.25</v>
      </c>
      <c r="D214" s="280">
        <v>547.38333333333333</v>
      </c>
      <c r="E214" s="280">
        <v>543.56666666666661</v>
      </c>
      <c r="F214" s="280">
        <v>538.88333333333333</v>
      </c>
      <c r="G214" s="280">
        <v>535.06666666666661</v>
      </c>
      <c r="H214" s="280">
        <v>552.06666666666661</v>
      </c>
      <c r="I214" s="280">
        <v>555.88333333333344</v>
      </c>
      <c r="J214" s="280">
        <v>560.56666666666661</v>
      </c>
      <c r="K214" s="280">
        <v>551.20000000000005</v>
      </c>
      <c r="L214" s="280">
        <v>542.70000000000005</v>
      </c>
      <c r="M214" s="280">
        <v>43.48433</v>
      </c>
    </row>
    <row r="215" spans="1:13">
      <c r="A215" s="273">
        <v>206</v>
      </c>
      <c r="B215" s="245" t="s">
        <v>197</v>
      </c>
      <c r="C215" s="280">
        <v>15.05</v>
      </c>
      <c r="D215" s="280">
        <v>14.683333333333332</v>
      </c>
      <c r="E215" s="280">
        <v>14.166666666666664</v>
      </c>
      <c r="F215" s="280">
        <v>13.283333333333333</v>
      </c>
      <c r="G215" s="280">
        <v>12.766666666666666</v>
      </c>
      <c r="H215" s="280">
        <v>15.566666666666663</v>
      </c>
      <c r="I215" s="280">
        <v>16.083333333333332</v>
      </c>
      <c r="J215" s="280">
        <v>16.966666666666661</v>
      </c>
      <c r="K215" s="280">
        <v>15.2</v>
      </c>
      <c r="L215" s="280">
        <v>13.8</v>
      </c>
      <c r="M215" s="280">
        <v>5660.8999000000003</v>
      </c>
    </row>
    <row r="216" spans="1:13">
      <c r="A216" s="273">
        <v>207</v>
      </c>
      <c r="B216" s="245" t="s">
        <v>198</v>
      </c>
      <c r="C216" s="280">
        <v>217.6</v>
      </c>
      <c r="D216" s="280">
        <v>219.13333333333333</v>
      </c>
      <c r="E216" s="280">
        <v>215.56666666666666</v>
      </c>
      <c r="F216" s="280">
        <v>213.53333333333333</v>
      </c>
      <c r="G216" s="280">
        <v>209.96666666666667</v>
      </c>
      <c r="H216" s="280">
        <v>221.16666666666666</v>
      </c>
      <c r="I216" s="280">
        <v>224.73333333333332</v>
      </c>
      <c r="J216" s="280">
        <v>226.76666666666665</v>
      </c>
      <c r="K216" s="280">
        <v>222.7</v>
      </c>
      <c r="L216" s="280">
        <v>217.1</v>
      </c>
      <c r="M216" s="280">
        <v>236.08067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19"/>
      <c r="B1" s="51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44355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16" t="s">
        <v>16</v>
      </c>
      <c r="B9" s="517" t="s">
        <v>18</v>
      </c>
      <c r="C9" s="515" t="s">
        <v>19</v>
      </c>
      <c r="D9" s="515" t="s">
        <v>20</v>
      </c>
      <c r="E9" s="515" t="s">
        <v>21</v>
      </c>
      <c r="F9" s="515"/>
      <c r="G9" s="515"/>
      <c r="H9" s="515" t="s">
        <v>22</v>
      </c>
      <c r="I9" s="515"/>
      <c r="J9" s="515"/>
      <c r="K9" s="251"/>
      <c r="L9" s="258"/>
      <c r="M9" s="259"/>
    </row>
    <row r="10" spans="1:15" ht="42.75" customHeight="1">
      <c r="A10" s="511"/>
      <c r="B10" s="513"/>
      <c r="C10" s="518" t="s">
        <v>23</v>
      </c>
      <c r="D10" s="51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26339.65</v>
      </c>
      <c r="D11" s="440">
        <v>26314.683333333334</v>
      </c>
      <c r="E11" s="440">
        <v>26189.366666666669</v>
      </c>
      <c r="F11" s="440">
        <v>26039.083333333336</v>
      </c>
      <c r="G11" s="440">
        <v>25913.76666666667</v>
      </c>
      <c r="H11" s="440">
        <v>26464.966666666667</v>
      </c>
      <c r="I11" s="440">
        <v>26590.283333333333</v>
      </c>
      <c r="J11" s="440">
        <v>26740.566666666666</v>
      </c>
      <c r="K11" s="439">
        <v>26440</v>
      </c>
      <c r="L11" s="439">
        <v>26164.400000000001</v>
      </c>
      <c r="M11" s="439">
        <v>1.456E-2</v>
      </c>
    </row>
    <row r="12" spans="1:15" ht="12" customHeight="1">
      <c r="A12" s="245">
        <v>2</v>
      </c>
      <c r="B12" s="442" t="s">
        <v>785</v>
      </c>
      <c r="C12" s="439">
        <v>1685.65</v>
      </c>
      <c r="D12" s="440">
        <v>1673.55</v>
      </c>
      <c r="E12" s="440">
        <v>1649.1</v>
      </c>
      <c r="F12" s="440">
        <v>1612.55</v>
      </c>
      <c r="G12" s="440">
        <v>1588.1</v>
      </c>
      <c r="H12" s="440">
        <v>1710.1</v>
      </c>
      <c r="I12" s="440">
        <v>1734.5500000000002</v>
      </c>
      <c r="J12" s="440">
        <v>1771.1</v>
      </c>
      <c r="K12" s="439">
        <v>1698</v>
      </c>
      <c r="L12" s="439">
        <v>1637</v>
      </c>
      <c r="M12" s="439">
        <v>2.6959399999999998</v>
      </c>
    </row>
    <row r="13" spans="1:15" ht="12" customHeight="1">
      <c r="A13" s="245">
        <v>3</v>
      </c>
      <c r="B13" s="442" t="s">
        <v>815</v>
      </c>
      <c r="C13" s="439">
        <v>1889.15</v>
      </c>
      <c r="D13" s="440">
        <v>1897.6500000000003</v>
      </c>
      <c r="E13" s="440">
        <v>1868.3500000000006</v>
      </c>
      <c r="F13" s="440">
        <v>1847.5500000000002</v>
      </c>
      <c r="G13" s="440">
        <v>1818.2500000000005</v>
      </c>
      <c r="H13" s="440">
        <v>1918.4500000000007</v>
      </c>
      <c r="I13" s="440">
        <v>1947.7500000000005</v>
      </c>
      <c r="J13" s="440">
        <v>1968.5500000000009</v>
      </c>
      <c r="K13" s="439">
        <v>1926.95</v>
      </c>
      <c r="L13" s="439">
        <v>1876.85</v>
      </c>
      <c r="M13" s="439">
        <v>0.23139999999999999</v>
      </c>
    </row>
    <row r="14" spans="1:15" ht="12" customHeight="1">
      <c r="A14" s="245">
        <v>4</v>
      </c>
      <c r="B14" s="442" t="s">
        <v>38</v>
      </c>
      <c r="C14" s="439">
        <v>2045.95</v>
      </c>
      <c r="D14" s="440">
        <v>2038.6166666666668</v>
      </c>
      <c r="E14" s="440">
        <v>2018.3333333333335</v>
      </c>
      <c r="F14" s="440">
        <v>1990.7166666666667</v>
      </c>
      <c r="G14" s="440">
        <v>1970.4333333333334</v>
      </c>
      <c r="H14" s="440">
        <v>2066.2333333333336</v>
      </c>
      <c r="I14" s="440">
        <v>2086.5166666666664</v>
      </c>
      <c r="J14" s="440">
        <v>2114.1333333333337</v>
      </c>
      <c r="K14" s="439">
        <v>2058.9</v>
      </c>
      <c r="L14" s="439">
        <v>2011</v>
      </c>
      <c r="M14" s="439">
        <v>4.9492500000000001</v>
      </c>
    </row>
    <row r="15" spans="1:15" ht="12" customHeight="1">
      <c r="A15" s="245">
        <v>5</v>
      </c>
      <c r="B15" s="442" t="s">
        <v>285</v>
      </c>
      <c r="C15" s="439">
        <v>1938.65</v>
      </c>
      <c r="D15" s="440">
        <v>1942.4333333333334</v>
      </c>
      <c r="E15" s="440">
        <v>1918.8666666666668</v>
      </c>
      <c r="F15" s="440">
        <v>1899.0833333333335</v>
      </c>
      <c r="G15" s="440">
        <v>1875.5166666666669</v>
      </c>
      <c r="H15" s="440">
        <v>1962.2166666666667</v>
      </c>
      <c r="I15" s="440">
        <v>1985.7833333333333</v>
      </c>
      <c r="J15" s="440">
        <v>2005.5666666666666</v>
      </c>
      <c r="K15" s="439">
        <v>1966</v>
      </c>
      <c r="L15" s="439">
        <v>1922.65</v>
      </c>
      <c r="M15" s="439">
        <v>0.22292999999999999</v>
      </c>
    </row>
    <row r="16" spans="1:15" ht="12" customHeight="1">
      <c r="A16" s="245">
        <v>6</v>
      </c>
      <c r="B16" s="442" t="s">
        <v>286</v>
      </c>
      <c r="C16" s="439">
        <v>1348.25</v>
      </c>
      <c r="D16" s="440">
        <v>1334.75</v>
      </c>
      <c r="E16" s="440">
        <v>1311.5</v>
      </c>
      <c r="F16" s="440">
        <v>1274.75</v>
      </c>
      <c r="G16" s="440">
        <v>1251.5</v>
      </c>
      <c r="H16" s="440">
        <v>1371.5</v>
      </c>
      <c r="I16" s="440">
        <v>1394.75</v>
      </c>
      <c r="J16" s="440">
        <v>1431.5</v>
      </c>
      <c r="K16" s="439">
        <v>1358</v>
      </c>
      <c r="L16" s="439">
        <v>1298</v>
      </c>
      <c r="M16" s="439">
        <v>4.4103599999999998</v>
      </c>
    </row>
    <row r="17" spans="1:13" ht="12" customHeight="1">
      <c r="A17" s="245">
        <v>7</v>
      </c>
      <c r="B17" s="442" t="s">
        <v>222</v>
      </c>
      <c r="C17" s="439">
        <v>1022.1</v>
      </c>
      <c r="D17" s="440">
        <v>1019.3166666666666</v>
      </c>
      <c r="E17" s="440">
        <v>1008.7833333333333</v>
      </c>
      <c r="F17" s="440">
        <v>995.4666666666667</v>
      </c>
      <c r="G17" s="440">
        <v>984.93333333333339</v>
      </c>
      <c r="H17" s="440">
        <v>1032.6333333333332</v>
      </c>
      <c r="I17" s="440">
        <v>1043.1666666666665</v>
      </c>
      <c r="J17" s="440">
        <v>1056.4833333333331</v>
      </c>
      <c r="K17" s="439">
        <v>1029.8499999999999</v>
      </c>
      <c r="L17" s="439">
        <v>1006</v>
      </c>
      <c r="M17" s="439">
        <v>5.96448</v>
      </c>
    </row>
    <row r="18" spans="1:13" ht="12" customHeight="1">
      <c r="A18" s="245">
        <v>8</v>
      </c>
      <c r="B18" s="442" t="s">
        <v>734</v>
      </c>
      <c r="C18" s="439">
        <v>752.65</v>
      </c>
      <c r="D18" s="440">
        <v>757.18333333333339</v>
      </c>
      <c r="E18" s="440">
        <v>747.46666666666681</v>
      </c>
      <c r="F18" s="440">
        <v>742.28333333333342</v>
      </c>
      <c r="G18" s="440">
        <v>732.56666666666683</v>
      </c>
      <c r="H18" s="440">
        <v>762.36666666666679</v>
      </c>
      <c r="I18" s="440">
        <v>772.08333333333348</v>
      </c>
      <c r="J18" s="440">
        <v>777.26666666666677</v>
      </c>
      <c r="K18" s="439">
        <v>766.9</v>
      </c>
      <c r="L18" s="439">
        <v>752</v>
      </c>
      <c r="M18" s="439">
        <v>3.1055899999999999</v>
      </c>
    </row>
    <row r="19" spans="1:13" ht="12" customHeight="1">
      <c r="A19" s="245">
        <v>9</v>
      </c>
      <c r="B19" s="442" t="s">
        <v>735</v>
      </c>
      <c r="C19" s="439">
        <v>1710.7</v>
      </c>
      <c r="D19" s="440">
        <v>1707.8999999999999</v>
      </c>
      <c r="E19" s="440">
        <v>1697.7999999999997</v>
      </c>
      <c r="F19" s="440">
        <v>1684.8999999999999</v>
      </c>
      <c r="G19" s="440">
        <v>1674.7999999999997</v>
      </c>
      <c r="H19" s="440">
        <v>1720.7999999999997</v>
      </c>
      <c r="I19" s="440">
        <v>1730.8999999999996</v>
      </c>
      <c r="J19" s="440">
        <v>1743.7999999999997</v>
      </c>
      <c r="K19" s="439">
        <v>1718</v>
      </c>
      <c r="L19" s="439">
        <v>1695</v>
      </c>
      <c r="M19" s="439">
        <v>7.9692299999999996</v>
      </c>
    </row>
    <row r="20" spans="1:13" ht="12" customHeight="1">
      <c r="A20" s="245">
        <v>10</v>
      </c>
      <c r="B20" s="442" t="s">
        <v>287</v>
      </c>
      <c r="C20" s="439">
        <v>2434.3000000000002</v>
      </c>
      <c r="D20" s="440">
        <v>2453.5333333333333</v>
      </c>
      <c r="E20" s="440">
        <v>2373.4166666666665</v>
      </c>
      <c r="F20" s="440">
        <v>2312.5333333333333</v>
      </c>
      <c r="G20" s="440">
        <v>2232.4166666666665</v>
      </c>
      <c r="H20" s="440">
        <v>2514.4166666666665</v>
      </c>
      <c r="I20" s="440">
        <v>2594.5333333333333</v>
      </c>
      <c r="J20" s="440">
        <v>2655.4166666666665</v>
      </c>
      <c r="K20" s="439">
        <v>2533.65</v>
      </c>
      <c r="L20" s="439">
        <v>2392.65</v>
      </c>
      <c r="M20" s="439">
        <v>1.43015</v>
      </c>
    </row>
    <row r="21" spans="1:13" ht="12" customHeight="1">
      <c r="A21" s="245">
        <v>11</v>
      </c>
      <c r="B21" s="442" t="s">
        <v>288</v>
      </c>
      <c r="C21" s="439">
        <v>15897.95</v>
      </c>
      <c r="D21" s="440">
        <v>15910.266666666668</v>
      </c>
      <c r="E21" s="440">
        <v>15847.783333333336</v>
      </c>
      <c r="F21" s="440">
        <v>15797.616666666669</v>
      </c>
      <c r="G21" s="440">
        <v>15735.133333333337</v>
      </c>
      <c r="H21" s="440">
        <v>15960.433333333336</v>
      </c>
      <c r="I21" s="440">
        <v>16022.91666666667</v>
      </c>
      <c r="J21" s="440">
        <v>16073.083333333336</v>
      </c>
      <c r="K21" s="439">
        <v>15972.75</v>
      </c>
      <c r="L21" s="439">
        <v>15860.1</v>
      </c>
      <c r="M21" s="439">
        <v>9.2649999999999996E-2</v>
      </c>
    </row>
    <row r="22" spans="1:13" ht="12" customHeight="1">
      <c r="A22" s="245">
        <v>12</v>
      </c>
      <c r="B22" s="442" t="s">
        <v>40</v>
      </c>
      <c r="C22" s="439">
        <v>1624.3</v>
      </c>
      <c r="D22" s="440">
        <v>1651.5</v>
      </c>
      <c r="E22" s="440">
        <v>1585.8</v>
      </c>
      <c r="F22" s="440">
        <v>1547.3</v>
      </c>
      <c r="G22" s="440">
        <v>1481.6</v>
      </c>
      <c r="H22" s="440">
        <v>1690</v>
      </c>
      <c r="I22" s="440">
        <v>1755.6999999999998</v>
      </c>
      <c r="J22" s="440">
        <v>1794.2</v>
      </c>
      <c r="K22" s="439">
        <v>1717.2</v>
      </c>
      <c r="L22" s="439">
        <v>1613</v>
      </c>
      <c r="M22" s="439">
        <v>153.50263000000001</v>
      </c>
    </row>
    <row r="23" spans="1:13">
      <c r="A23" s="245">
        <v>13</v>
      </c>
      <c r="B23" s="442" t="s">
        <v>289</v>
      </c>
      <c r="C23" s="439">
        <v>1264.8499999999999</v>
      </c>
      <c r="D23" s="440">
        <v>1274.0833333333333</v>
      </c>
      <c r="E23" s="440">
        <v>1253.7666666666664</v>
      </c>
      <c r="F23" s="440">
        <v>1242.6833333333332</v>
      </c>
      <c r="G23" s="440">
        <v>1222.3666666666663</v>
      </c>
      <c r="H23" s="440">
        <v>1285.1666666666665</v>
      </c>
      <c r="I23" s="440">
        <v>1305.4833333333336</v>
      </c>
      <c r="J23" s="440">
        <v>1316.5666666666666</v>
      </c>
      <c r="K23" s="439">
        <v>1294.4000000000001</v>
      </c>
      <c r="L23" s="439">
        <v>1263</v>
      </c>
      <c r="M23" s="439">
        <v>6.4708300000000003</v>
      </c>
    </row>
    <row r="24" spans="1:13">
      <c r="A24" s="245">
        <v>14</v>
      </c>
      <c r="B24" s="442" t="s">
        <v>41</v>
      </c>
      <c r="C24" s="439">
        <v>878.6</v>
      </c>
      <c r="D24" s="440">
        <v>871.01666666666677</v>
      </c>
      <c r="E24" s="440">
        <v>843.23333333333358</v>
      </c>
      <c r="F24" s="440">
        <v>807.86666666666679</v>
      </c>
      <c r="G24" s="440">
        <v>780.0833333333336</v>
      </c>
      <c r="H24" s="440">
        <v>906.38333333333355</v>
      </c>
      <c r="I24" s="440">
        <v>934.16666666666663</v>
      </c>
      <c r="J24" s="440">
        <v>969.53333333333353</v>
      </c>
      <c r="K24" s="439">
        <v>898.8</v>
      </c>
      <c r="L24" s="439">
        <v>835.65</v>
      </c>
      <c r="M24" s="439">
        <v>336.84309999999999</v>
      </c>
    </row>
    <row r="25" spans="1:13">
      <c r="A25" s="245">
        <v>15</v>
      </c>
      <c r="B25" s="442" t="s">
        <v>828</v>
      </c>
      <c r="C25" s="439">
        <v>1626.95</v>
      </c>
      <c r="D25" s="440">
        <v>1619.8166666666666</v>
      </c>
      <c r="E25" s="440">
        <v>1562.6333333333332</v>
      </c>
      <c r="F25" s="440">
        <v>1498.3166666666666</v>
      </c>
      <c r="G25" s="440">
        <v>1441.1333333333332</v>
      </c>
      <c r="H25" s="440">
        <v>1684.1333333333332</v>
      </c>
      <c r="I25" s="440">
        <v>1741.3166666666666</v>
      </c>
      <c r="J25" s="440">
        <v>1805.6333333333332</v>
      </c>
      <c r="K25" s="439">
        <v>1677</v>
      </c>
      <c r="L25" s="439">
        <v>1555.5</v>
      </c>
      <c r="M25" s="439">
        <v>15.931039999999999</v>
      </c>
    </row>
    <row r="26" spans="1:13">
      <c r="A26" s="245">
        <v>16</v>
      </c>
      <c r="B26" s="442" t="s">
        <v>290</v>
      </c>
      <c r="C26" s="439">
        <v>1589.45</v>
      </c>
      <c r="D26" s="440">
        <v>1595.6666666666667</v>
      </c>
      <c r="E26" s="440">
        <v>1546.3833333333334</v>
      </c>
      <c r="F26" s="440">
        <v>1503.3166666666666</v>
      </c>
      <c r="G26" s="440">
        <v>1454.0333333333333</v>
      </c>
      <c r="H26" s="440">
        <v>1638.7333333333336</v>
      </c>
      <c r="I26" s="440">
        <v>1688.0166666666669</v>
      </c>
      <c r="J26" s="440">
        <v>1731.0833333333337</v>
      </c>
      <c r="K26" s="439">
        <v>1644.95</v>
      </c>
      <c r="L26" s="439">
        <v>1552.6</v>
      </c>
      <c r="M26" s="439">
        <v>6.3247299999999997</v>
      </c>
    </row>
    <row r="27" spans="1:13">
      <c r="A27" s="245">
        <v>17</v>
      </c>
      <c r="B27" s="442" t="s">
        <v>223</v>
      </c>
      <c r="C27" s="439">
        <v>124.9</v>
      </c>
      <c r="D27" s="440">
        <v>124.8</v>
      </c>
      <c r="E27" s="440">
        <v>123.1</v>
      </c>
      <c r="F27" s="440">
        <v>121.3</v>
      </c>
      <c r="G27" s="440">
        <v>119.6</v>
      </c>
      <c r="H27" s="440">
        <v>126.6</v>
      </c>
      <c r="I27" s="440">
        <v>128.30000000000001</v>
      </c>
      <c r="J27" s="440">
        <v>130.1</v>
      </c>
      <c r="K27" s="439">
        <v>126.5</v>
      </c>
      <c r="L27" s="439">
        <v>123</v>
      </c>
      <c r="M27" s="439">
        <v>36.51379</v>
      </c>
    </row>
    <row r="28" spans="1:13">
      <c r="A28" s="245">
        <v>18</v>
      </c>
      <c r="B28" s="442" t="s">
        <v>224</v>
      </c>
      <c r="C28" s="439">
        <v>205</v>
      </c>
      <c r="D28" s="440">
        <v>206.41666666666666</v>
      </c>
      <c r="E28" s="440">
        <v>202.88333333333333</v>
      </c>
      <c r="F28" s="440">
        <v>200.76666666666668</v>
      </c>
      <c r="G28" s="440">
        <v>197.23333333333335</v>
      </c>
      <c r="H28" s="440">
        <v>208.5333333333333</v>
      </c>
      <c r="I28" s="440">
        <v>212.06666666666666</v>
      </c>
      <c r="J28" s="440">
        <v>214.18333333333328</v>
      </c>
      <c r="K28" s="439">
        <v>209.95</v>
      </c>
      <c r="L28" s="439">
        <v>204.3</v>
      </c>
      <c r="M28" s="439">
        <v>34.137749999999997</v>
      </c>
    </row>
    <row r="29" spans="1:13">
      <c r="A29" s="245">
        <v>19</v>
      </c>
      <c r="B29" s="442" t="s">
        <v>291</v>
      </c>
      <c r="C29" s="439">
        <v>415.45</v>
      </c>
      <c r="D29" s="440">
        <v>418.31666666666661</v>
      </c>
      <c r="E29" s="440">
        <v>409.23333333333323</v>
      </c>
      <c r="F29" s="440">
        <v>403.01666666666665</v>
      </c>
      <c r="G29" s="440">
        <v>393.93333333333328</v>
      </c>
      <c r="H29" s="440">
        <v>424.53333333333319</v>
      </c>
      <c r="I29" s="440">
        <v>433.61666666666656</v>
      </c>
      <c r="J29" s="440">
        <v>439.83333333333314</v>
      </c>
      <c r="K29" s="439">
        <v>427.4</v>
      </c>
      <c r="L29" s="439">
        <v>412.1</v>
      </c>
      <c r="M29" s="439">
        <v>5.3091299999999997</v>
      </c>
    </row>
    <row r="30" spans="1:13">
      <c r="A30" s="245">
        <v>20</v>
      </c>
      <c r="B30" s="442" t="s">
        <v>292</v>
      </c>
      <c r="C30" s="439">
        <v>377.35</v>
      </c>
      <c r="D30" s="440">
        <v>377.40000000000003</v>
      </c>
      <c r="E30" s="440">
        <v>367.30000000000007</v>
      </c>
      <c r="F30" s="440">
        <v>357.25000000000006</v>
      </c>
      <c r="G30" s="440">
        <v>347.15000000000009</v>
      </c>
      <c r="H30" s="440">
        <v>387.45000000000005</v>
      </c>
      <c r="I30" s="440">
        <v>397.55000000000007</v>
      </c>
      <c r="J30" s="440">
        <v>407.6</v>
      </c>
      <c r="K30" s="439">
        <v>387.5</v>
      </c>
      <c r="L30" s="439">
        <v>367.35</v>
      </c>
      <c r="M30" s="439">
        <v>16.785160000000001</v>
      </c>
    </row>
    <row r="31" spans="1:13">
      <c r="A31" s="245">
        <v>21</v>
      </c>
      <c r="B31" s="442" t="s">
        <v>736</v>
      </c>
      <c r="C31" s="439">
        <v>5276.15</v>
      </c>
      <c r="D31" s="440">
        <v>5263.4666666666662</v>
      </c>
      <c r="E31" s="440">
        <v>5113.7333333333327</v>
      </c>
      <c r="F31" s="440">
        <v>4951.3166666666666</v>
      </c>
      <c r="G31" s="440">
        <v>4801.583333333333</v>
      </c>
      <c r="H31" s="440">
        <v>5425.8833333333323</v>
      </c>
      <c r="I31" s="440">
        <v>5575.6166666666659</v>
      </c>
      <c r="J31" s="440">
        <v>5738.0333333333319</v>
      </c>
      <c r="K31" s="439">
        <v>5413.2</v>
      </c>
      <c r="L31" s="439">
        <v>5101.05</v>
      </c>
      <c r="M31" s="439">
        <v>0.56215999999999999</v>
      </c>
    </row>
    <row r="32" spans="1:13">
      <c r="A32" s="245">
        <v>22</v>
      </c>
      <c r="B32" s="442" t="s">
        <v>225</v>
      </c>
      <c r="C32" s="439">
        <v>1951.45</v>
      </c>
      <c r="D32" s="440">
        <v>1939.25</v>
      </c>
      <c r="E32" s="440">
        <v>1912.5</v>
      </c>
      <c r="F32" s="440">
        <v>1873.55</v>
      </c>
      <c r="G32" s="440">
        <v>1846.8</v>
      </c>
      <c r="H32" s="440">
        <v>1978.2</v>
      </c>
      <c r="I32" s="440">
        <v>2004.95</v>
      </c>
      <c r="J32" s="440">
        <v>2043.9</v>
      </c>
      <c r="K32" s="439">
        <v>1966</v>
      </c>
      <c r="L32" s="439">
        <v>1900.3</v>
      </c>
      <c r="M32" s="439">
        <v>0.50371999999999995</v>
      </c>
    </row>
    <row r="33" spans="1:13">
      <c r="A33" s="245">
        <v>23</v>
      </c>
      <c r="B33" s="442" t="s">
        <v>293</v>
      </c>
      <c r="C33" s="439">
        <v>2277.1999999999998</v>
      </c>
      <c r="D33" s="440">
        <v>2282.5333333333333</v>
      </c>
      <c r="E33" s="440">
        <v>2265.0666666666666</v>
      </c>
      <c r="F33" s="440">
        <v>2252.9333333333334</v>
      </c>
      <c r="G33" s="440">
        <v>2235.4666666666667</v>
      </c>
      <c r="H33" s="440">
        <v>2294.6666666666665</v>
      </c>
      <c r="I33" s="440">
        <v>2312.1333333333328</v>
      </c>
      <c r="J33" s="440">
        <v>2324.2666666666664</v>
      </c>
      <c r="K33" s="439">
        <v>2300</v>
      </c>
      <c r="L33" s="439">
        <v>2270.4</v>
      </c>
      <c r="M33" s="439">
        <v>7.8049999999999994E-2</v>
      </c>
    </row>
    <row r="34" spans="1:13">
      <c r="A34" s="245">
        <v>24</v>
      </c>
      <c r="B34" s="442" t="s">
        <v>737</v>
      </c>
      <c r="C34" s="439">
        <v>125.8</v>
      </c>
      <c r="D34" s="440">
        <v>126.41666666666667</v>
      </c>
      <c r="E34" s="440">
        <v>124.38333333333335</v>
      </c>
      <c r="F34" s="440">
        <v>122.96666666666668</v>
      </c>
      <c r="G34" s="440">
        <v>120.93333333333337</v>
      </c>
      <c r="H34" s="440">
        <v>127.83333333333334</v>
      </c>
      <c r="I34" s="440">
        <v>129.86666666666667</v>
      </c>
      <c r="J34" s="440">
        <v>131.28333333333333</v>
      </c>
      <c r="K34" s="439">
        <v>128.44999999999999</v>
      </c>
      <c r="L34" s="439">
        <v>125</v>
      </c>
      <c r="M34" s="439">
        <v>4.6019100000000002</v>
      </c>
    </row>
    <row r="35" spans="1:13">
      <c r="A35" s="245">
        <v>25</v>
      </c>
      <c r="B35" s="442" t="s">
        <v>294</v>
      </c>
      <c r="C35" s="439">
        <v>949.3</v>
      </c>
      <c r="D35" s="440">
        <v>949.1</v>
      </c>
      <c r="E35" s="440">
        <v>942.2</v>
      </c>
      <c r="F35" s="440">
        <v>935.1</v>
      </c>
      <c r="G35" s="440">
        <v>928.2</v>
      </c>
      <c r="H35" s="440">
        <v>956.2</v>
      </c>
      <c r="I35" s="440">
        <v>963.09999999999991</v>
      </c>
      <c r="J35" s="440">
        <v>970.2</v>
      </c>
      <c r="K35" s="439">
        <v>956</v>
      </c>
      <c r="L35" s="439">
        <v>942</v>
      </c>
      <c r="M35" s="439">
        <v>2.2467999999999999</v>
      </c>
    </row>
    <row r="36" spans="1:13">
      <c r="A36" s="245">
        <v>26</v>
      </c>
      <c r="B36" s="442" t="s">
        <v>226</v>
      </c>
      <c r="C36" s="439">
        <v>3140.45</v>
      </c>
      <c r="D36" s="440">
        <v>3146.4333333333329</v>
      </c>
      <c r="E36" s="440">
        <v>3115.9166666666661</v>
      </c>
      <c r="F36" s="440">
        <v>3091.3833333333332</v>
      </c>
      <c r="G36" s="440">
        <v>3060.8666666666663</v>
      </c>
      <c r="H36" s="440">
        <v>3170.9666666666658</v>
      </c>
      <c r="I36" s="440">
        <v>3201.4833333333331</v>
      </c>
      <c r="J36" s="440">
        <v>3226.0166666666655</v>
      </c>
      <c r="K36" s="439">
        <v>3176.95</v>
      </c>
      <c r="L36" s="439">
        <v>3121.9</v>
      </c>
      <c r="M36" s="439">
        <v>1.3924099999999999</v>
      </c>
    </row>
    <row r="37" spans="1:13">
      <c r="A37" s="245">
        <v>27</v>
      </c>
      <c r="B37" s="442" t="s">
        <v>738</v>
      </c>
      <c r="C37" s="439">
        <v>3628.5</v>
      </c>
      <c r="D37" s="440">
        <v>3643.35</v>
      </c>
      <c r="E37" s="440">
        <v>3578.75</v>
      </c>
      <c r="F37" s="440">
        <v>3529</v>
      </c>
      <c r="G37" s="440">
        <v>3464.4</v>
      </c>
      <c r="H37" s="440">
        <v>3693.1</v>
      </c>
      <c r="I37" s="440">
        <v>3757.6999999999994</v>
      </c>
      <c r="J37" s="440">
        <v>3807.45</v>
      </c>
      <c r="K37" s="439">
        <v>3707.95</v>
      </c>
      <c r="L37" s="439">
        <v>3593.6</v>
      </c>
      <c r="M37" s="439">
        <v>1.2538</v>
      </c>
    </row>
    <row r="38" spans="1:13">
      <c r="A38" s="245">
        <v>28</v>
      </c>
      <c r="B38" s="442" t="s">
        <v>800</v>
      </c>
      <c r="C38" s="439">
        <v>20.75</v>
      </c>
      <c r="D38" s="440">
        <v>20.849999999999998</v>
      </c>
      <c r="E38" s="440">
        <v>20.599999999999994</v>
      </c>
      <c r="F38" s="440">
        <v>20.449999999999996</v>
      </c>
      <c r="G38" s="440">
        <v>20.199999999999992</v>
      </c>
      <c r="H38" s="440">
        <v>20.999999999999996</v>
      </c>
      <c r="I38" s="440">
        <v>21.250000000000004</v>
      </c>
      <c r="J38" s="440">
        <v>21.4</v>
      </c>
      <c r="K38" s="439">
        <v>21.1</v>
      </c>
      <c r="L38" s="439">
        <v>20.7</v>
      </c>
      <c r="M38" s="439">
        <v>110.8961</v>
      </c>
    </row>
    <row r="39" spans="1:13">
      <c r="A39" s="245">
        <v>29</v>
      </c>
      <c r="B39" s="442" t="s">
        <v>44</v>
      </c>
      <c r="C39" s="439">
        <v>760.5</v>
      </c>
      <c r="D39" s="440">
        <v>761.6</v>
      </c>
      <c r="E39" s="440">
        <v>757.5</v>
      </c>
      <c r="F39" s="440">
        <v>754.5</v>
      </c>
      <c r="G39" s="440">
        <v>750.4</v>
      </c>
      <c r="H39" s="440">
        <v>764.6</v>
      </c>
      <c r="I39" s="440">
        <v>768.70000000000016</v>
      </c>
      <c r="J39" s="440">
        <v>771.7</v>
      </c>
      <c r="K39" s="439">
        <v>765.7</v>
      </c>
      <c r="L39" s="439">
        <v>758.6</v>
      </c>
      <c r="M39" s="439">
        <v>12.14766</v>
      </c>
    </row>
    <row r="40" spans="1:13">
      <c r="A40" s="245">
        <v>30</v>
      </c>
      <c r="B40" s="442" t="s">
        <v>296</v>
      </c>
      <c r="C40" s="439">
        <v>2802.75</v>
      </c>
      <c r="D40" s="440">
        <v>2793</v>
      </c>
      <c r="E40" s="440">
        <v>2771</v>
      </c>
      <c r="F40" s="440">
        <v>2739.25</v>
      </c>
      <c r="G40" s="440">
        <v>2717.25</v>
      </c>
      <c r="H40" s="440">
        <v>2824.75</v>
      </c>
      <c r="I40" s="440">
        <v>2846.75</v>
      </c>
      <c r="J40" s="440">
        <v>2878.5</v>
      </c>
      <c r="K40" s="439">
        <v>2815</v>
      </c>
      <c r="L40" s="439">
        <v>2761.25</v>
      </c>
      <c r="M40" s="439">
        <v>1.4545999999999999</v>
      </c>
    </row>
    <row r="41" spans="1:13">
      <c r="A41" s="245">
        <v>31</v>
      </c>
      <c r="B41" s="442" t="s">
        <v>45</v>
      </c>
      <c r="C41" s="439">
        <v>339.05</v>
      </c>
      <c r="D41" s="440">
        <v>338.33333333333331</v>
      </c>
      <c r="E41" s="440">
        <v>333.86666666666662</v>
      </c>
      <c r="F41" s="440">
        <v>328.68333333333328</v>
      </c>
      <c r="G41" s="440">
        <v>324.21666666666658</v>
      </c>
      <c r="H41" s="440">
        <v>343.51666666666665</v>
      </c>
      <c r="I41" s="440">
        <v>347.98333333333335</v>
      </c>
      <c r="J41" s="440">
        <v>353.16666666666669</v>
      </c>
      <c r="K41" s="439">
        <v>342.8</v>
      </c>
      <c r="L41" s="439">
        <v>333.15</v>
      </c>
      <c r="M41" s="439">
        <v>41.630740000000003</v>
      </c>
    </row>
    <row r="42" spans="1:13">
      <c r="A42" s="245">
        <v>32</v>
      </c>
      <c r="B42" s="442" t="s">
        <v>46</v>
      </c>
      <c r="C42" s="439">
        <v>3315.3</v>
      </c>
      <c r="D42" s="440">
        <v>3334.4833333333336</v>
      </c>
      <c r="E42" s="440">
        <v>3288.8166666666671</v>
      </c>
      <c r="F42" s="440">
        <v>3262.3333333333335</v>
      </c>
      <c r="G42" s="440">
        <v>3216.666666666667</v>
      </c>
      <c r="H42" s="440">
        <v>3360.9666666666672</v>
      </c>
      <c r="I42" s="440">
        <v>3406.6333333333332</v>
      </c>
      <c r="J42" s="440">
        <v>3433.1166666666672</v>
      </c>
      <c r="K42" s="439">
        <v>3380.15</v>
      </c>
      <c r="L42" s="439">
        <v>3308</v>
      </c>
      <c r="M42" s="439">
        <v>5.2685500000000003</v>
      </c>
    </row>
    <row r="43" spans="1:13">
      <c r="A43" s="245">
        <v>33</v>
      </c>
      <c r="B43" s="442" t="s">
        <v>47</v>
      </c>
      <c r="C43" s="439">
        <v>237.4</v>
      </c>
      <c r="D43" s="440">
        <v>236.43333333333331</v>
      </c>
      <c r="E43" s="440">
        <v>231.61666666666662</v>
      </c>
      <c r="F43" s="440">
        <v>225.83333333333331</v>
      </c>
      <c r="G43" s="440">
        <v>221.01666666666662</v>
      </c>
      <c r="H43" s="440">
        <v>242.21666666666661</v>
      </c>
      <c r="I43" s="440">
        <v>247.03333333333327</v>
      </c>
      <c r="J43" s="440">
        <v>252.81666666666661</v>
      </c>
      <c r="K43" s="439">
        <v>241.25</v>
      </c>
      <c r="L43" s="439">
        <v>230.65</v>
      </c>
      <c r="M43" s="439">
        <v>109.22981</v>
      </c>
    </row>
    <row r="44" spans="1:13">
      <c r="A44" s="245">
        <v>34</v>
      </c>
      <c r="B44" s="442" t="s">
        <v>48</v>
      </c>
      <c r="C44" s="439">
        <v>128.4</v>
      </c>
      <c r="D44" s="440">
        <v>129.35</v>
      </c>
      <c r="E44" s="440">
        <v>127.04999999999998</v>
      </c>
      <c r="F44" s="440">
        <v>125.69999999999999</v>
      </c>
      <c r="G44" s="440">
        <v>123.39999999999998</v>
      </c>
      <c r="H44" s="440">
        <v>130.69999999999999</v>
      </c>
      <c r="I44" s="440">
        <v>133</v>
      </c>
      <c r="J44" s="440">
        <v>134.35</v>
      </c>
      <c r="K44" s="439">
        <v>131.65</v>
      </c>
      <c r="L44" s="439">
        <v>128</v>
      </c>
      <c r="M44" s="439">
        <v>172.73809</v>
      </c>
    </row>
    <row r="45" spans="1:13">
      <c r="A45" s="245">
        <v>35</v>
      </c>
      <c r="B45" s="442" t="s">
        <v>297</v>
      </c>
      <c r="C45" s="439">
        <v>94.3</v>
      </c>
      <c r="D45" s="440">
        <v>94.45</v>
      </c>
      <c r="E45" s="440">
        <v>93.2</v>
      </c>
      <c r="F45" s="440">
        <v>92.1</v>
      </c>
      <c r="G45" s="440">
        <v>90.85</v>
      </c>
      <c r="H45" s="440">
        <v>95.550000000000011</v>
      </c>
      <c r="I45" s="440">
        <v>96.800000000000011</v>
      </c>
      <c r="J45" s="440">
        <v>97.90000000000002</v>
      </c>
      <c r="K45" s="439">
        <v>95.7</v>
      </c>
      <c r="L45" s="439">
        <v>93.35</v>
      </c>
      <c r="M45" s="439">
        <v>15.972250000000001</v>
      </c>
    </row>
    <row r="46" spans="1:13">
      <c r="A46" s="245">
        <v>36</v>
      </c>
      <c r="B46" s="442" t="s">
        <v>50</v>
      </c>
      <c r="C46" s="439">
        <v>2933.1</v>
      </c>
      <c r="D46" s="440">
        <v>2926.0166666666664</v>
      </c>
      <c r="E46" s="440">
        <v>2911.0333333333328</v>
      </c>
      <c r="F46" s="440">
        <v>2888.9666666666662</v>
      </c>
      <c r="G46" s="440">
        <v>2873.9833333333327</v>
      </c>
      <c r="H46" s="440">
        <v>2948.083333333333</v>
      </c>
      <c r="I46" s="440">
        <v>2963.0666666666666</v>
      </c>
      <c r="J46" s="440">
        <v>2985.1333333333332</v>
      </c>
      <c r="K46" s="439">
        <v>2941</v>
      </c>
      <c r="L46" s="439">
        <v>2903.95</v>
      </c>
      <c r="M46" s="439">
        <v>8.0241500000000006</v>
      </c>
    </row>
    <row r="47" spans="1:13">
      <c r="A47" s="245">
        <v>37</v>
      </c>
      <c r="B47" s="442" t="s">
        <v>298</v>
      </c>
      <c r="C47" s="439">
        <v>151.05000000000001</v>
      </c>
      <c r="D47" s="440">
        <v>151.65</v>
      </c>
      <c r="E47" s="440">
        <v>150</v>
      </c>
      <c r="F47" s="440">
        <v>148.94999999999999</v>
      </c>
      <c r="G47" s="440">
        <v>147.29999999999998</v>
      </c>
      <c r="H47" s="440">
        <v>152.70000000000002</v>
      </c>
      <c r="I47" s="440">
        <v>154.35000000000005</v>
      </c>
      <c r="J47" s="440">
        <v>155.40000000000003</v>
      </c>
      <c r="K47" s="439">
        <v>153.30000000000001</v>
      </c>
      <c r="L47" s="439">
        <v>150.6</v>
      </c>
      <c r="M47" s="439">
        <v>5.8500100000000002</v>
      </c>
    </row>
    <row r="48" spans="1:13">
      <c r="A48" s="245">
        <v>38</v>
      </c>
      <c r="B48" s="442" t="s">
        <v>299</v>
      </c>
      <c r="C48" s="439">
        <v>3795.8</v>
      </c>
      <c r="D48" s="440">
        <v>3808.0666666666671</v>
      </c>
      <c r="E48" s="440">
        <v>3771.1333333333341</v>
      </c>
      <c r="F48" s="440">
        <v>3746.4666666666672</v>
      </c>
      <c r="G48" s="440">
        <v>3709.5333333333342</v>
      </c>
      <c r="H48" s="440">
        <v>3832.733333333334</v>
      </c>
      <c r="I48" s="440">
        <v>3869.6666666666674</v>
      </c>
      <c r="J48" s="440">
        <v>3894.3333333333339</v>
      </c>
      <c r="K48" s="439">
        <v>3845</v>
      </c>
      <c r="L48" s="439">
        <v>3783.4</v>
      </c>
      <c r="M48" s="439">
        <v>0.12806999999999999</v>
      </c>
    </row>
    <row r="49" spans="1:13">
      <c r="A49" s="245">
        <v>39</v>
      </c>
      <c r="B49" s="442" t="s">
        <v>300</v>
      </c>
      <c r="C49" s="439">
        <v>1904.5</v>
      </c>
      <c r="D49" s="440">
        <v>1898.8666666666668</v>
      </c>
      <c r="E49" s="440">
        <v>1889.4333333333336</v>
      </c>
      <c r="F49" s="440">
        <v>1874.3666666666668</v>
      </c>
      <c r="G49" s="440">
        <v>1864.9333333333336</v>
      </c>
      <c r="H49" s="440">
        <v>1913.9333333333336</v>
      </c>
      <c r="I49" s="440">
        <v>1923.366666666667</v>
      </c>
      <c r="J49" s="440">
        <v>1938.4333333333336</v>
      </c>
      <c r="K49" s="439">
        <v>1908.3</v>
      </c>
      <c r="L49" s="439">
        <v>1883.8</v>
      </c>
      <c r="M49" s="439">
        <v>1.73045</v>
      </c>
    </row>
    <row r="50" spans="1:13">
      <c r="A50" s="245">
        <v>40</v>
      </c>
      <c r="B50" s="442" t="s">
        <v>301</v>
      </c>
      <c r="C50" s="439">
        <v>8932.85</v>
      </c>
      <c r="D50" s="440">
        <v>8840.6166666666668</v>
      </c>
      <c r="E50" s="440">
        <v>8687.2333333333336</v>
      </c>
      <c r="F50" s="440">
        <v>8441.6166666666668</v>
      </c>
      <c r="G50" s="440">
        <v>8288.2333333333336</v>
      </c>
      <c r="H50" s="440">
        <v>9086.2333333333336</v>
      </c>
      <c r="I50" s="440">
        <v>9239.6166666666686</v>
      </c>
      <c r="J50" s="440">
        <v>9485.2333333333336</v>
      </c>
      <c r="K50" s="439">
        <v>8994</v>
      </c>
      <c r="L50" s="439">
        <v>8595</v>
      </c>
      <c r="M50" s="439">
        <v>0.40750999999999998</v>
      </c>
    </row>
    <row r="51" spans="1:13">
      <c r="A51" s="245">
        <v>41</v>
      </c>
      <c r="B51" s="442" t="s">
        <v>52</v>
      </c>
      <c r="C51" s="439">
        <v>959.5</v>
      </c>
      <c r="D51" s="440">
        <v>961.31666666666661</v>
      </c>
      <c r="E51" s="440">
        <v>954.63333333333321</v>
      </c>
      <c r="F51" s="440">
        <v>949.76666666666665</v>
      </c>
      <c r="G51" s="440">
        <v>943.08333333333326</v>
      </c>
      <c r="H51" s="440">
        <v>966.18333333333317</v>
      </c>
      <c r="I51" s="440">
        <v>972.86666666666656</v>
      </c>
      <c r="J51" s="440">
        <v>977.73333333333312</v>
      </c>
      <c r="K51" s="439">
        <v>968</v>
      </c>
      <c r="L51" s="439">
        <v>956.45</v>
      </c>
      <c r="M51" s="439">
        <v>17.169889999999999</v>
      </c>
    </row>
    <row r="52" spans="1:13">
      <c r="A52" s="245">
        <v>42</v>
      </c>
      <c r="B52" s="442" t="s">
        <v>302</v>
      </c>
      <c r="C52" s="439">
        <v>586.9</v>
      </c>
      <c r="D52" s="440">
        <v>591.4666666666667</v>
      </c>
      <c r="E52" s="440">
        <v>578.28333333333342</v>
      </c>
      <c r="F52" s="440">
        <v>569.66666666666674</v>
      </c>
      <c r="G52" s="440">
        <v>556.48333333333346</v>
      </c>
      <c r="H52" s="440">
        <v>600.08333333333337</v>
      </c>
      <c r="I52" s="440">
        <v>613.26666666666677</v>
      </c>
      <c r="J52" s="440">
        <v>621.88333333333333</v>
      </c>
      <c r="K52" s="439">
        <v>604.65</v>
      </c>
      <c r="L52" s="439">
        <v>582.85</v>
      </c>
      <c r="M52" s="439">
        <v>4.1714399999999996</v>
      </c>
    </row>
    <row r="53" spans="1:13">
      <c r="A53" s="245">
        <v>43</v>
      </c>
      <c r="B53" s="442" t="s">
        <v>227</v>
      </c>
      <c r="C53" s="439">
        <v>3188.95</v>
      </c>
      <c r="D53" s="440">
        <v>3195.1999999999994</v>
      </c>
      <c r="E53" s="440">
        <v>3168.7999999999988</v>
      </c>
      <c r="F53" s="440">
        <v>3148.6499999999996</v>
      </c>
      <c r="G53" s="440">
        <v>3122.2499999999991</v>
      </c>
      <c r="H53" s="440">
        <v>3215.3499999999985</v>
      </c>
      <c r="I53" s="440">
        <v>3241.7499999999991</v>
      </c>
      <c r="J53" s="440">
        <v>3261.8999999999983</v>
      </c>
      <c r="K53" s="439">
        <v>3221.6</v>
      </c>
      <c r="L53" s="439">
        <v>3175.05</v>
      </c>
      <c r="M53" s="439">
        <v>1.96757</v>
      </c>
    </row>
    <row r="54" spans="1:13">
      <c r="A54" s="245">
        <v>44</v>
      </c>
      <c r="B54" s="442" t="s">
        <v>54</v>
      </c>
      <c r="C54" s="439">
        <v>751.1</v>
      </c>
      <c r="D54" s="440">
        <v>748.85</v>
      </c>
      <c r="E54" s="440">
        <v>743.75</v>
      </c>
      <c r="F54" s="440">
        <v>736.4</v>
      </c>
      <c r="G54" s="440">
        <v>731.3</v>
      </c>
      <c r="H54" s="440">
        <v>756.2</v>
      </c>
      <c r="I54" s="440">
        <v>761.30000000000018</v>
      </c>
      <c r="J54" s="440">
        <v>768.65000000000009</v>
      </c>
      <c r="K54" s="439">
        <v>753.95</v>
      </c>
      <c r="L54" s="439">
        <v>741.5</v>
      </c>
      <c r="M54" s="439">
        <v>69.867279999999994</v>
      </c>
    </row>
    <row r="55" spans="1:13">
      <c r="A55" s="245">
        <v>45</v>
      </c>
      <c r="B55" s="442" t="s">
        <v>303</v>
      </c>
      <c r="C55" s="439">
        <v>2483</v>
      </c>
      <c r="D55" s="440">
        <v>2495.2666666666664</v>
      </c>
      <c r="E55" s="440">
        <v>2457.833333333333</v>
      </c>
      <c r="F55" s="440">
        <v>2432.6666666666665</v>
      </c>
      <c r="G55" s="440">
        <v>2395.2333333333331</v>
      </c>
      <c r="H55" s="440">
        <v>2520.4333333333329</v>
      </c>
      <c r="I55" s="440">
        <v>2557.8666666666663</v>
      </c>
      <c r="J55" s="440">
        <v>2583.0333333333328</v>
      </c>
      <c r="K55" s="439">
        <v>2532.6999999999998</v>
      </c>
      <c r="L55" s="439">
        <v>2470.1</v>
      </c>
      <c r="M55" s="439">
        <v>0.23368</v>
      </c>
    </row>
    <row r="56" spans="1:13">
      <c r="A56" s="245">
        <v>46</v>
      </c>
      <c r="B56" s="442" t="s">
        <v>304</v>
      </c>
      <c r="C56" s="439">
        <v>1351.45</v>
      </c>
      <c r="D56" s="440">
        <v>1357.1833333333334</v>
      </c>
      <c r="E56" s="440">
        <v>1335.5166666666669</v>
      </c>
      <c r="F56" s="440">
        <v>1319.5833333333335</v>
      </c>
      <c r="G56" s="440">
        <v>1297.916666666667</v>
      </c>
      <c r="H56" s="440">
        <v>1373.1166666666668</v>
      </c>
      <c r="I56" s="440">
        <v>1394.7833333333333</v>
      </c>
      <c r="J56" s="440">
        <v>1410.7166666666667</v>
      </c>
      <c r="K56" s="439">
        <v>1378.85</v>
      </c>
      <c r="L56" s="439">
        <v>1341.25</v>
      </c>
      <c r="M56" s="439">
        <v>6.0957600000000003</v>
      </c>
    </row>
    <row r="57" spans="1:13">
      <c r="A57" s="245">
        <v>47</v>
      </c>
      <c r="B57" s="442" t="s">
        <v>305</v>
      </c>
      <c r="C57" s="439">
        <v>931.5</v>
      </c>
      <c r="D57" s="440">
        <v>932.16666666666663</v>
      </c>
      <c r="E57" s="440">
        <v>920.33333333333326</v>
      </c>
      <c r="F57" s="440">
        <v>909.16666666666663</v>
      </c>
      <c r="G57" s="440">
        <v>897.33333333333326</v>
      </c>
      <c r="H57" s="440">
        <v>943.33333333333326</v>
      </c>
      <c r="I57" s="440">
        <v>955.16666666666652</v>
      </c>
      <c r="J57" s="440">
        <v>966.33333333333326</v>
      </c>
      <c r="K57" s="439">
        <v>944</v>
      </c>
      <c r="L57" s="439">
        <v>921</v>
      </c>
      <c r="M57" s="439">
        <v>5.3533400000000002</v>
      </c>
    </row>
    <row r="58" spans="1:13">
      <c r="A58" s="245">
        <v>48</v>
      </c>
      <c r="B58" s="442" t="s">
        <v>55</v>
      </c>
      <c r="C58" s="439">
        <v>4249.75</v>
      </c>
      <c r="D58" s="440">
        <v>4258.2166666666662</v>
      </c>
      <c r="E58" s="440">
        <v>4231.5333333333328</v>
      </c>
      <c r="F58" s="440">
        <v>4213.3166666666666</v>
      </c>
      <c r="G58" s="440">
        <v>4186.6333333333332</v>
      </c>
      <c r="H58" s="440">
        <v>4276.4333333333325</v>
      </c>
      <c r="I58" s="440">
        <v>4303.116666666665</v>
      </c>
      <c r="J58" s="440">
        <v>4321.3333333333321</v>
      </c>
      <c r="K58" s="439">
        <v>4284.8999999999996</v>
      </c>
      <c r="L58" s="439">
        <v>4240</v>
      </c>
      <c r="M58" s="439">
        <v>1.59646</v>
      </c>
    </row>
    <row r="59" spans="1:13">
      <c r="A59" s="245">
        <v>49</v>
      </c>
      <c r="B59" s="442" t="s">
        <v>306</v>
      </c>
      <c r="C59" s="439">
        <v>298.45</v>
      </c>
      <c r="D59" s="440">
        <v>300.53333333333336</v>
      </c>
      <c r="E59" s="440">
        <v>293.26666666666671</v>
      </c>
      <c r="F59" s="440">
        <v>288.08333333333337</v>
      </c>
      <c r="G59" s="440">
        <v>280.81666666666672</v>
      </c>
      <c r="H59" s="440">
        <v>305.7166666666667</v>
      </c>
      <c r="I59" s="440">
        <v>312.98333333333335</v>
      </c>
      <c r="J59" s="440">
        <v>318.16666666666669</v>
      </c>
      <c r="K59" s="439">
        <v>307.8</v>
      </c>
      <c r="L59" s="439">
        <v>295.35000000000002</v>
      </c>
      <c r="M59" s="439">
        <v>18.09441</v>
      </c>
    </row>
    <row r="60" spans="1:13" ht="12" customHeight="1">
      <c r="A60" s="245">
        <v>50</v>
      </c>
      <c r="B60" s="442" t="s">
        <v>307</v>
      </c>
      <c r="C60" s="439">
        <v>1056.75</v>
      </c>
      <c r="D60" s="440">
        <v>1057.8833333333334</v>
      </c>
      <c r="E60" s="440">
        <v>1045.8666666666668</v>
      </c>
      <c r="F60" s="440">
        <v>1034.9833333333333</v>
      </c>
      <c r="G60" s="440">
        <v>1022.9666666666667</v>
      </c>
      <c r="H60" s="440">
        <v>1068.7666666666669</v>
      </c>
      <c r="I60" s="440">
        <v>1080.7833333333338</v>
      </c>
      <c r="J60" s="440">
        <v>1091.666666666667</v>
      </c>
      <c r="K60" s="439">
        <v>1069.9000000000001</v>
      </c>
      <c r="L60" s="439">
        <v>1047</v>
      </c>
      <c r="M60" s="439">
        <v>1.02671</v>
      </c>
    </row>
    <row r="61" spans="1:13">
      <c r="A61" s="245">
        <v>51</v>
      </c>
      <c r="B61" s="442" t="s">
        <v>58</v>
      </c>
      <c r="C61" s="439">
        <v>5729.75</v>
      </c>
      <c r="D61" s="440">
        <v>5752.0166666666664</v>
      </c>
      <c r="E61" s="440">
        <v>5660.1833333333325</v>
      </c>
      <c r="F61" s="440">
        <v>5590.6166666666659</v>
      </c>
      <c r="G61" s="440">
        <v>5498.7833333333319</v>
      </c>
      <c r="H61" s="440">
        <v>5821.583333333333</v>
      </c>
      <c r="I61" s="440">
        <v>5913.416666666667</v>
      </c>
      <c r="J61" s="440">
        <v>5982.9833333333336</v>
      </c>
      <c r="K61" s="439">
        <v>5843.85</v>
      </c>
      <c r="L61" s="439">
        <v>5682.45</v>
      </c>
      <c r="M61" s="439">
        <v>28.358049999999999</v>
      </c>
    </row>
    <row r="62" spans="1:13">
      <c r="A62" s="245">
        <v>52</v>
      </c>
      <c r="B62" s="442" t="s">
        <v>57</v>
      </c>
      <c r="C62" s="439">
        <v>11828.55</v>
      </c>
      <c r="D62" s="440">
        <v>11840.666666666666</v>
      </c>
      <c r="E62" s="440">
        <v>11672.533333333333</v>
      </c>
      <c r="F62" s="440">
        <v>11516.516666666666</v>
      </c>
      <c r="G62" s="440">
        <v>11348.383333333333</v>
      </c>
      <c r="H62" s="440">
        <v>11996.683333333332</v>
      </c>
      <c r="I62" s="440">
        <v>12164.816666666668</v>
      </c>
      <c r="J62" s="440">
        <v>12320.833333333332</v>
      </c>
      <c r="K62" s="439">
        <v>12008.8</v>
      </c>
      <c r="L62" s="439">
        <v>11684.65</v>
      </c>
      <c r="M62" s="439">
        <v>5.1472699999999998</v>
      </c>
    </row>
    <row r="63" spans="1:13">
      <c r="A63" s="245">
        <v>53</v>
      </c>
      <c r="B63" s="442" t="s">
        <v>228</v>
      </c>
      <c r="C63" s="439">
        <v>3486</v>
      </c>
      <c r="D63" s="440">
        <v>3503.5</v>
      </c>
      <c r="E63" s="440">
        <v>3462.05</v>
      </c>
      <c r="F63" s="440">
        <v>3438.1000000000004</v>
      </c>
      <c r="G63" s="440">
        <v>3396.6500000000005</v>
      </c>
      <c r="H63" s="440">
        <v>3527.45</v>
      </c>
      <c r="I63" s="440">
        <v>3568.8999999999996</v>
      </c>
      <c r="J63" s="440">
        <v>3592.8499999999995</v>
      </c>
      <c r="K63" s="439">
        <v>3544.95</v>
      </c>
      <c r="L63" s="439">
        <v>3479.55</v>
      </c>
      <c r="M63" s="439">
        <v>0.80676999999999999</v>
      </c>
    </row>
    <row r="64" spans="1:13">
      <c r="A64" s="245">
        <v>54</v>
      </c>
      <c r="B64" s="442" t="s">
        <v>59</v>
      </c>
      <c r="C64" s="439">
        <v>2244.65</v>
      </c>
      <c r="D64" s="440">
        <v>2236.6666666666665</v>
      </c>
      <c r="E64" s="440">
        <v>2223.333333333333</v>
      </c>
      <c r="F64" s="440">
        <v>2202.0166666666664</v>
      </c>
      <c r="G64" s="440">
        <v>2188.6833333333329</v>
      </c>
      <c r="H64" s="440">
        <v>2257.9833333333331</v>
      </c>
      <c r="I64" s="440">
        <v>2271.3166666666662</v>
      </c>
      <c r="J64" s="440">
        <v>2292.6333333333332</v>
      </c>
      <c r="K64" s="439">
        <v>2250</v>
      </c>
      <c r="L64" s="439">
        <v>2215.35</v>
      </c>
      <c r="M64" s="439">
        <v>3.4986999999999999</v>
      </c>
    </row>
    <row r="65" spans="1:13">
      <c r="A65" s="245">
        <v>55</v>
      </c>
      <c r="B65" s="442" t="s">
        <v>308</v>
      </c>
      <c r="C65" s="439">
        <v>143.94999999999999</v>
      </c>
      <c r="D65" s="440">
        <v>142.31666666666669</v>
      </c>
      <c r="E65" s="440">
        <v>138.73333333333338</v>
      </c>
      <c r="F65" s="440">
        <v>133.51666666666668</v>
      </c>
      <c r="G65" s="440">
        <v>129.93333333333337</v>
      </c>
      <c r="H65" s="440">
        <v>147.53333333333339</v>
      </c>
      <c r="I65" s="440">
        <v>151.1166666666667</v>
      </c>
      <c r="J65" s="440">
        <v>156.3333333333334</v>
      </c>
      <c r="K65" s="439">
        <v>145.9</v>
      </c>
      <c r="L65" s="439">
        <v>137.1</v>
      </c>
      <c r="M65" s="439">
        <v>24.489889999999999</v>
      </c>
    </row>
    <row r="66" spans="1:13">
      <c r="A66" s="245">
        <v>56</v>
      </c>
      <c r="B66" s="442" t="s">
        <v>309</v>
      </c>
      <c r="C66" s="439">
        <v>336.75</v>
      </c>
      <c r="D66" s="440">
        <v>333.93333333333334</v>
      </c>
      <c r="E66" s="440">
        <v>325.11666666666667</v>
      </c>
      <c r="F66" s="440">
        <v>313.48333333333335</v>
      </c>
      <c r="G66" s="440">
        <v>304.66666666666669</v>
      </c>
      <c r="H66" s="440">
        <v>345.56666666666666</v>
      </c>
      <c r="I66" s="440">
        <v>354.38333333333338</v>
      </c>
      <c r="J66" s="440">
        <v>366.01666666666665</v>
      </c>
      <c r="K66" s="439">
        <v>342.75</v>
      </c>
      <c r="L66" s="439">
        <v>322.3</v>
      </c>
      <c r="M66" s="439">
        <v>50.675159999999998</v>
      </c>
    </row>
    <row r="67" spans="1:13">
      <c r="A67" s="245">
        <v>57</v>
      </c>
      <c r="B67" s="442" t="s">
        <v>229</v>
      </c>
      <c r="C67" s="439">
        <v>320</v>
      </c>
      <c r="D67" s="440">
        <v>318.26666666666665</v>
      </c>
      <c r="E67" s="440">
        <v>314.88333333333333</v>
      </c>
      <c r="F67" s="440">
        <v>309.76666666666665</v>
      </c>
      <c r="G67" s="440">
        <v>306.38333333333333</v>
      </c>
      <c r="H67" s="440">
        <v>323.38333333333333</v>
      </c>
      <c r="I67" s="440">
        <v>326.76666666666665</v>
      </c>
      <c r="J67" s="440">
        <v>331.88333333333333</v>
      </c>
      <c r="K67" s="439">
        <v>321.64999999999998</v>
      </c>
      <c r="L67" s="439">
        <v>313.14999999999998</v>
      </c>
      <c r="M67" s="439">
        <v>55.809649999999998</v>
      </c>
    </row>
    <row r="68" spans="1:13">
      <c r="A68" s="245">
        <v>58</v>
      </c>
      <c r="B68" s="442" t="s">
        <v>60</v>
      </c>
      <c r="C68" s="439">
        <v>82.9</v>
      </c>
      <c r="D68" s="440">
        <v>82.95</v>
      </c>
      <c r="E68" s="440">
        <v>81.800000000000011</v>
      </c>
      <c r="F68" s="440">
        <v>80.7</v>
      </c>
      <c r="G68" s="440">
        <v>79.550000000000011</v>
      </c>
      <c r="H68" s="440">
        <v>84.050000000000011</v>
      </c>
      <c r="I68" s="440">
        <v>85.200000000000017</v>
      </c>
      <c r="J68" s="440">
        <v>86.300000000000011</v>
      </c>
      <c r="K68" s="439">
        <v>84.1</v>
      </c>
      <c r="L68" s="439">
        <v>81.849999999999994</v>
      </c>
      <c r="M68" s="439">
        <v>482.13715000000002</v>
      </c>
    </row>
    <row r="69" spans="1:13">
      <c r="A69" s="245">
        <v>59</v>
      </c>
      <c r="B69" s="442" t="s">
        <v>61</v>
      </c>
      <c r="C69" s="439">
        <v>84.6</v>
      </c>
      <c r="D69" s="440">
        <v>84.233333333333334</v>
      </c>
      <c r="E69" s="440">
        <v>81.466666666666669</v>
      </c>
      <c r="F69" s="440">
        <v>78.333333333333329</v>
      </c>
      <c r="G69" s="440">
        <v>75.566666666666663</v>
      </c>
      <c r="H69" s="440">
        <v>87.366666666666674</v>
      </c>
      <c r="I69" s="440">
        <v>90.133333333333354</v>
      </c>
      <c r="J69" s="440">
        <v>93.26666666666668</v>
      </c>
      <c r="K69" s="439">
        <v>87</v>
      </c>
      <c r="L69" s="439">
        <v>81.099999999999994</v>
      </c>
      <c r="M69" s="439">
        <v>190.82021</v>
      </c>
    </row>
    <row r="70" spans="1:13">
      <c r="A70" s="245">
        <v>60</v>
      </c>
      <c r="B70" s="442" t="s">
        <v>310</v>
      </c>
      <c r="C70" s="439">
        <v>28.65</v>
      </c>
      <c r="D70" s="440">
        <v>29.516666666666666</v>
      </c>
      <c r="E70" s="440">
        <v>27.033333333333331</v>
      </c>
      <c r="F70" s="440">
        <v>25.416666666666664</v>
      </c>
      <c r="G70" s="440">
        <v>22.93333333333333</v>
      </c>
      <c r="H70" s="440">
        <v>31.133333333333333</v>
      </c>
      <c r="I70" s="440">
        <v>33.616666666666667</v>
      </c>
      <c r="J70" s="440">
        <v>35.233333333333334</v>
      </c>
      <c r="K70" s="439">
        <v>32</v>
      </c>
      <c r="L70" s="439">
        <v>27.9</v>
      </c>
      <c r="M70" s="439">
        <v>720.05620999999996</v>
      </c>
    </row>
    <row r="71" spans="1:13">
      <c r="A71" s="245">
        <v>61</v>
      </c>
      <c r="B71" s="442" t="s">
        <v>62</v>
      </c>
      <c r="C71" s="439">
        <v>1575.4</v>
      </c>
      <c r="D71" s="440">
        <v>1575.3833333333332</v>
      </c>
      <c r="E71" s="440">
        <v>1552.0166666666664</v>
      </c>
      <c r="F71" s="440">
        <v>1528.6333333333332</v>
      </c>
      <c r="G71" s="440">
        <v>1505.2666666666664</v>
      </c>
      <c r="H71" s="440">
        <v>1598.7666666666664</v>
      </c>
      <c r="I71" s="440">
        <v>1622.1333333333332</v>
      </c>
      <c r="J71" s="440">
        <v>1645.5166666666664</v>
      </c>
      <c r="K71" s="439">
        <v>1598.75</v>
      </c>
      <c r="L71" s="439">
        <v>1552</v>
      </c>
      <c r="M71" s="439">
        <v>9.2078000000000007</v>
      </c>
    </row>
    <row r="72" spans="1:13">
      <c r="A72" s="245">
        <v>62</v>
      </c>
      <c r="B72" s="442" t="s">
        <v>311</v>
      </c>
      <c r="C72" s="439">
        <v>5307.95</v>
      </c>
      <c r="D72" s="440">
        <v>5323.6500000000005</v>
      </c>
      <c r="E72" s="440">
        <v>5288.3000000000011</v>
      </c>
      <c r="F72" s="440">
        <v>5268.6500000000005</v>
      </c>
      <c r="G72" s="440">
        <v>5233.3000000000011</v>
      </c>
      <c r="H72" s="440">
        <v>5343.3000000000011</v>
      </c>
      <c r="I72" s="440">
        <v>5378.6500000000015</v>
      </c>
      <c r="J72" s="440">
        <v>5398.3000000000011</v>
      </c>
      <c r="K72" s="439">
        <v>5359</v>
      </c>
      <c r="L72" s="439">
        <v>5304</v>
      </c>
      <c r="M72" s="439">
        <v>0.15736</v>
      </c>
    </row>
    <row r="73" spans="1:13">
      <c r="A73" s="245">
        <v>63</v>
      </c>
      <c r="B73" s="442" t="s">
        <v>65</v>
      </c>
      <c r="C73" s="439">
        <v>810.65</v>
      </c>
      <c r="D73" s="440">
        <v>806.18333333333339</v>
      </c>
      <c r="E73" s="440">
        <v>799.46666666666681</v>
      </c>
      <c r="F73" s="440">
        <v>788.28333333333342</v>
      </c>
      <c r="G73" s="440">
        <v>781.56666666666683</v>
      </c>
      <c r="H73" s="440">
        <v>817.36666666666679</v>
      </c>
      <c r="I73" s="440">
        <v>824.08333333333348</v>
      </c>
      <c r="J73" s="440">
        <v>835.26666666666677</v>
      </c>
      <c r="K73" s="439">
        <v>812.9</v>
      </c>
      <c r="L73" s="439">
        <v>795</v>
      </c>
      <c r="M73" s="439">
        <v>7.5056099999999999</v>
      </c>
    </row>
    <row r="74" spans="1:13">
      <c r="A74" s="245">
        <v>64</v>
      </c>
      <c r="B74" s="442" t="s">
        <v>312</v>
      </c>
      <c r="C74" s="439">
        <v>369.15</v>
      </c>
      <c r="D74" s="440">
        <v>370.21666666666664</v>
      </c>
      <c r="E74" s="440">
        <v>365.73333333333329</v>
      </c>
      <c r="F74" s="440">
        <v>362.31666666666666</v>
      </c>
      <c r="G74" s="440">
        <v>357.83333333333331</v>
      </c>
      <c r="H74" s="440">
        <v>373.63333333333327</v>
      </c>
      <c r="I74" s="440">
        <v>378.11666666666662</v>
      </c>
      <c r="J74" s="440">
        <v>381.53333333333325</v>
      </c>
      <c r="K74" s="439">
        <v>374.7</v>
      </c>
      <c r="L74" s="439">
        <v>366.8</v>
      </c>
      <c r="M74" s="439">
        <v>3.2567400000000002</v>
      </c>
    </row>
    <row r="75" spans="1:13">
      <c r="A75" s="245">
        <v>65</v>
      </c>
      <c r="B75" s="442" t="s">
        <v>64</v>
      </c>
      <c r="C75" s="439">
        <v>153.30000000000001</v>
      </c>
      <c r="D75" s="440">
        <v>153.31666666666669</v>
      </c>
      <c r="E75" s="440">
        <v>152.38333333333338</v>
      </c>
      <c r="F75" s="440">
        <v>151.4666666666667</v>
      </c>
      <c r="G75" s="440">
        <v>150.53333333333339</v>
      </c>
      <c r="H75" s="440">
        <v>154.23333333333338</v>
      </c>
      <c r="I75" s="440">
        <v>155.16666666666671</v>
      </c>
      <c r="J75" s="440">
        <v>156.08333333333337</v>
      </c>
      <c r="K75" s="439">
        <v>154.25</v>
      </c>
      <c r="L75" s="439">
        <v>152.4</v>
      </c>
      <c r="M75" s="439">
        <v>56.2988</v>
      </c>
    </row>
    <row r="76" spans="1:13" s="13" customFormat="1">
      <c r="A76" s="245">
        <v>66</v>
      </c>
      <c r="B76" s="442" t="s">
        <v>66</v>
      </c>
      <c r="C76" s="439">
        <v>750</v>
      </c>
      <c r="D76" s="440">
        <v>761.68333333333339</v>
      </c>
      <c r="E76" s="440">
        <v>732.46666666666681</v>
      </c>
      <c r="F76" s="440">
        <v>714.93333333333339</v>
      </c>
      <c r="G76" s="440">
        <v>685.71666666666681</v>
      </c>
      <c r="H76" s="440">
        <v>779.21666666666681</v>
      </c>
      <c r="I76" s="440">
        <v>808.43333333333351</v>
      </c>
      <c r="J76" s="440">
        <v>825.96666666666681</v>
      </c>
      <c r="K76" s="439">
        <v>790.9</v>
      </c>
      <c r="L76" s="439">
        <v>744.15</v>
      </c>
      <c r="M76" s="439">
        <v>108.26618000000001</v>
      </c>
    </row>
    <row r="77" spans="1:13" s="13" customFormat="1">
      <c r="A77" s="245">
        <v>67</v>
      </c>
      <c r="B77" s="442" t="s">
        <v>69</v>
      </c>
      <c r="C77" s="439">
        <v>77</v>
      </c>
      <c r="D77" s="440">
        <v>76.266666666666666</v>
      </c>
      <c r="E77" s="440">
        <v>74.033333333333331</v>
      </c>
      <c r="F77" s="440">
        <v>71.066666666666663</v>
      </c>
      <c r="G77" s="440">
        <v>68.833333333333329</v>
      </c>
      <c r="H77" s="440">
        <v>79.233333333333334</v>
      </c>
      <c r="I77" s="440">
        <v>81.466666666666654</v>
      </c>
      <c r="J77" s="440">
        <v>84.433333333333337</v>
      </c>
      <c r="K77" s="439">
        <v>78.5</v>
      </c>
      <c r="L77" s="439">
        <v>73.3</v>
      </c>
      <c r="M77" s="439">
        <v>1652.7958100000001</v>
      </c>
    </row>
    <row r="78" spans="1:13" s="13" customFormat="1">
      <c r="A78" s="245">
        <v>68</v>
      </c>
      <c r="B78" s="442" t="s">
        <v>73</v>
      </c>
      <c r="C78" s="439">
        <v>481.4</v>
      </c>
      <c r="D78" s="440">
        <v>481.84999999999997</v>
      </c>
      <c r="E78" s="440">
        <v>478.29999999999995</v>
      </c>
      <c r="F78" s="440">
        <v>475.2</v>
      </c>
      <c r="G78" s="440">
        <v>471.65</v>
      </c>
      <c r="H78" s="440">
        <v>484.94999999999993</v>
      </c>
      <c r="I78" s="440">
        <v>488.5</v>
      </c>
      <c r="J78" s="440">
        <v>491.59999999999991</v>
      </c>
      <c r="K78" s="439">
        <v>485.4</v>
      </c>
      <c r="L78" s="439">
        <v>478.75</v>
      </c>
      <c r="M78" s="439">
        <v>62.616950000000003</v>
      </c>
    </row>
    <row r="79" spans="1:13" s="13" customFormat="1">
      <c r="A79" s="245">
        <v>69</v>
      </c>
      <c r="B79" s="442" t="s">
        <v>739</v>
      </c>
      <c r="C79" s="439">
        <v>12935.05</v>
      </c>
      <c r="D79" s="440">
        <v>12914.616666666667</v>
      </c>
      <c r="E79" s="440">
        <v>12823.483333333334</v>
      </c>
      <c r="F79" s="440">
        <v>12711.916666666666</v>
      </c>
      <c r="G79" s="440">
        <v>12620.783333333333</v>
      </c>
      <c r="H79" s="440">
        <v>13026.183333333334</v>
      </c>
      <c r="I79" s="440">
        <v>13117.316666666669</v>
      </c>
      <c r="J79" s="440">
        <v>13228.883333333335</v>
      </c>
      <c r="K79" s="439">
        <v>13005.75</v>
      </c>
      <c r="L79" s="439">
        <v>12803.05</v>
      </c>
      <c r="M79" s="439">
        <v>2.8740000000000002E-2</v>
      </c>
    </row>
    <row r="80" spans="1:13" s="13" customFormat="1">
      <c r="A80" s="245">
        <v>70</v>
      </c>
      <c r="B80" s="442" t="s">
        <v>68</v>
      </c>
      <c r="C80" s="439">
        <v>536.45000000000005</v>
      </c>
      <c r="D80" s="440">
        <v>536.81666666666672</v>
      </c>
      <c r="E80" s="440">
        <v>532.63333333333344</v>
      </c>
      <c r="F80" s="440">
        <v>528.81666666666672</v>
      </c>
      <c r="G80" s="440">
        <v>524.63333333333344</v>
      </c>
      <c r="H80" s="440">
        <v>540.63333333333344</v>
      </c>
      <c r="I80" s="440">
        <v>544.81666666666661</v>
      </c>
      <c r="J80" s="440">
        <v>548.63333333333344</v>
      </c>
      <c r="K80" s="439">
        <v>541</v>
      </c>
      <c r="L80" s="439">
        <v>533</v>
      </c>
      <c r="M80" s="439">
        <v>94.961830000000006</v>
      </c>
    </row>
    <row r="81" spans="1:13" s="13" customFormat="1">
      <c r="A81" s="245">
        <v>71</v>
      </c>
      <c r="B81" s="442" t="s">
        <v>70</v>
      </c>
      <c r="C81" s="439">
        <v>389.05</v>
      </c>
      <c r="D81" s="440">
        <v>388.09999999999997</v>
      </c>
      <c r="E81" s="440">
        <v>384.19999999999993</v>
      </c>
      <c r="F81" s="440">
        <v>379.34999999999997</v>
      </c>
      <c r="G81" s="440">
        <v>375.44999999999993</v>
      </c>
      <c r="H81" s="440">
        <v>392.94999999999993</v>
      </c>
      <c r="I81" s="440">
        <v>396.84999999999991</v>
      </c>
      <c r="J81" s="440">
        <v>401.69999999999993</v>
      </c>
      <c r="K81" s="439">
        <v>392</v>
      </c>
      <c r="L81" s="439">
        <v>383.25</v>
      </c>
      <c r="M81" s="439">
        <v>33.144210000000001</v>
      </c>
    </row>
    <row r="82" spans="1:13" s="13" customFormat="1">
      <c r="A82" s="245">
        <v>72</v>
      </c>
      <c r="B82" s="442" t="s">
        <v>313</v>
      </c>
      <c r="C82" s="439">
        <v>1235.3499999999999</v>
      </c>
      <c r="D82" s="440">
        <v>1230.45</v>
      </c>
      <c r="E82" s="440">
        <v>1218.9000000000001</v>
      </c>
      <c r="F82" s="440">
        <v>1202.45</v>
      </c>
      <c r="G82" s="440">
        <v>1190.9000000000001</v>
      </c>
      <c r="H82" s="440">
        <v>1246.9000000000001</v>
      </c>
      <c r="I82" s="440">
        <v>1258.4499999999998</v>
      </c>
      <c r="J82" s="440">
        <v>1274.9000000000001</v>
      </c>
      <c r="K82" s="439">
        <v>1242</v>
      </c>
      <c r="L82" s="439">
        <v>1214</v>
      </c>
      <c r="M82" s="439">
        <v>1.46102</v>
      </c>
    </row>
    <row r="83" spans="1:13" s="13" customFormat="1">
      <c r="A83" s="245">
        <v>73</v>
      </c>
      <c r="B83" s="442" t="s">
        <v>314</v>
      </c>
      <c r="C83" s="439">
        <v>342.6</v>
      </c>
      <c r="D83" s="440">
        <v>341.2</v>
      </c>
      <c r="E83" s="440">
        <v>337.4</v>
      </c>
      <c r="F83" s="440">
        <v>332.2</v>
      </c>
      <c r="G83" s="440">
        <v>328.4</v>
      </c>
      <c r="H83" s="440">
        <v>346.4</v>
      </c>
      <c r="I83" s="440">
        <v>350.20000000000005</v>
      </c>
      <c r="J83" s="440">
        <v>355.4</v>
      </c>
      <c r="K83" s="439">
        <v>345</v>
      </c>
      <c r="L83" s="439">
        <v>336</v>
      </c>
      <c r="M83" s="439">
        <v>13.75055</v>
      </c>
    </row>
    <row r="84" spans="1:13" s="13" customFormat="1">
      <c r="A84" s="245">
        <v>74</v>
      </c>
      <c r="B84" s="442" t="s">
        <v>315</v>
      </c>
      <c r="C84" s="439">
        <v>113.55</v>
      </c>
      <c r="D84" s="440">
        <v>114.41666666666667</v>
      </c>
      <c r="E84" s="440">
        <v>112.33333333333334</v>
      </c>
      <c r="F84" s="440">
        <v>111.11666666666667</v>
      </c>
      <c r="G84" s="440">
        <v>109.03333333333335</v>
      </c>
      <c r="H84" s="440">
        <v>115.63333333333334</v>
      </c>
      <c r="I84" s="440">
        <v>117.71666666666668</v>
      </c>
      <c r="J84" s="440">
        <v>118.93333333333334</v>
      </c>
      <c r="K84" s="439">
        <v>116.5</v>
      </c>
      <c r="L84" s="439">
        <v>113.2</v>
      </c>
      <c r="M84" s="439">
        <v>8.5277399999999997</v>
      </c>
    </row>
    <row r="85" spans="1:13" s="13" customFormat="1">
      <c r="A85" s="245">
        <v>75</v>
      </c>
      <c r="B85" s="442" t="s">
        <v>316</v>
      </c>
      <c r="C85" s="439">
        <v>5996.95</v>
      </c>
      <c r="D85" s="440">
        <v>6027.3166666666666</v>
      </c>
      <c r="E85" s="440">
        <v>5944.6333333333332</v>
      </c>
      <c r="F85" s="440">
        <v>5892.3166666666666</v>
      </c>
      <c r="G85" s="440">
        <v>5809.6333333333332</v>
      </c>
      <c r="H85" s="440">
        <v>6079.6333333333332</v>
      </c>
      <c r="I85" s="440">
        <v>6162.3166666666657</v>
      </c>
      <c r="J85" s="440">
        <v>6214.6333333333332</v>
      </c>
      <c r="K85" s="439">
        <v>6110</v>
      </c>
      <c r="L85" s="439">
        <v>5975</v>
      </c>
      <c r="M85" s="439">
        <v>0.26893</v>
      </c>
    </row>
    <row r="86" spans="1:13" s="13" customFormat="1">
      <c r="A86" s="245">
        <v>76</v>
      </c>
      <c r="B86" s="442" t="s">
        <v>317</v>
      </c>
      <c r="C86" s="439">
        <v>827.5</v>
      </c>
      <c r="D86" s="440">
        <v>829</v>
      </c>
      <c r="E86" s="440">
        <v>822.5</v>
      </c>
      <c r="F86" s="440">
        <v>817.5</v>
      </c>
      <c r="G86" s="440">
        <v>811</v>
      </c>
      <c r="H86" s="440">
        <v>834</v>
      </c>
      <c r="I86" s="440">
        <v>840.5</v>
      </c>
      <c r="J86" s="440">
        <v>845.5</v>
      </c>
      <c r="K86" s="439">
        <v>835.5</v>
      </c>
      <c r="L86" s="439">
        <v>824</v>
      </c>
      <c r="M86" s="439">
        <v>0.47917999999999999</v>
      </c>
    </row>
    <row r="87" spans="1:13" s="13" customFormat="1">
      <c r="A87" s="245">
        <v>77</v>
      </c>
      <c r="B87" s="442" t="s">
        <v>230</v>
      </c>
      <c r="C87" s="439">
        <v>1312.2</v>
      </c>
      <c r="D87" s="440">
        <v>1312.0333333333333</v>
      </c>
      <c r="E87" s="440">
        <v>1286.0666666666666</v>
      </c>
      <c r="F87" s="440">
        <v>1259.9333333333334</v>
      </c>
      <c r="G87" s="440">
        <v>1233.9666666666667</v>
      </c>
      <c r="H87" s="440">
        <v>1338.1666666666665</v>
      </c>
      <c r="I87" s="440">
        <v>1364.1333333333332</v>
      </c>
      <c r="J87" s="440">
        <v>1390.2666666666664</v>
      </c>
      <c r="K87" s="439">
        <v>1338</v>
      </c>
      <c r="L87" s="439">
        <v>1285.9000000000001</v>
      </c>
      <c r="M87" s="439">
        <v>1.6247199999999999</v>
      </c>
    </row>
    <row r="88" spans="1:13" s="13" customFormat="1">
      <c r="A88" s="245">
        <v>78</v>
      </c>
      <c r="B88" s="442" t="s">
        <v>318</v>
      </c>
      <c r="C88" s="439">
        <v>85.15</v>
      </c>
      <c r="D88" s="440">
        <v>84.649999999999991</v>
      </c>
      <c r="E88" s="440">
        <v>82.299999999999983</v>
      </c>
      <c r="F88" s="440">
        <v>79.449999999999989</v>
      </c>
      <c r="G88" s="440">
        <v>77.09999999999998</v>
      </c>
      <c r="H88" s="440">
        <v>87.499999999999986</v>
      </c>
      <c r="I88" s="440">
        <v>89.84999999999998</v>
      </c>
      <c r="J88" s="440">
        <v>92.699999999999989</v>
      </c>
      <c r="K88" s="439">
        <v>87</v>
      </c>
      <c r="L88" s="439">
        <v>81.8</v>
      </c>
      <c r="M88" s="439">
        <v>89.363290000000006</v>
      </c>
    </row>
    <row r="89" spans="1:13" s="13" customFormat="1">
      <c r="A89" s="245">
        <v>79</v>
      </c>
      <c r="B89" s="442" t="s">
        <v>71</v>
      </c>
      <c r="C89" s="439">
        <v>15649.25</v>
      </c>
      <c r="D89" s="440">
        <v>15696.416666666666</v>
      </c>
      <c r="E89" s="440">
        <v>15522.833333333332</v>
      </c>
      <c r="F89" s="440">
        <v>15396.416666666666</v>
      </c>
      <c r="G89" s="440">
        <v>15222.833333333332</v>
      </c>
      <c r="H89" s="440">
        <v>15822.833333333332</v>
      </c>
      <c r="I89" s="440">
        <v>15996.416666666664</v>
      </c>
      <c r="J89" s="440">
        <v>16122.833333333332</v>
      </c>
      <c r="K89" s="439">
        <v>15870</v>
      </c>
      <c r="L89" s="439">
        <v>15570</v>
      </c>
      <c r="M89" s="439">
        <v>0.31298999999999999</v>
      </c>
    </row>
    <row r="90" spans="1:13" s="13" customFormat="1">
      <c r="A90" s="245">
        <v>80</v>
      </c>
      <c r="B90" s="442" t="s">
        <v>319</v>
      </c>
      <c r="C90" s="439">
        <v>267</v>
      </c>
      <c r="D90" s="440">
        <v>268.73333333333335</v>
      </c>
      <c r="E90" s="440">
        <v>263.4666666666667</v>
      </c>
      <c r="F90" s="440">
        <v>259.93333333333334</v>
      </c>
      <c r="G90" s="440">
        <v>254.66666666666669</v>
      </c>
      <c r="H90" s="440">
        <v>272.26666666666671</v>
      </c>
      <c r="I90" s="440">
        <v>277.53333333333336</v>
      </c>
      <c r="J90" s="440">
        <v>281.06666666666672</v>
      </c>
      <c r="K90" s="439">
        <v>274</v>
      </c>
      <c r="L90" s="439">
        <v>265.2</v>
      </c>
      <c r="M90" s="439">
        <v>1.91421</v>
      </c>
    </row>
    <row r="91" spans="1:13" s="13" customFormat="1">
      <c r="A91" s="245">
        <v>81</v>
      </c>
      <c r="B91" s="442" t="s">
        <v>74</v>
      </c>
      <c r="C91" s="439">
        <v>3542.6</v>
      </c>
      <c r="D91" s="440">
        <v>3525.3666666666668</v>
      </c>
      <c r="E91" s="440">
        <v>3495.7333333333336</v>
      </c>
      <c r="F91" s="440">
        <v>3448.8666666666668</v>
      </c>
      <c r="G91" s="440">
        <v>3419.2333333333336</v>
      </c>
      <c r="H91" s="440">
        <v>3572.2333333333336</v>
      </c>
      <c r="I91" s="440">
        <v>3601.8666666666668</v>
      </c>
      <c r="J91" s="440">
        <v>3648.7333333333336</v>
      </c>
      <c r="K91" s="439">
        <v>3555</v>
      </c>
      <c r="L91" s="439">
        <v>3478.5</v>
      </c>
      <c r="M91" s="439">
        <v>3.5731199999999999</v>
      </c>
    </row>
    <row r="92" spans="1:13" s="13" customFormat="1">
      <c r="A92" s="245">
        <v>82</v>
      </c>
      <c r="B92" s="442" t="s">
        <v>320</v>
      </c>
      <c r="C92" s="439">
        <v>576.04999999999995</v>
      </c>
      <c r="D92" s="440">
        <v>577.80000000000007</v>
      </c>
      <c r="E92" s="440">
        <v>569.35000000000014</v>
      </c>
      <c r="F92" s="440">
        <v>562.65000000000009</v>
      </c>
      <c r="G92" s="440">
        <v>554.20000000000016</v>
      </c>
      <c r="H92" s="440">
        <v>584.50000000000011</v>
      </c>
      <c r="I92" s="440">
        <v>592.95000000000016</v>
      </c>
      <c r="J92" s="440">
        <v>599.65000000000009</v>
      </c>
      <c r="K92" s="439">
        <v>586.25</v>
      </c>
      <c r="L92" s="439">
        <v>571.1</v>
      </c>
      <c r="M92" s="439">
        <v>3.1518899999999999</v>
      </c>
    </row>
    <row r="93" spans="1:13" s="13" customFormat="1">
      <c r="A93" s="245">
        <v>83</v>
      </c>
      <c r="B93" s="442" t="s">
        <v>321</v>
      </c>
      <c r="C93" s="439">
        <v>357.2</v>
      </c>
      <c r="D93" s="440">
        <v>358.65000000000003</v>
      </c>
      <c r="E93" s="440">
        <v>350.80000000000007</v>
      </c>
      <c r="F93" s="440">
        <v>344.40000000000003</v>
      </c>
      <c r="G93" s="440">
        <v>336.55000000000007</v>
      </c>
      <c r="H93" s="440">
        <v>365.05000000000007</v>
      </c>
      <c r="I93" s="440">
        <v>372.90000000000009</v>
      </c>
      <c r="J93" s="440">
        <v>379.30000000000007</v>
      </c>
      <c r="K93" s="439">
        <v>366.5</v>
      </c>
      <c r="L93" s="439">
        <v>352.25</v>
      </c>
      <c r="M93" s="439">
        <v>2.68587</v>
      </c>
    </row>
    <row r="94" spans="1:13" s="13" customFormat="1">
      <c r="A94" s="245">
        <v>84</v>
      </c>
      <c r="B94" s="442" t="s">
        <v>80</v>
      </c>
      <c r="C94" s="439">
        <v>742.65</v>
      </c>
      <c r="D94" s="440">
        <v>734.51666666666677</v>
      </c>
      <c r="E94" s="440">
        <v>709.63333333333355</v>
      </c>
      <c r="F94" s="440">
        <v>676.61666666666679</v>
      </c>
      <c r="G94" s="440">
        <v>651.73333333333358</v>
      </c>
      <c r="H94" s="440">
        <v>767.53333333333353</v>
      </c>
      <c r="I94" s="440">
        <v>792.41666666666674</v>
      </c>
      <c r="J94" s="440">
        <v>825.43333333333351</v>
      </c>
      <c r="K94" s="439">
        <v>759.4</v>
      </c>
      <c r="L94" s="439">
        <v>701.5</v>
      </c>
      <c r="M94" s="439">
        <v>24.522690000000001</v>
      </c>
    </row>
    <row r="95" spans="1:13" s="13" customFormat="1">
      <c r="A95" s="245">
        <v>85</v>
      </c>
      <c r="B95" s="442" t="s">
        <v>322</v>
      </c>
      <c r="C95" s="439">
        <v>2038.65</v>
      </c>
      <c r="D95" s="440">
        <v>2020.2333333333336</v>
      </c>
      <c r="E95" s="440">
        <v>1994.7666666666671</v>
      </c>
      <c r="F95" s="440">
        <v>1950.8833333333334</v>
      </c>
      <c r="G95" s="440">
        <v>1925.416666666667</v>
      </c>
      <c r="H95" s="440">
        <v>2064.1166666666672</v>
      </c>
      <c r="I95" s="440">
        <v>2089.5833333333335</v>
      </c>
      <c r="J95" s="440">
        <v>2133.4666666666672</v>
      </c>
      <c r="K95" s="439">
        <v>2045.7</v>
      </c>
      <c r="L95" s="439">
        <v>1976.35</v>
      </c>
      <c r="M95" s="439">
        <v>0.37664999999999998</v>
      </c>
    </row>
    <row r="96" spans="1:13" s="13" customFormat="1">
      <c r="A96" s="245">
        <v>86</v>
      </c>
      <c r="B96" s="442" t="s">
        <v>783</v>
      </c>
      <c r="C96" s="439">
        <v>327</v>
      </c>
      <c r="D96" s="440">
        <v>328.51666666666665</v>
      </c>
      <c r="E96" s="440">
        <v>324.0333333333333</v>
      </c>
      <c r="F96" s="440">
        <v>321.06666666666666</v>
      </c>
      <c r="G96" s="440">
        <v>316.58333333333331</v>
      </c>
      <c r="H96" s="440">
        <v>331.48333333333329</v>
      </c>
      <c r="I96" s="440">
        <v>335.96666666666664</v>
      </c>
      <c r="J96" s="440">
        <v>338.93333333333328</v>
      </c>
      <c r="K96" s="439">
        <v>333</v>
      </c>
      <c r="L96" s="439">
        <v>325.55</v>
      </c>
      <c r="M96" s="439">
        <v>3.9242300000000001</v>
      </c>
    </row>
    <row r="97" spans="1:13" s="13" customFormat="1">
      <c r="A97" s="245">
        <v>87</v>
      </c>
      <c r="B97" s="442" t="s">
        <v>75</v>
      </c>
      <c r="C97" s="439">
        <v>636.15</v>
      </c>
      <c r="D97" s="440">
        <v>637.28333333333342</v>
      </c>
      <c r="E97" s="440">
        <v>633.06666666666683</v>
      </c>
      <c r="F97" s="440">
        <v>629.98333333333346</v>
      </c>
      <c r="G97" s="440">
        <v>625.76666666666688</v>
      </c>
      <c r="H97" s="440">
        <v>640.36666666666679</v>
      </c>
      <c r="I97" s="440">
        <v>644.58333333333326</v>
      </c>
      <c r="J97" s="440">
        <v>647.66666666666674</v>
      </c>
      <c r="K97" s="439">
        <v>641.5</v>
      </c>
      <c r="L97" s="439">
        <v>634.20000000000005</v>
      </c>
      <c r="M97" s="439">
        <v>32.558190000000003</v>
      </c>
    </row>
    <row r="98" spans="1:13" s="13" customFormat="1">
      <c r="A98" s="245">
        <v>88</v>
      </c>
      <c r="B98" s="442" t="s">
        <v>323</v>
      </c>
      <c r="C98" s="439">
        <v>544</v>
      </c>
      <c r="D98" s="440">
        <v>547.81666666666672</v>
      </c>
      <c r="E98" s="440">
        <v>537.73333333333346</v>
      </c>
      <c r="F98" s="440">
        <v>531.4666666666667</v>
      </c>
      <c r="G98" s="440">
        <v>521.38333333333344</v>
      </c>
      <c r="H98" s="440">
        <v>554.08333333333348</v>
      </c>
      <c r="I98" s="440">
        <v>564.16666666666674</v>
      </c>
      <c r="J98" s="440">
        <v>570.43333333333351</v>
      </c>
      <c r="K98" s="439">
        <v>557.9</v>
      </c>
      <c r="L98" s="439">
        <v>541.54999999999995</v>
      </c>
      <c r="M98" s="439">
        <v>4.5361599999999997</v>
      </c>
    </row>
    <row r="99" spans="1:13" s="13" customFormat="1">
      <c r="A99" s="245">
        <v>89</v>
      </c>
      <c r="B99" s="442" t="s">
        <v>76</v>
      </c>
      <c r="C99" s="439">
        <v>160.9</v>
      </c>
      <c r="D99" s="440">
        <v>161.25000000000003</v>
      </c>
      <c r="E99" s="440">
        <v>159.70000000000005</v>
      </c>
      <c r="F99" s="440">
        <v>158.50000000000003</v>
      </c>
      <c r="G99" s="440">
        <v>156.95000000000005</v>
      </c>
      <c r="H99" s="440">
        <v>162.45000000000005</v>
      </c>
      <c r="I99" s="440">
        <v>164.00000000000006</v>
      </c>
      <c r="J99" s="440">
        <v>165.20000000000005</v>
      </c>
      <c r="K99" s="439">
        <v>162.80000000000001</v>
      </c>
      <c r="L99" s="439">
        <v>160.05000000000001</v>
      </c>
      <c r="M99" s="439">
        <v>95.757779999999997</v>
      </c>
    </row>
    <row r="100" spans="1:13" s="13" customFormat="1">
      <c r="A100" s="245">
        <v>90</v>
      </c>
      <c r="B100" s="442" t="s">
        <v>324</v>
      </c>
      <c r="C100" s="439">
        <v>597.20000000000005</v>
      </c>
      <c r="D100" s="440">
        <v>598.1</v>
      </c>
      <c r="E100" s="440">
        <v>591.20000000000005</v>
      </c>
      <c r="F100" s="440">
        <v>585.20000000000005</v>
      </c>
      <c r="G100" s="440">
        <v>578.30000000000007</v>
      </c>
      <c r="H100" s="440">
        <v>604.1</v>
      </c>
      <c r="I100" s="440">
        <v>610.99999999999989</v>
      </c>
      <c r="J100" s="440">
        <v>617</v>
      </c>
      <c r="K100" s="439">
        <v>605</v>
      </c>
      <c r="L100" s="439">
        <v>592.1</v>
      </c>
      <c r="M100" s="439">
        <v>1.5850299999999999</v>
      </c>
    </row>
    <row r="101" spans="1:13">
      <c r="A101" s="245">
        <v>91</v>
      </c>
      <c r="B101" s="442" t="s">
        <v>325</v>
      </c>
      <c r="C101" s="439">
        <v>531.29999999999995</v>
      </c>
      <c r="D101" s="440">
        <v>534.76666666666665</v>
      </c>
      <c r="E101" s="440">
        <v>521.5333333333333</v>
      </c>
      <c r="F101" s="440">
        <v>511.76666666666665</v>
      </c>
      <c r="G101" s="440">
        <v>498.5333333333333</v>
      </c>
      <c r="H101" s="440">
        <v>544.5333333333333</v>
      </c>
      <c r="I101" s="440">
        <v>557.76666666666665</v>
      </c>
      <c r="J101" s="440">
        <v>567.5333333333333</v>
      </c>
      <c r="K101" s="439">
        <v>548</v>
      </c>
      <c r="L101" s="439">
        <v>525</v>
      </c>
      <c r="M101" s="439">
        <v>1.41615</v>
      </c>
    </row>
    <row r="102" spans="1:13">
      <c r="A102" s="245">
        <v>92</v>
      </c>
      <c r="B102" s="442" t="s">
        <v>326</v>
      </c>
      <c r="C102" s="439">
        <v>592.1</v>
      </c>
      <c r="D102" s="440">
        <v>591.36666666666667</v>
      </c>
      <c r="E102" s="440">
        <v>584.83333333333337</v>
      </c>
      <c r="F102" s="440">
        <v>577.56666666666672</v>
      </c>
      <c r="G102" s="440">
        <v>571.03333333333342</v>
      </c>
      <c r="H102" s="440">
        <v>598.63333333333333</v>
      </c>
      <c r="I102" s="440">
        <v>605.16666666666663</v>
      </c>
      <c r="J102" s="440">
        <v>612.43333333333328</v>
      </c>
      <c r="K102" s="439">
        <v>597.9</v>
      </c>
      <c r="L102" s="439">
        <v>584.1</v>
      </c>
      <c r="M102" s="439">
        <v>1.3660300000000001</v>
      </c>
    </row>
    <row r="103" spans="1:13">
      <c r="A103" s="245">
        <v>93</v>
      </c>
      <c r="B103" s="442" t="s">
        <v>77</v>
      </c>
      <c r="C103" s="439">
        <v>153.30000000000001</v>
      </c>
      <c r="D103" s="440">
        <v>150.4</v>
      </c>
      <c r="E103" s="440">
        <v>145.9</v>
      </c>
      <c r="F103" s="440">
        <v>138.5</v>
      </c>
      <c r="G103" s="440">
        <v>134</v>
      </c>
      <c r="H103" s="440">
        <v>157.80000000000001</v>
      </c>
      <c r="I103" s="440">
        <v>162.30000000000001</v>
      </c>
      <c r="J103" s="440">
        <v>169.70000000000002</v>
      </c>
      <c r="K103" s="439">
        <v>154.9</v>
      </c>
      <c r="L103" s="439">
        <v>143</v>
      </c>
      <c r="M103" s="439">
        <v>132.84232</v>
      </c>
    </row>
    <row r="104" spans="1:13">
      <c r="A104" s="245">
        <v>94</v>
      </c>
      <c r="B104" s="442" t="s">
        <v>327</v>
      </c>
      <c r="C104" s="439">
        <v>1351.95</v>
      </c>
      <c r="D104" s="440">
        <v>1350.0666666666666</v>
      </c>
      <c r="E104" s="440">
        <v>1328.4333333333332</v>
      </c>
      <c r="F104" s="440">
        <v>1304.9166666666665</v>
      </c>
      <c r="G104" s="440">
        <v>1283.2833333333331</v>
      </c>
      <c r="H104" s="440">
        <v>1373.5833333333333</v>
      </c>
      <c r="I104" s="440">
        <v>1395.2166666666665</v>
      </c>
      <c r="J104" s="440">
        <v>1418.7333333333333</v>
      </c>
      <c r="K104" s="439">
        <v>1371.7</v>
      </c>
      <c r="L104" s="439">
        <v>1326.55</v>
      </c>
      <c r="M104" s="439">
        <v>3.1985000000000001</v>
      </c>
    </row>
    <row r="105" spans="1:13">
      <c r="A105" s="245">
        <v>95</v>
      </c>
      <c r="B105" s="442" t="s">
        <v>328</v>
      </c>
      <c r="C105" s="439">
        <v>23</v>
      </c>
      <c r="D105" s="440">
        <v>23.333333333333332</v>
      </c>
      <c r="E105" s="440">
        <v>22.166666666666664</v>
      </c>
      <c r="F105" s="440">
        <v>21.333333333333332</v>
      </c>
      <c r="G105" s="440">
        <v>20.166666666666664</v>
      </c>
      <c r="H105" s="440">
        <v>24.166666666666664</v>
      </c>
      <c r="I105" s="440">
        <v>25.333333333333329</v>
      </c>
      <c r="J105" s="440">
        <v>26.166666666666664</v>
      </c>
      <c r="K105" s="439">
        <v>24.5</v>
      </c>
      <c r="L105" s="439">
        <v>22.5</v>
      </c>
      <c r="M105" s="439">
        <v>641.45844999999997</v>
      </c>
    </row>
    <row r="106" spans="1:13">
      <c r="A106" s="245">
        <v>96</v>
      </c>
      <c r="B106" s="442" t="s">
        <v>329</v>
      </c>
      <c r="C106" s="439">
        <v>986</v>
      </c>
      <c r="D106" s="440">
        <v>985.98333333333323</v>
      </c>
      <c r="E106" s="440">
        <v>973.61666666666645</v>
      </c>
      <c r="F106" s="440">
        <v>961.23333333333323</v>
      </c>
      <c r="G106" s="440">
        <v>948.86666666666645</v>
      </c>
      <c r="H106" s="440">
        <v>998.36666666666645</v>
      </c>
      <c r="I106" s="440">
        <v>1010.7333333333332</v>
      </c>
      <c r="J106" s="440">
        <v>1023.1166666666664</v>
      </c>
      <c r="K106" s="439">
        <v>998.35</v>
      </c>
      <c r="L106" s="439">
        <v>973.6</v>
      </c>
      <c r="M106" s="439">
        <v>5.0135399999999999</v>
      </c>
    </row>
    <row r="107" spans="1:13">
      <c r="A107" s="245">
        <v>97</v>
      </c>
      <c r="B107" s="442" t="s">
        <v>330</v>
      </c>
      <c r="C107" s="439">
        <v>417.9</v>
      </c>
      <c r="D107" s="440">
        <v>417.3</v>
      </c>
      <c r="E107" s="440">
        <v>410.6</v>
      </c>
      <c r="F107" s="440">
        <v>403.3</v>
      </c>
      <c r="G107" s="440">
        <v>396.6</v>
      </c>
      <c r="H107" s="440">
        <v>424.6</v>
      </c>
      <c r="I107" s="440">
        <v>431.29999999999995</v>
      </c>
      <c r="J107" s="440">
        <v>438.6</v>
      </c>
      <c r="K107" s="439">
        <v>424</v>
      </c>
      <c r="L107" s="439">
        <v>410</v>
      </c>
      <c r="M107" s="439">
        <v>4.2687799999999996</v>
      </c>
    </row>
    <row r="108" spans="1:13">
      <c r="A108" s="245">
        <v>98</v>
      </c>
      <c r="B108" s="442" t="s">
        <v>79</v>
      </c>
      <c r="C108" s="439">
        <v>518.75</v>
      </c>
      <c r="D108" s="440">
        <v>517.33333333333337</v>
      </c>
      <c r="E108" s="440">
        <v>508.2166666666667</v>
      </c>
      <c r="F108" s="440">
        <v>497.68333333333334</v>
      </c>
      <c r="G108" s="440">
        <v>488.56666666666666</v>
      </c>
      <c r="H108" s="440">
        <v>527.86666666666679</v>
      </c>
      <c r="I108" s="440">
        <v>536.98333333333335</v>
      </c>
      <c r="J108" s="440">
        <v>547.51666666666677</v>
      </c>
      <c r="K108" s="439">
        <v>526.45000000000005</v>
      </c>
      <c r="L108" s="439">
        <v>506.8</v>
      </c>
      <c r="M108" s="439">
        <v>12.368690000000001</v>
      </c>
    </row>
    <row r="109" spans="1:13">
      <c r="A109" s="245">
        <v>99</v>
      </c>
      <c r="B109" s="442" t="s">
        <v>331</v>
      </c>
      <c r="C109" s="439">
        <v>4348.1000000000004</v>
      </c>
      <c r="D109" s="440">
        <v>4282.7</v>
      </c>
      <c r="E109" s="440">
        <v>4165.3999999999996</v>
      </c>
      <c r="F109" s="440">
        <v>3982.7</v>
      </c>
      <c r="G109" s="440">
        <v>3865.3999999999996</v>
      </c>
      <c r="H109" s="440">
        <v>4465.3999999999996</v>
      </c>
      <c r="I109" s="440">
        <v>4582.7000000000007</v>
      </c>
      <c r="J109" s="440">
        <v>4765.3999999999996</v>
      </c>
      <c r="K109" s="439">
        <v>4400</v>
      </c>
      <c r="L109" s="439">
        <v>4100</v>
      </c>
      <c r="M109" s="439">
        <v>0.58989999999999998</v>
      </c>
    </row>
    <row r="110" spans="1:13">
      <c r="A110" s="245">
        <v>100</v>
      </c>
      <c r="B110" s="442" t="s">
        <v>332</v>
      </c>
      <c r="C110" s="439">
        <v>187.65</v>
      </c>
      <c r="D110" s="440">
        <v>190.21666666666667</v>
      </c>
      <c r="E110" s="440">
        <v>184.43333333333334</v>
      </c>
      <c r="F110" s="440">
        <v>181.21666666666667</v>
      </c>
      <c r="G110" s="440">
        <v>175.43333333333334</v>
      </c>
      <c r="H110" s="440">
        <v>193.43333333333334</v>
      </c>
      <c r="I110" s="440">
        <v>199.2166666666667</v>
      </c>
      <c r="J110" s="440">
        <v>202.43333333333334</v>
      </c>
      <c r="K110" s="439">
        <v>196</v>
      </c>
      <c r="L110" s="439">
        <v>187</v>
      </c>
      <c r="M110" s="439">
        <v>5.0372700000000004</v>
      </c>
    </row>
    <row r="111" spans="1:13">
      <c r="A111" s="245">
        <v>101</v>
      </c>
      <c r="B111" s="442" t="s">
        <v>333</v>
      </c>
      <c r="C111" s="439">
        <v>289.39999999999998</v>
      </c>
      <c r="D111" s="440">
        <v>290.51666666666665</v>
      </c>
      <c r="E111" s="440">
        <v>287.0333333333333</v>
      </c>
      <c r="F111" s="440">
        <v>284.66666666666663</v>
      </c>
      <c r="G111" s="440">
        <v>281.18333333333328</v>
      </c>
      <c r="H111" s="440">
        <v>292.88333333333333</v>
      </c>
      <c r="I111" s="440">
        <v>296.36666666666667</v>
      </c>
      <c r="J111" s="440">
        <v>298.73333333333335</v>
      </c>
      <c r="K111" s="439">
        <v>294</v>
      </c>
      <c r="L111" s="439">
        <v>288.14999999999998</v>
      </c>
      <c r="M111" s="439">
        <v>8.2325900000000001</v>
      </c>
    </row>
    <row r="112" spans="1:13">
      <c r="A112" s="245">
        <v>102</v>
      </c>
      <c r="B112" s="442" t="s">
        <v>334</v>
      </c>
      <c r="C112" s="439">
        <v>135.9</v>
      </c>
      <c r="D112" s="440">
        <v>136.18333333333337</v>
      </c>
      <c r="E112" s="440">
        <v>134.81666666666672</v>
      </c>
      <c r="F112" s="440">
        <v>133.73333333333335</v>
      </c>
      <c r="G112" s="440">
        <v>132.3666666666667</v>
      </c>
      <c r="H112" s="440">
        <v>137.26666666666674</v>
      </c>
      <c r="I112" s="440">
        <v>138.63333333333335</v>
      </c>
      <c r="J112" s="440">
        <v>139.71666666666675</v>
      </c>
      <c r="K112" s="439">
        <v>137.55000000000001</v>
      </c>
      <c r="L112" s="439">
        <v>135.1</v>
      </c>
      <c r="M112" s="439">
        <v>6.6846199999999998</v>
      </c>
    </row>
    <row r="113" spans="1:13">
      <c r="A113" s="245">
        <v>103</v>
      </c>
      <c r="B113" s="442" t="s">
        <v>335</v>
      </c>
      <c r="C113" s="439">
        <v>693.05</v>
      </c>
      <c r="D113" s="440">
        <v>690.58333333333337</v>
      </c>
      <c r="E113" s="440">
        <v>682.4666666666667</v>
      </c>
      <c r="F113" s="440">
        <v>671.88333333333333</v>
      </c>
      <c r="G113" s="440">
        <v>663.76666666666665</v>
      </c>
      <c r="H113" s="440">
        <v>701.16666666666674</v>
      </c>
      <c r="I113" s="440">
        <v>709.2833333333333</v>
      </c>
      <c r="J113" s="440">
        <v>719.86666666666679</v>
      </c>
      <c r="K113" s="439">
        <v>698.7</v>
      </c>
      <c r="L113" s="439">
        <v>680</v>
      </c>
      <c r="M113" s="439">
        <v>2.4714100000000001</v>
      </c>
    </row>
    <row r="114" spans="1:13">
      <c r="A114" s="245">
        <v>104</v>
      </c>
      <c r="B114" s="442" t="s">
        <v>81</v>
      </c>
      <c r="C114" s="439">
        <v>580.1</v>
      </c>
      <c r="D114" s="440">
        <v>575.91666666666663</v>
      </c>
      <c r="E114" s="440">
        <v>567.08333333333326</v>
      </c>
      <c r="F114" s="440">
        <v>554.06666666666661</v>
      </c>
      <c r="G114" s="440">
        <v>545.23333333333323</v>
      </c>
      <c r="H114" s="440">
        <v>588.93333333333328</v>
      </c>
      <c r="I114" s="440">
        <v>597.76666666666654</v>
      </c>
      <c r="J114" s="440">
        <v>610.7833333333333</v>
      </c>
      <c r="K114" s="439">
        <v>584.75</v>
      </c>
      <c r="L114" s="439">
        <v>562.9</v>
      </c>
      <c r="M114" s="439">
        <v>58.848239999999997</v>
      </c>
    </row>
    <row r="115" spans="1:13">
      <c r="A115" s="245">
        <v>105</v>
      </c>
      <c r="B115" s="442" t="s">
        <v>82</v>
      </c>
      <c r="C115" s="439">
        <v>939.8</v>
      </c>
      <c r="D115" s="440">
        <v>943.0333333333333</v>
      </c>
      <c r="E115" s="440">
        <v>934.31666666666661</v>
      </c>
      <c r="F115" s="440">
        <v>928.83333333333326</v>
      </c>
      <c r="G115" s="440">
        <v>920.11666666666656</v>
      </c>
      <c r="H115" s="440">
        <v>948.51666666666665</v>
      </c>
      <c r="I115" s="440">
        <v>957.23333333333335</v>
      </c>
      <c r="J115" s="440">
        <v>962.7166666666667</v>
      </c>
      <c r="K115" s="439">
        <v>951.75</v>
      </c>
      <c r="L115" s="439">
        <v>937.55</v>
      </c>
      <c r="M115" s="439">
        <v>20.28426</v>
      </c>
    </row>
    <row r="116" spans="1:13">
      <c r="A116" s="245">
        <v>106</v>
      </c>
      <c r="B116" s="442" t="s">
        <v>231</v>
      </c>
      <c r="C116" s="439">
        <v>167.3</v>
      </c>
      <c r="D116" s="440">
        <v>167.43333333333331</v>
      </c>
      <c r="E116" s="440">
        <v>165.51666666666662</v>
      </c>
      <c r="F116" s="440">
        <v>163.73333333333332</v>
      </c>
      <c r="G116" s="440">
        <v>161.81666666666663</v>
      </c>
      <c r="H116" s="440">
        <v>169.21666666666661</v>
      </c>
      <c r="I116" s="440">
        <v>171.1333333333333</v>
      </c>
      <c r="J116" s="440">
        <v>172.9166666666666</v>
      </c>
      <c r="K116" s="439">
        <v>169.35</v>
      </c>
      <c r="L116" s="439">
        <v>165.65</v>
      </c>
      <c r="M116" s="439">
        <v>25.335059999999999</v>
      </c>
    </row>
    <row r="117" spans="1:13">
      <c r="A117" s="245">
        <v>107</v>
      </c>
      <c r="B117" s="442" t="s">
        <v>83</v>
      </c>
      <c r="C117" s="439">
        <v>156.25</v>
      </c>
      <c r="D117" s="440">
        <v>156.85</v>
      </c>
      <c r="E117" s="440">
        <v>154.85</v>
      </c>
      <c r="F117" s="440">
        <v>153.44999999999999</v>
      </c>
      <c r="G117" s="440">
        <v>151.44999999999999</v>
      </c>
      <c r="H117" s="440">
        <v>158.25</v>
      </c>
      <c r="I117" s="440">
        <v>160.25</v>
      </c>
      <c r="J117" s="440">
        <v>161.65</v>
      </c>
      <c r="K117" s="439">
        <v>158.85</v>
      </c>
      <c r="L117" s="439">
        <v>155.44999999999999</v>
      </c>
      <c r="M117" s="439">
        <v>310.71589</v>
      </c>
    </row>
    <row r="118" spans="1:13">
      <c r="A118" s="245">
        <v>108</v>
      </c>
      <c r="B118" s="442" t="s">
        <v>336</v>
      </c>
      <c r="C118" s="439">
        <v>397.4</v>
      </c>
      <c r="D118" s="440">
        <v>395.18333333333334</v>
      </c>
      <c r="E118" s="440">
        <v>386.7166666666667</v>
      </c>
      <c r="F118" s="440">
        <v>376.03333333333336</v>
      </c>
      <c r="G118" s="440">
        <v>367.56666666666672</v>
      </c>
      <c r="H118" s="440">
        <v>405.86666666666667</v>
      </c>
      <c r="I118" s="440">
        <v>414.33333333333326</v>
      </c>
      <c r="J118" s="440">
        <v>425.01666666666665</v>
      </c>
      <c r="K118" s="439">
        <v>403.65</v>
      </c>
      <c r="L118" s="439">
        <v>384.5</v>
      </c>
      <c r="M118" s="439">
        <v>16.746130000000001</v>
      </c>
    </row>
    <row r="119" spans="1:13">
      <c r="A119" s="245">
        <v>109</v>
      </c>
      <c r="B119" s="442" t="s">
        <v>821</v>
      </c>
      <c r="C119" s="439">
        <v>3713.4</v>
      </c>
      <c r="D119" s="440">
        <v>3702.0666666666671</v>
      </c>
      <c r="E119" s="440">
        <v>3672.1333333333341</v>
      </c>
      <c r="F119" s="440">
        <v>3630.8666666666672</v>
      </c>
      <c r="G119" s="440">
        <v>3600.9333333333343</v>
      </c>
      <c r="H119" s="440">
        <v>3743.3333333333339</v>
      </c>
      <c r="I119" s="440">
        <v>3773.2666666666673</v>
      </c>
      <c r="J119" s="440">
        <v>3814.5333333333338</v>
      </c>
      <c r="K119" s="439">
        <v>3732</v>
      </c>
      <c r="L119" s="439">
        <v>3660.8</v>
      </c>
      <c r="M119" s="439">
        <v>3.3654199999999999</v>
      </c>
    </row>
    <row r="120" spans="1:13">
      <c r="A120" s="245">
        <v>110</v>
      </c>
      <c r="B120" s="442" t="s">
        <v>84</v>
      </c>
      <c r="C120" s="439">
        <v>1710.6</v>
      </c>
      <c r="D120" s="440">
        <v>1705.5166666666667</v>
      </c>
      <c r="E120" s="440">
        <v>1693.1333333333332</v>
      </c>
      <c r="F120" s="440">
        <v>1675.6666666666665</v>
      </c>
      <c r="G120" s="440">
        <v>1663.2833333333331</v>
      </c>
      <c r="H120" s="440">
        <v>1722.9833333333333</v>
      </c>
      <c r="I120" s="440">
        <v>1735.366666666667</v>
      </c>
      <c r="J120" s="440">
        <v>1752.8333333333335</v>
      </c>
      <c r="K120" s="439">
        <v>1717.9</v>
      </c>
      <c r="L120" s="439">
        <v>1688.05</v>
      </c>
      <c r="M120" s="439">
        <v>2.8176100000000002</v>
      </c>
    </row>
    <row r="121" spans="1:13">
      <c r="A121" s="245">
        <v>111</v>
      </c>
      <c r="B121" s="442" t="s">
        <v>85</v>
      </c>
      <c r="C121" s="439">
        <v>719.7</v>
      </c>
      <c r="D121" s="440">
        <v>725.15</v>
      </c>
      <c r="E121" s="440">
        <v>702.3</v>
      </c>
      <c r="F121" s="440">
        <v>684.9</v>
      </c>
      <c r="G121" s="440">
        <v>662.05</v>
      </c>
      <c r="H121" s="440">
        <v>742.55</v>
      </c>
      <c r="I121" s="440">
        <v>765.40000000000009</v>
      </c>
      <c r="J121" s="440">
        <v>782.8</v>
      </c>
      <c r="K121" s="439">
        <v>748</v>
      </c>
      <c r="L121" s="439">
        <v>707.75</v>
      </c>
      <c r="M121" s="439">
        <v>72.077309999999997</v>
      </c>
    </row>
    <row r="122" spans="1:13">
      <c r="A122" s="245">
        <v>112</v>
      </c>
      <c r="B122" s="442" t="s">
        <v>232</v>
      </c>
      <c r="C122" s="439">
        <v>859.85</v>
      </c>
      <c r="D122" s="440">
        <v>853.5</v>
      </c>
      <c r="E122" s="440">
        <v>842.55</v>
      </c>
      <c r="F122" s="440">
        <v>825.25</v>
      </c>
      <c r="G122" s="440">
        <v>814.3</v>
      </c>
      <c r="H122" s="440">
        <v>870.8</v>
      </c>
      <c r="I122" s="440">
        <v>881.75</v>
      </c>
      <c r="J122" s="440">
        <v>899.05</v>
      </c>
      <c r="K122" s="439">
        <v>864.45</v>
      </c>
      <c r="L122" s="439">
        <v>836.2</v>
      </c>
      <c r="M122" s="439">
        <v>8.1135999999999999</v>
      </c>
    </row>
    <row r="123" spans="1:13">
      <c r="A123" s="245">
        <v>113</v>
      </c>
      <c r="B123" s="442" t="s">
        <v>337</v>
      </c>
      <c r="C123" s="439">
        <v>739.35</v>
      </c>
      <c r="D123" s="440">
        <v>748.05000000000007</v>
      </c>
      <c r="E123" s="440">
        <v>726.30000000000018</v>
      </c>
      <c r="F123" s="440">
        <v>713.25000000000011</v>
      </c>
      <c r="G123" s="440">
        <v>691.50000000000023</v>
      </c>
      <c r="H123" s="440">
        <v>761.10000000000014</v>
      </c>
      <c r="I123" s="440">
        <v>782.84999999999991</v>
      </c>
      <c r="J123" s="440">
        <v>795.90000000000009</v>
      </c>
      <c r="K123" s="439">
        <v>769.8</v>
      </c>
      <c r="L123" s="439">
        <v>735</v>
      </c>
      <c r="M123" s="439">
        <v>2.4321700000000002</v>
      </c>
    </row>
    <row r="124" spans="1:13">
      <c r="A124" s="245">
        <v>114</v>
      </c>
      <c r="B124" s="442" t="s">
        <v>233</v>
      </c>
      <c r="C124" s="439">
        <v>407.05</v>
      </c>
      <c r="D124" s="440">
        <v>405.58333333333331</v>
      </c>
      <c r="E124" s="440">
        <v>402.46666666666664</v>
      </c>
      <c r="F124" s="440">
        <v>397.88333333333333</v>
      </c>
      <c r="G124" s="440">
        <v>394.76666666666665</v>
      </c>
      <c r="H124" s="440">
        <v>410.16666666666663</v>
      </c>
      <c r="I124" s="440">
        <v>413.2833333333333</v>
      </c>
      <c r="J124" s="440">
        <v>417.86666666666662</v>
      </c>
      <c r="K124" s="439">
        <v>408.7</v>
      </c>
      <c r="L124" s="439">
        <v>401</v>
      </c>
      <c r="M124" s="439">
        <v>7.3932399999999996</v>
      </c>
    </row>
    <row r="125" spans="1:13">
      <c r="A125" s="245">
        <v>115</v>
      </c>
      <c r="B125" s="442" t="s">
        <v>86</v>
      </c>
      <c r="C125" s="439">
        <v>812.95</v>
      </c>
      <c r="D125" s="440">
        <v>815.98333333333323</v>
      </c>
      <c r="E125" s="440">
        <v>807.96666666666647</v>
      </c>
      <c r="F125" s="440">
        <v>802.98333333333323</v>
      </c>
      <c r="G125" s="440">
        <v>794.96666666666647</v>
      </c>
      <c r="H125" s="440">
        <v>820.96666666666647</v>
      </c>
      <c r="I125" s="440">
        <v>828.98333333333312</v>
      </c>
      <c r="J125" s="440">
        <v>833.96666666666647</v>
      </c>
      <c r="K125" s="439">
        <v>824</v>
      </c>
      <c r="L125" s="439">
        <v>811</v>
      </c>
      <c r="M125" s="439">
        <v>8.9243500000000004</v>
      </c>
    </row>
    <row r="126" spans="1:13">
      <c r="A126" s="245">
        <v>116</v>
      </c>
      <c r="B126" s="442" t="s">
        <v>338</v>
      </c>
      <c r="C126" s="439">
        <v>804.55</v>
      </c>
      <c r="D126" s="440">
        <v>802.86666666666679</v>
      </c>
      <c r="E126" s="440">
        <v>797.88333333333355</v>
      </c>
      <c r="F126" s="440">
        <v>791.21666666666681</v>
      </c>
      <c r="G126" s="440">
        <v>786.23333333333358</v>
      </c>
      <c r="H126" s="440">
        <v>809.53333333333353</v>
      </c>
      <c r="I126" s="440">
        <v>814.51666666666665</v>
      </c>
      <c r="J126" s="440">
        <v>821.18333333333351</v>
      </c>
      <c r="K126" s="439">
        <v>807.85</v>
      </c>
      <c r="L126" s="439">
        <v>796.2</v>
      </c>
      <c r="M126" s="439">
        <v>2.7063000000000001</v>
      </c>
    </row>
    <row r="127" spans="1:13">
      <c r="A127" s="245">
        <v>117</v>
      </c>
      <c r="B127" s="442" t="s">
        <v>339</v>
      </c>
      <c r="C127" s="439">
        <v>97.7</v>
      </c>
      <c r="D127" s="440">
        <v>97.899999999999991</v>
      </c>
      <c r="E127" s="440">
        <v>95.799999999999983</v>
      </c>
      <c r="F127" s="440">
        <v>93.899999999999991</v>
      </c>
      <c r="G127" s="440">
        <v>91.799999999999983</v>
      </c>
      <c r="H127" s="440">
        <v>99.799999999999983</v>
      </c>
      <c r="I127" s="440">
        <v>101.89999999999998</v>
      </c>
      <c r="J127" s="440">
        <v>103.79999999999998</v>
      </c>
      <c r="K127" s="439">
        <v>100</v>
      </c>
      <c r="L127" s="439">
        <v>96</v>
      </c>
      <c r="M127" s="439">
        <v>5.5352199999999998</v>
      </c>
    </row>
    <row r="128" spans="1:13">
      <c r="A128" s="245">
        <v>118</v>
      </c>
      <c r="B128" s="442" t="s">
        <v>340</v>
      </c>
      <c r="C128" s="439">
        <v>105.6</v>
      </c>
      <c r="D128" s="440">
        <v>105.05</v>
      </c>
      <c r="E128" s="440">
        <v>103.8</v>
      </c>
      <c r="F128" s="440">
        <v>102</v>
      </c>
      <c r="G128" s="440">
        <v>100.75</v>
      </c>
      <c r="H128" s="440">
        <v>106.85</v>
      </c>
      <c r="I128" s="440">
        <v>108.1</v>
      </c>
      <c r="J128" s="440">
        <v>109.89999999999999</v>
      </c>
      <c r="K128" s="439">
        <v>106.3</v>
      </c>
      <c r="L128" s="439">
        <v>103.25</v>
      </c>
      <c r="M128" s="439">
        <v>19.317260000000001</v>
      </c>
    </row>
    <row r="129" spans="1:13">
      <c r="A129" s="245">
        <v>119</v>
      </c>
      <c r="B129" s="442" t="s">
        <v>341</v>
      </c>
      <c r="C129" s="439">
        <v>755.6</v>
      </c>
      <c r="D129" s="440">
        <v>750.13333333333333</v>
      </c>
      <c r="E129" s="440">
        <v>725.4666666666667</v>
      </c>
      <c r="F129" s="440">
        <v>695.33333333333337</v>
      </c>
      <c r="G129" s="440">
        <v>670.66666666666674</v>
      </c>
      <c r="H129" s="440">
        <v>780.26666666666665</v>
      </c>
      <c r="I129" s="440">
        <v>804.93333333333339</v>
      </c>
      <c r="J129" s="440">
        <v>835.06666666666661</v>
      </c>
      <c r="K129" s="439">
        <v>774.8</v>
      </c>
      <c r="L129" s="439">
        <v>720</v>
      </c>
      <c r="M129" s="439">
        <v>11.27375</v>
      </c>
    </row>
    <row r="130" spans="1:13">
      <c r="A130" s="245">
        <v>120</v>
      </c>
      <c r="B130" s="442" t="s">
        <v>92</v>
      </c>
      <c r="C130" s="439">
        <v>298.64999999999998</v>
      </c>
      <c r="D130" s="440">
        <v>299.68333333333334</v>
      </c>
      <c r="E130" s="440">
        <v>295.16666666666669</v>
      </c>
      <c r="F130" s="440">
        <v>291.68333333333334</v>
      </c>
      <c r="G130" s="440">
        <v>287.16666666666669</v>
      </c>
      <c r="H130" s="440">
        <v>303.16666666666669</v>
      </c>
      <c r="I130" s="440">
        <v>307.68333333333334</v>
      </c>
      <c r="J130" s="440">
        <v>311.16666666666669</v>
      </c>
      <c r="K130" s="439">
        <v>304.2</v>
      </c>
      <c r="L130" s="439">
        <v>296.2</v>
      </c>
      <c r="M130" s="439">
        <v>55.654420000000002</v>
      </c>
    </row>
    <row r="131" spans="1:13">
      <c r="A131" s="245">
        <v>121</v>
      </c>
      <c r="B131" s="442" t="s">
        <v>87</v>
      </c>
      <c r="C131" s="439">
        <v>548.5</v>
      </c>
      <c r="D131" s="440">
        <v>546.9666666666667</v>
      </c>
      <c r="E131" s="440">
        <v>543.93333333333339</v>
      </c>
      <c r="F131" s="440">
        <v>539.36666666666667</v>
      </c>
      <c r="G131" s="440">
        <v>536.33333333333337</v>
      </c>
      <c r="H131" s="440">
        <v>551.53333333333342</v>
      </c>
      <c r="I131" s="440">
        <v>554.56666666666672</v>
      </c>
      <c r="J131" s="440">
        <v>559.13333333333344</v>
      </c>
      <c r="K131" s="439">
        <v>550</v>
      </c>
      <c r="L131" s="439">
        <v>542.4</v>
      </c>
      <c r="M131" s="439">
        <v>20.610810000000001</v>
      </c>
    </row>
    <row r="132" spans="1:13">
      <c r="A132" s="245">
        <v>122</v>
      </c>
      <c r="B132" s="442" t="s">
        <v>234</v>
      </c>
      <c r="C132" s="439">
        <v>1768.8</v>
      </c>
      <c r="D132" s="440">
        <v>1778.55</v>
      </c>
      <c r="E132" s="440">
        <v>1737.1999999999998</v>
      </c>
      <c r="F132" s="440">
        <v>1705.6</v>
      </c>
      <c r="G132" s="440">
        <v>1664.2499999999998</v>
      </c>
      <c r="H132" s="440">
        <v>1810.1499999999999</v>
      </c>
      <c r="I132" s="440">
        <v>1851.4999999999998</v>
      </c>
      <c r="J132" s="440">
        <v>1883.1</v>
      </c>
      <c r="K132" s="439">
        <v>1819.9</v>
      </c>
      <c r="L132" s="439">
        <v>1746.95</v>
      </c>
      <c r="M132" s="439">
        <v>2.57559</v>
      </c>
    </row>
    <row r="133" spans="1:13">
      <c r="A133" s="245">
        <v>123</v>
      </c>
      <c r="B133" s="442" t="s">
        <v>342</v>
      </c>
      <c r="C133" s="439">
        <v>1754.15</v>
      </c>
      <c r="D133" s="440">
        <v>1750.1000000000001</v>
      </c>
      <c r="E133" s="440">
        <v>1740.2000000000003</v>
      </c>
      <c r="F133" s="440">
        <v>1726.2500000000002</v>
      </c>
      <c r="G133" s="440">
        <v>1716.3500000000004</v>
      </c>
      <c r="H133" s="440">
        <v>1764.0500000000002</v>
      </c>
      <c r="I133" s="440">
        <v>1773.9500000000003</v>
      </c>
      <c r="J133" s="440">
        <v>1787.9</v>
      </c>
      <c r="K133" s="439">
        <v>1760</v>
      </c>
      <c r="L133" s="439">
        <v>1736.15</v>
      </c>
      <c r="M133" s="439">
        <v>7.7107700000000001</v>
      </c>
    </row>
    <row r="134" spans="1:13">
      <c r="A134" s="245">
        <v>124</v>
      </c>
      <c r="B134" s="442" t="s">
        <v>343</v>
      </c>
      <c r="C134" s="439">
        <v>188.85</v>
      </c>
      <c r="D134" s="440">
        <v>189.4</v>
      </c>
      <c r="E134" s="440">
        <v>182.9</v>
      </c>
      <c r="F134" s="440">
        <v>176.95</v>
      </c>
      <c r="G134" s="440">
        <v>170.45</v>
      </c>
      <c r="H134" s="440">
        <v>195.35000000000002</v>
      </c>
      <c r="I134" s="440">
        <v>201.85000000000002</v>
      </c>
      <c r="J134" s="440">
        <v>207.80000000000004</v>
      </c>
      <c r="K134" s="439">
        <v>195.9</v>
      </c>
      <c r="L134" s="439">
        <v>183.45</v>
      </c>
      <c r="M134" s="439">
        <v>78.245630000000006</v>
      </c>
    </row>
    <row r="135" spans="1:13">
      <c r="A135" s="245">
        <v>125</v>
      </c>
      <c r="B135" s="442" t="s">
        <v>830</v>
      </c>
      <c r="C135" s="439">
        <v>195.5</v>
      </c>
      <c r="D135" s="440">
        <v>194.08333333333334</v>
      </c>
      <c r="E135" s="440">
        <v>192.66666666666669</v>
      </c>
      <c r="F135" s="440">
        <v>189.83333333333334</v>
      </c>
      <c r="G135" s="440">
        <v>188.41666666666669</v>
      </c>
      <c r="H135" s="440">
        <v>196.91666666666669</v>
      </c>
      <c r="I135" s="440">
        <v>198.33333333333337</v>
      </c>
      <c r="J135" s="440">
        <v>201.16666666666669</v>
      </c>
      <c r="K135" s="439">
        <v>195.5</v>
      </c>
      <c r="L135" s="439">
        <v>191.25</v>
      </c>
      <c r="M135" s="439">
        <v>15.61697</v>
      </c>
    </row>
    <row r="136" spans="1:13">
      <c r="A136" s="245">
        <v>126</v>
      </c>
      <c r="B136" s="442" t="s">
        <v>740</v>
      </c>
      <c r="C136" s="439">
        <v>935.4</v>
      </c>
      <c r="D136" s="440">
        <v>935.76666666666677</v>
      </c>
      <c r="E136" s="440">
        <v>925.63333333333355</v>
      </c>
      <c r="F136" s="440">
        <v>915.86666666666679</v>
      </c>
      <c r="G136" s="440">
        <v>905.73333333333358</v>
      </c>
      <c r="H136" s="440">
        <v>945.53333333333353</v>
      </c>
      <c r="I136" s="440">
        <v>955.66666666666674</v>
      </c>
      <c r="J136" s="440">
        <v>965.43333333333351</v>
      </c>
      <c r="K136" s="439">
        <v>945.9</v>
      </c>
      <c r="L136" s="439">
        <v>926</v>
      </c>
      <c r="M136" s="439">
        <v>0.99065000000000003</v>
      </c>
    </row>
    <row r="137" spans="1:13">
      <c r="A137" s="245">
        <v>127</v>
      </c>
      <c r="B137" s="442" t="s">
        <v>345</v>
      </c>
      <c r="C137" s="439">
        <v>563.45000000000005</v>
      </c>
      <c r="D137" s="440">
        <v>561.65000000000009</v>
      </c>
      <c r="E137" s="440">
        <v>554.70000000000016</v>
      </c>
      <c r="F137" s="440">
        <v>545.95000000000005</v>
      </c>
      <c r="G137" s="440">
        <v>539.00000000000011</v>
      </c>
      <c r="H137" s="440">
        <v>570.4000000000002</v>
      </c>
      <c r="I137" s="440">
        <v>577.35</v>
      </c>
      <c r="J137" s="440">
        <v>586.10000000000025</v>
      </c>
      <c r="K137" s="439">
        <v>568.6</v>
      </c>
      <c r="L137" s="439">
        <v>552.9</v>
      </c>
      <c r="M137" s="439">
        <v>4.2545799999999998</v>
      </c>
    </row>
    <row r="138" spans="1:13">
      <c r="A138" s="245">
        <v>128</v>
      </c>
      <c r="B138" s="442" t="s">
        <v>89</v>
      </c>
      <c r="C138" s="439">
        <v>15.85</v>
      </c>
      <c r="D138" s="440">
        <v>15.966666666666669</v>
      </c>
      <c r="E138" s="440">
        <v>15.683333333333337</v>
      </c>
      <c r="F138" s="440">
        <v>15.516666666666669</v>
      </c>
      <c r="G138" s="440">
        <v>15.233333333333338</v>
      </c>
      <c r="H138" s="440">
        <v>16.133333333333336</v>
      </c>
      <c r="I138" s="440">
        <v>16.416666666666668</v>
      </c>
      <c r="J138" s="440">
        <v>16.583333333333336</v>
      </c>
      <c r="K138" s="439">
        <v>16.25</v>
      </c>
      <c r="L138" s="439">
        <v>15.8</v>
      </c>
      <c r="M138" s="439">
        <v>136.88254000000001</v>
      </c>
    </row>
    <row r="139" spans="1:13">
      <c r="A139" s="245">
        <v>129</v>
      </c>
      <c r="B139" s="442" t="s">
        <v>346</v>
      </c>
      <c r="C139" s="439">
        <v>222.05</v>
      </c>
      <c r="D139" s="440">
        <v>221.35</v>
      </c>
      <c r="E139" s="440">
        <v>212.7</v>
      </c>
      <c r="F139" s="440">
        <v>203.35</v>
      </c>
      <c r="G139" s="440">
        <v>194.7</v>
      </c>
      <c r="H139" s="440">
        <v>230.7</v>
      </c>
      <c r="I139" s="440">
        <v>239.35000000000002</v>
      </c>
      <c r="J139" s="440">
        <v>248.7</v>
      </c>
      <c r="K139" s="439">
        <v>230</v>
      </c>
      <c r="L139" s="439">
        <v>212</v>
      </c>
      <c r="M139" s="439">
        <v>20.434349999999998</v>
      </c>
    </row>
    <row r="140" spans="1:13">
      <c r="A140" s="245">
        <v>130</v>
      </c>
      <c r="B140" s="442" t="s">
        <v>90</v>
      </c>
      <c r="C140" s="439">
        <v>4229.95</v>
      </c>
      <c r="D140" s="440">
        <v>4249.6500000000005</v>
      </c>
      <c r="E140" s="440">
        <v>4200.3000000000011</v>
      </c>
      <c r="F140" s="440">
        <v>4170.6500000000005</v>
      </c>
      <c r="G140" s="440">
        <v>4121.3000000000011</v>
      </c>
      <c r="H140" s="440">
        <v>4279.3000000000011</v>
      </c>
      <c r="I140" s="440">
        <v>4328.6500000000015</v>
      </c>
      <c r="J140" s="440">
        <v>4358.3000000000011</v>
      </c>
      <c r="K140" s="439">
        <v>4299</v>
      </c>
      <c r="L140" s="439">
        <v>4220</v>
      </c>
      <c r="M140" s="439">
        <v>4.29298</v>
      </c>
    </row>
    <row r="141" spans="1:13">
      <c r="A141" s="245">
        <v>131</v>
      </c>
      <c r="B141" s="442" t="s">
        <v>347</v>
      </c>
      <c r="C141" s="439">
        <v>4267.2</v>
      </c>
      <c r="D141" s="440">
        <v>4268.8166666666666</v>
      </c>
      <c r="E141" s="440">
        <v>4207.4333333333334</v>
      </c>
      <c r="F141" s="440">
        <v>4147.666666666667</v>
      </c>
      <c r="G141" s="440">
        <v>4086.2833333333338</v>
      </c>
      <c r="H141" s="440">
        <v>4328.583333333333</v>
      </c>
      <c r="I141" s="440">
        <v>4389.9666666666662</v>
      </c>
      <c r="J141" s="440">
        <v>4449.7333333333327</v>
      </c>
      <c r="K141" s="439">
        <v>4330.2</v>
      </c>
      <c r="L141" s="439">
        <v>4209.05</v>
      </c>
      <c r="M141" s="439">
        <v>1.70078</v>
      </c>
    </row>
    <row r="142" spans="1:13">
      <c r="A142" s="245">
        <v>132</v>
      </c>
      <c r="B142" s="442" t="s">
        <v>348</v>
      </c>
      <c r="C142" s="439">
        <v>2968</v>
      </c>
      <c r="D142" s="440">
        <v>2941</v>
      </c>
      <c r="E142" s="440">
        <v>2897</v>
      </c>
      <c r="F142" s="440">
        <v>2826</v>
      </c>
      <c r="G142" s="440">
        <v>2782</v>
      </c>
      <c r="H142" s="440">
        <v>3012</v>
      </c>
      <c r="I142" s="440">
        <v>3056</v>
      </c>
      <c r="J142" s="440">
        <v>3127</v>
      </c>
      <c r="K142" s="439">
        <v>2985</v>
      </c>
      <c r="L142" s="439">
        <v>2870</v>
      </c>
      <c r="M142" s="439">
        <v>4.8146899999999997</v>
      </c>
    </row>
    <row r="143" spans="1:13">
      <c r="A143" s="245">
        <v>133</v>
      </c>
      <c r="B143" s="442" t="s">
        <v>93</v>
      </c>
      <c r="C143" s="439">
        <v>5219.2</v>
      </c>
      <c r="D143" s="440">
        <v>5235.2166666666672</v>
      </c>
      <c r="E143" s="440">
        <v>5196.6833333333343</v>
      </c>
      <c r="F143" s="440">
        <v>5174.166666666667</v>
      </c>
      <c r="G143" s="440">
        <v>5135.6333333333341</v>
      </c>
      <c r="H143" s="440">
        <v>5257.7333333333345</v>
      </c>
      <c r="I143" s="440">
        <v>5296.2666666666673</v>
      </c>
      <c r="J143" s="440">
        <v>5318.7833333333347</v>
      </c>
      <c r="K143" s="439">
        <v>5273.75</v>
      </c>
      <c r="L143" s="439">
        <v>5212.7</v>
      </c>
      <c r="M143" s="439">
        <v>3.6396700000000002</v>
      </c>
    </row>
    <row r="144" spans="1:13">
      <c r="A144" s="245">
        <v>134</v>
      </c>
      <c r="B144" s="442" t="s">
        <v>349</v>
      </c>
      <c r="C144" s="439">
        <v>439.6</v>
      </c>
      <c r="D144" s="440">
        <v>437.23333333333335</v>
      </c>
      <c r="E144" s="440">
        <v>426.4666666666667</v>
      </c>
      <c r="F144" s="440">
        <v>413.33333333333337</v>
      </c>
      <c r="G144" s="440">
        <v>402.56666666666672</v>
      </c>
      <c r="H144" s="440">
        <v>450.36666666666667</v>
      </c>
      <c r="I144" s="440">
        <v>461.13333333333333</v>
      </c>
      <c r="J144" s="440">
        <v>474.26666666666665</v>
      </c>
      <c r="K144" s="439">
        <v>448</v>
      </c>
      <c r="L144" s="439">
        <v>424.1</v>
      </c>
      <c r="M144" s="439">
        <v>24.299769999999999</v>
      </c>
    </row>
    <row r="145" spans="1:13">
      <c r="A145" s="245">
        <v>135</v>
      </c>
      <c r="B145" s="442" t="s">
        <v>350</v>
      </c>
      <c r="C145" s="439">
        <v>118.55</v>
      </c>
      <c r="D145" s="440">
        <v>119.06666666666666</v>
      </c>
      <c r="E145" s="440">
        <v>117.48333333333332</v>
      </c>
      <c r="F145" s="440">
        <v>116.41666666666666</v>
      </c>
      <c r="G145" s="440">
        <v>114.83333333333331</v>
      </c>
      <c r="H145" s="440">
        <v>120.13333333333333</v>
      </c>
      <c r="I145" s="440">
        <v>121.71666666666667</v>
      </c>
      <c r="J145" s="440">
        <v>122.78333333333333</v>
      </c>
      <c r="K145" s="439">
        <v>120.65</v>
      </c>
      <c r="L145" s="439">
        <v>118</v>
      </c>
      <c r="M145" s="439">
        <v>15.84234</v>
      </c>
    </row>
    <row r="146" spans="1:13">
      <c r="A146" s="245">
        <v>136</v>
      </c>
      <c r="B146" s="442" t="s">
        <v>831</v>
      </c>
      <c r="C146" s="439">
        <v>253.35</v>
      </c>
      <c r="D146" s="440">
        <v>254.45000000000002</v>
      </c>
      <c r="E146" s="440">
        <v>250.90000000000003</v>
      </c>
      <c r="F146" s="440">
        <v>248.45000000000002</v>
      </c>
      <c r="G146" s="440">
        <v>244.90000000000003</v>
      </c>
      <c r="H146" s="440">
        <v>256.90000000000003</v>
      </c>
      <c r="I146" s="440">
        <v>260.45000000000005</v>
      </c>
      <c r="J146" s="440">
        <v>262.90000000000003</v>
      </c>
      <c r="K146" s="439">
        <v>258</v>
      </c>
      <c r="L146" s="439">
        <v>252</v>
      </c>
      <c r="M146" s="439">
        <v>5.0057499999999999</v>
      </c>
    </row>
    <row r="147" spans="1:13">
      <c r="A147" s="245">
        <v>137</v>
      </c>
      <c r="B147" s="442" t="s">
        <v>742</v>
      </c>
      <c r="C147" s="439">
        <v>1829.4</v>
      </c>
      <c r="D147" s="440">
        <v>1834.8333333333333</v>
      </c>
      <c r="E147" s="440">
        <v>1819.5666666666666</v>
      </c>
      <c r="F147" s="440">
        <v>1809.7333333333333</v>
      </c>
      <c r="G147" s="440">
        <v>1794.4666666666667</v>
      </c>
      <c r="H147" s="440">
        <v>1844.6666666666665</v>
      </c>
      <c r="I147" s="440">
        <v>1859.9333333333334</v>
      </c>
      <c r="J147" s="440">
        <v>1869.7666666666664</v>
      </c>
      <c r="K147" s="439">
        <v>1850.1</v>
      </c>
      <c r="L147" s="439">
        <v>1825</v>
      </c>
      <c r="M147" s="439">
        <v>5.3940000000000002E-2</v>
      </c>
    </row>
    <row r="148" spans="1:13">
      <c r="A148" s="245">
        <v>138</v>
      </c>
      <c r="B148" s="442" t="s">
        <v>235</v>
      </c>
      <c r="C148" s="439">
        <v>74.349999999999994</v>
      </c>
      <c r="D148" s="440">
        <v>74.033333333333331</v>
      </c>
      <c r="E148" s="440">
        <v>71.716666666666669</v>
      </c>
      <c r="F148" s="440">
        <v>69.083333333333343</v>
      </c>
      <c r="G148" s="440">
        <v>66.76666666666668</v>
      </c>
      <c r="H148" s="440">
        <v>76.666666666666657</v>
      </c>
      <c r="I148" s="440">
        <v>78.98333333333332</v>
      </c>
      <c r="J148" s="440">
        <v>81.616666666666646</v>
      </c>
      <c r="K148" s="439">
        <v>76.349999999999994</v>
      </c>
      <c r="L148" s="439">
        <v>71.400000000000006</v>
      </c>
      <c r="M148" s="439">
        <v>98.197199999999995</v>
      </c>
    </row>
    <row r="149" spans="1:13">
      <c r="A149" s="245">
        <v>139</v>
      </c>
      <c r="B149" s="442" t="s">
        <v>94</v>
      </c>
      <c r="C149" s="439">
        <v>2754.45</v>
      </c>
      <c r="D149" s="440">
        <v>2765.8166666666671</v>
      </c>
      <c r="E149" s="440">
        <v>2733.733333333334</v>
      </c>
      <c r="F149" s="440">
        <v>2713.0166666666669</v>
      </c>
      <c r="G149" s="440">
        <v>2680.9333333333338</v>
      </c>
      <c r="H149" s="440">
        <v>2786.5333333333342</v>
      </c>
      <c r="I149" s="440">
        <v>2818.6166666666672</v>
      </c>
      <c r="J149" s="440">
        <v>2839.3333333333344</v>
      </c>
      <c r="K149" s="439">
        <v>2797.9</v>
      </c>
      <c r="L149" s="439">
        <v>2745.1</v>
      </c>
      <c r="M149" s="439">
        <v>6.0232599999999996</v>
      </c>
    </row>
    <row r="150" spans="1:13">
      <c r="A150" s="245">
        <v>140</v>
      </c>
      <c r="B150" s="442" t="s">
        <v>351</v>
      </c>
      <c r="C150" s="439">
        <v>214.7</v>
      </c>
      <c r="D150" s="440">
        <v>215.18333333333331</v>
      </c>
      <c r="E150" s="440">
        <v>213.56666666666661</v>
      </c>
      <c r="F150" s="440">
        <v>212.43333333333331</v>
      </c>
      <c r="G150" s="440">
        <v>210.81666666666661</v>
      </c>
      <c r="H150" s="440">
        <v>216.31666666666661</v>
      </c>
      <c r="I150" s="440">
        <v>217.93333333333334</v>
      </c>
      <c r="J150" s="440">
        <v>219.06666666666661</v>
      </c>
      <c r="K150" s="439">
        <v>216.8</v>
      </c>
      <c r="L150" s="439">
        <v>214.05</v>
      </c>
      <c r="M150" s="439">
        <v>1.42441</v>
      </c>
    </row>
    <row r="151" spans="1:13">
      <c r="A151" s="245">
        <v>141</v>
      </c>
      <c r="B151" s="442" t="s">
        <v>236</v>
      </c>
      <c r="C151" s="439">
        <v>534.79999999999995</v>
      </c>
      <c r="D151" s="440">
        <v>537.36666666666667</v>
      </c>
      <c r="E151" s="440">
        <v>528.0333333333333</v>
      </c>
      <c r="F151" s="440">
        <v>521.26666666666665</v>
      </c>
      <c r="G151" s="440">
        <v>511.93333333333328</v>
      </c>
      <c r="H151" s="440">
        <v>544.13333333333333</v>
      </c>
      <c r="I151" s="440">
        <v>553.46666666666658</v>
      </c>
      <c r="J151" s="440">
        <v>560.23333333333335</v>
      </c>
      <c r="K151" s="439">
        <v>546.70000000000005</v>
      </c>
      <c r="L151" s="439">
        <v>530.6</v>
      </c>
      <c r="M151" s="439">
        <v>1.95705</v>
      </c>
    </row>
    <row r="152" spans="1:13">
      <c r="A152" s="245">
        <v>142</v>
      </c>
      <c r="B152" s="442" t="s">
        <v>237</v>
      </c>
      <c r="C152" s="439">
        <v>1506.25</v>
      </c>
      <c r="D152" s="440">
        <v>1507.2333333333333</v>
      </c>
      <c r="E152" s="440">
        <v>1489.4666666666667</v>
      </c>
      <c r="F152" s="440">
        <v>1472.6833333333334</v>
      </c>
      <c r="G152" s="440">
        <v>1454.9166666666667</v>
      </c>
      <c r="H152" s="440">
        <v>1524.0166666666667</v>
      </c>
      <c r="I152" s="440">
        <v>1541.7833333333335</v>
      </c>
      <c r="J152" s="440">
        <v>1558.5666666666666</v>
      </c>
      <c r="K152" s="439">
        <v>1525</v>
      </c>
      <c r="L152" s="439">
        <v>1490.45</v>
      </c>
      <c r="M152" s="439">
        <v>0.66713</v>
      </c>
    </row>
    <row r="153" spans="1:13">
      <c r="A153" s="245">
        <v>143</v>
      </c>
      <c r="B153" s="442" t="s">
        <v>238</v>
      </c>
      <c r="C153" s="439">
        <v>88.2</v>
      </c>
      <c r="D153" s="440">
        <v>87.516666666666652</v>
      </c>
      <c r="E153" s="440">
        <v>85.533333333333303</v>
      </c>
      <c r="F153" s="440">
        <v>82.866666666666646</v>
      </c>
      <c r="G153" s="440">
        <v>80.883333333333297</v>
      </c>
      <c r="H153" s="440">
        <v>90.183333333333309</v>
      </c>
      <c r="I153" s="440">
        <v>92.166666666666657</v>
      </c>
      <c r="J153" s="440">
        <v>94.833333333333314</v>
      </c>
      <c r="K153" s="439">
        <v>89.5</v>
      </c>
      <c r="L153" s="439">
        <v>84.85</v>
      </c>
      <c r="M153" s="439">
        <v>144.19712999999999</v>
      </c>
    </row>
    <row r="154" spans="1:13">
      <c r="A154" s="245">
        <v>144</v>
      </c>
      <c r="B154" s="442" t="s">
        <v>95</v>
      </c>
      <c r="C154" s="439">
        <v>94.35</v>
      </c>
      <c r="D154" s="440">
        <v>93.516666666666666</v>
      </c>
      <c r="E154" s="440">
        <v>91.033333333333331</v>
      </c>
      <c r="F154" s="440">
        <v>87.716666666666669</v>
      </c>
      <c r="G154" s="440">
        <v>85.233333333333334</v>
      </c>
      <c r="H154" s="440">
        <v>96.833333333333329</v>
      </c>
      <c r="I154" s="440">
        <v>99.316666666666649</v>
      </c>
      <c r="J154" s="440">
        <v>102.63333333333333</v>
      </c>
      <c r="K154" s="439">
        <v>96</v>
      </c>
      <c r="L154" s="439">
        <v>90.2</v>
      </c>
      <c r="M154" s="439">
        <v>33.063119999999998</v>
      </c>
    </row>
    <row r="155" spans="1:13">
      <c r="A155" s="245">
        <v>145</v>
      </c>
      <c r="B155" s="442" t="s">
        <v>352</v>
      </c>
      <c r="C155" s="439">
        <v>719.85</v>
      </c>
      <c r="D155" s="440">
        <v>720.98333333333323</v>
      </c>
      <c r="E155" s="440">
        <v>715.96666666666647</v>
      </c>
      <c r="F155" s="440">
        <v>712.08333333333326</v>
      </c>
      <c r="G155" s="440">
        <v>707.06666666666649</v>
      </c>
      <c r="H155" s="440">
        <v>724.86666666666645</v>
      </c>
      <c r="I155" s="440">
        <v>729.8833333333331</v>
      </c>
      <c r="J155" s="440">
        <v>733.76666666666642</v>
      </c>
      <c r="K155" s="439">
        <v>726</v>
      </c>
      <c r="L155" s="439">
        <v>717.1</v>
      </c>
      <c r="M155" s="439">
        <v>2.0206900000000001</v>
      </c>
    </row>
    <row r="156" spans="1:13">
      <c r="A156" s="245">
        <v>146</v>
      </c>
      <c r="B156" s="442" t="s">
        <v>96</v>
      </c>
      <c r="C156" s="439">
        <v>1212.4000000000001</v>
      </c>
      <c r="D156" s="440">
        <v>1217.2</v>
      </c>
      <c r="E156" s="440">
        <v>1204.4000000000001</v>
      </c>
      <c r="F156" s="440">
        <v>1196.4000000000001</v>
      </c>
      <c r="G156" s="440">
        <v>1183.6000000000001</v>
      </c>
      <c r="H156" s="440">
        <v>1225.2</v>
      </c>
      <c r="I156" s="440">
        <v>1237.9999999999998</v>
      </c>
      <c r="J156" s="440">
        <v>1246</v>
      </c>
      <c r="K156" s="439">
        <v>1230</v>
      </c>
      <c r="L156" s="439">
        <v>1209.2</v>
      </c>
      <c r="M156" s="439">
        <v>17.517009999999999</v>
      </c>
    </row>
    <row r="157" spans="1:13">
      <c r="A157" s="245">
        <v>147</v>
      </c>
      <c r="B157" s="442" t="s">
        <v>97</v>
      </c>
      <c r="C157" s="439">
        <v>196.9</v>
      </c>
      <c r="D157" s="440">
        <v>196.35</v>
      </c>
      <c r="E157" s="440">
        <v>194.7</v>
      </c>
      <c r="F157" s="440">
        <v>192.5</v>
      </c>
      <c r="G157" s="440">
        <v>190.85</v>
      </c>
      <c r="H157" s="440">
        <v>198.54999999999998</v>
      </c>
      <c r="I157" s="440">
        <v>200.20000000000002</v>
      </c>
      <c r="J157" s="440">
        <v>202.39999999999998</v>
      </c>
      <c r="K157" s="439">
        <v>198</v>
      </c>
      <c r="L157" s="439">
        <v>194.15</v>
      </c>
      <c r="M157" s="439">
        <v>47.79119</v>
      </c>
    </row>
    <row r="158" spans="1:13">
      <c r="A158" s="245">
        <v>148</v>
      </c>
      <c r="B158" s="442" t="s">
        <v>354</v>
      </c>
      <c r="C158" s="439">
        <v>333.55</v>
      </c>
      <c r="D158" s="440">
        <v>335.84999999999997</v>
      </c>
      <c r="E158" s="440">
        <v>329.94999999999993</v>
      </c>
      <c r="F158" s="440">
        <v>326.34999999999997</v>
      </c>
      <c r="G158" s="440">
        <v>320.44999999999993</v>
      </c>
      <c r="H158" s="440">
        <v>339.44999999999993</v>
      </c>
      <c r="I158" s="440">
        <v>345.34999999999991</v>
      </c>
      <c r="J158" s="440">
        <v>348.94999999999993</v>
      </c>
      <c r="K158" s="439">
        <v>341.75</v>
      </c>
      <c r="L158" s="439">
        <v>332.25</v>
      </c>
      <c r="M158" s="439">
        <v>1.61355</v>
      </c>
    </row>
    <row r="159" spans="1:13">
      <c r="A159" s="245">
        <v>149</v>
      </c>
      <c r="B159" s="442" t="s">
        <v>98</v>
      </c>
      <c r="C159" s="439">
        <v>87.55</v>
      </c>
      <c r="D159" s="440">
        <v>87.783333333333317</v>
      </c>
      <c r="E159" s="440">
        <v>86.96666666666664</v>
      </c>
      <c r="F159" s="440">
        <v>86.383333333333326</v>
      </c>
      <c r="G159" s="440">
        <v>85.566666666666649</v>
      </c>
      <c r="H159" s="440">
        <v>88.366666666666632</v>
      </c>
      <c r="I159" s="440">
        <v>89.183333333333323</v>
      </c>
      <c r="J159" s="440">
        <v>89.766666666666623</v>
      </c>
      <c r="K159" s="439">
        <v>88.6</v>
      </c>
      <c r="L159" s="439">
        <v>87.2</v>
      </c>
      <c r="M159" s="439">
        <v>142.73855</v>
      </c>
    </row>
    <row r="160" spans="1:13">
      <c r="A160" s="245">
        <v>150</v>
      </c>
      <c r="B160" s="442" t="s">
        <v>355</v>
      </c>
      <c r="C160" s="439">
        <v>2974.6</v>
      </c>
      <c r="D160" s="440">
        <v>2989.9666666666672</v>
      </c>
      <c r="E160" s="440">
        <v>2945.9333333333343</v>
      </c>
      <c r="F160" s="440">
        <v>2917.2666666666673</v>
      </c>
      <c r="G160" s="440">
        <v>2873.2333333333345</v>
      </c>
      <c r="H160" s="440">
        <v>3018.6333333333341</v>
      </c>
      <c r="I160" s="440">
        <v>3062.666666666667</v>
      </c>
      <c r="J160" s="440">
        <v>3091.3333333333339</v>
      </c>
      <c r="K160" s="439">
        <v>3034</v>
      </c>
      <c r="L160" s="439">
        <v>2961.3</v>
      </c>
      <c r="M160" s="439">
        <v>0.29665999999999998</v>
      </c>
    </row>
    <row r="161" spans="1:13">
      <c r="A161" s="245">
        <v>151</v>
      </c>
      <c r="B161" s="442" t="s">
        <v>356</v>
      </c>
      <c r="C161" s="439">
        <v>500.6</v>
      </c>
      <c r="D161" s="440">
        <v>497.2</v>
      </c>
      <c r="E161" s="440">
        <v>489.4</v>
      </c>
      <c r="F161" s="440">
        <v>478.2</v>
      </c>
      <c r="G161" s="440">
        <v>470.4</v>
      </c>
      <c r="H161" s="440">
        <v>508.4</v>
      </c>
      <c r="I161" s="440">
        <v>516.20000000000005</v>
      </c>
      <c r="J161" s="440">
        <v>527.4</v>
      </c>
      <c r="K161" s="439">
        <v>505</v>
      </c>
      <c r="L161" s="439">
        <v>486</v>
      </c>
      <c r="M161" s="439">
        <v>19.2697</v>
      </c>
    </row>
    <row r="162" spans="1:13">
      <c r="A162" s="245">
        <v>152</v>
      </c>
      <c r="B162" s="442" t="s">
        <v>357</v>
      </c>
      <c r="C162" s="439">
        <v>172.9</v>
      </c>
      <c r="D162" s="440">
        <v>172.16666666666666</v>
      </c>
      <c r="E162" s="440">
        <v>169.93333333333331</v>
      </c>
      <c r="F162" s="440">
        <v>166.96666666666664</v>
      </c>
      <c r="G162" s="440">
        <v>164.73333333333329</v>
      </c>
      <c r="H162" s="440">
        <v>175.13333333333333</v>
      </c>
      <c r="I162" s="440">
        <v>177.36666666666667</v>
      </c>
      <c r="J162" s="440">
        <v>180.33333333333334</v>
      </c>
      <c r="K162" s="439">
        <v>174.4</v>
      </c>
      <c r="L162" s="439">
        <v>169.2</v>
      </c>
      <c r="M162" s="439">
        <v>8.1704100000000004</v>
      </c>
    </row>
    <row r="163" spans="1:13">
      <c r="A163" s="245">
        <v>153</v>
      </c>
      <c r="B163" s="442" t="s">
        <v>358</v>
      </c>
      <c r="C163" s="439">
        <v>152.30000000000001</v>
      </c>
      <c r="D163" s="440">
        <v>151.78333333333333</v>
      </c>
      <c r="E163" s="440">
        <v>149.21666666666667</v>
      </c>
      <c r="F163" s="440">
        <v>146.13333333333333</v>
      </c>
      <c r="G163" s="440">
        <v>143.56666666666666</v>
      </c>
      <c r="H163" s="440">
        <v>154.86666666666667</v>
      </c>
      <c r="I163" s="440">
        <v>157.43333333333334</v>
      </c>
      <c r="J163" s="440">
        <v>160.51666666666668</v>
      </c>
      <c r="K163" s="439">
        <v>154.35</v>
      </c>
      <c r="L163" s="439">
        <v>148.69999999999999</v>
      </c>
      <c r="M163" s="439">
        <v>31.437850000000001</v>
      </c>
    </row>
    <row r="164" spans="1:13">
      <c r="A164" s="245">
        <v>154</v>
      </c>
      <c r="B164" s="442" t="s">
        <v>359</v>
      </c>
      <c r="C164" s="439">
        <v>236.25</v>
      </c>
      <c r="D164" s="440">
        <v>234.11666666666667</v>
      </c>
      <c r="E164" s="440">
        <v>229.38333333333335</v>
      </c>
      <c r="F164" s="440">
        <v>222.51666666666668</v>
      </c>
      <c r="G164" s="440">
        <v>217.78333333333336</v>
      </c>
      <c r="H164" s="440">
        <v>240.98333333333335</v>
      </c>
      <c r="I164" s="440">
        <v>245.7166666666667</v>
      </c>
      <c r="J164" s="440">
        <v>252.58333333333334</v>
      </c>
      <c r="K164" s="439">
        <v>238.85</v>
      </c>
      <c r="L164" s="439">
        <v>227.25</v>
      </c>
      <c r="M164" s="439">
        <v>68.200599999999994</v>
      </c>
    </row>
    <row r="165" spans="1:13">
      <c r="A165" s="245">
        <v>155</v>
      </c>
      <c r="B165" s="442" t="s">
        <v>239</v>
      </c>
      <c r="C165" s="439">
        <v>8.1999999999999993</v>
      </c>
      <c r="D165" s="440">
        <v>8.25</v>
      </c>
      <c r="E165" s="440">
        <v>7.85</v>
      </c>
      <c r="F165" s="440">
        <v>7.5</v>
      </c>
      <c r="G165" s="440">
        <v>7.1</v>
      </c>
      <c r="H165" s="440">
        <v>8.6</v>
      </c>
      <c r="I165" s="440">
        <v>8.9999999999999982</v>
      </c>
      <c r="J165" s="440">
        <v>9.35</v>
      </c>
      <c r="K165" s="439">
        <v>8.65</v>
      </c>
      <c r="L165" s="439">
        <v>7.9</v>
      </c>
      <c r="M165" s="439">
        <v>404.10016000000002</v>
      </c>
    </row>
    <row r="166" spans="1:13">
      <c r="A166" s="245">
        <v>156</v>
      </c>
      <c r="B166" s="442" t="s">
        <v>240</v>
      </c>
      <c r="C166" s="439">
        <v>53.2</v>
      </c>
      <c r="D166" s="440">
        <v>54.266666666666673</v>
      </c>
      <c r="E166" s="440">
        <v>51.083333333333343</v>
      </c>
      <c r="F166" s="440">
        <v>48.966666666666669</v>
      </c>
      <c r="G166" s="440">
        <v>45.783333333333339</v>
      </c>
      <c r="H166" s="440">
        <v>56.383333333333347</v>
      </c>
      <c r="I166" s="440">
        <v>59.56666666666667</v>
      </c>
      <c r="J166" s="440">
        <v>61.683333333333351</v>
      </c>
      <c r="K166" s="439">
        <v>57.45</v>
      </c>
      <c r="L166" s="439">
        <v>52.15</v>
      </c>
      <c r="M166" s="439">
        <v>76.950209999999998</v>
      </c>
    </row>
    <row r="167" spans="1:13">
      <c r="A167" s="245">
        <v>157</v>
      </c>
      <c r="B167" s="442" t="s">
        <v>99</v>
      </c>
      <c r="C167" s="439">
        <v>168.35</v>
      </c>
      <c r="D167" s="440">
        <v>166.75</v>
      </c>
      <c r="E167" s="440">
        <v>163.6</v>
      </c>
      <c r="F167" s="440">
        <v>158.85</v>
      </c>
      <c r="G167" s="440">
        <v>155.69999999999999</v>
      </c>
      <c r="H167" s="440">
        <v>171.5</v>
      </c>
      <c r="I167" s="440">
        <v>174.64999999999998</v>
      </c>
      <c r="J167" s="440">
        <v>179.4</v>
      </c>
      <c r="K167" s="439">
        <v>169.9</v>
      </c>
      <c r="L167" s="439">
        <v>162</v>
      </c>
      <c r="M167" s="439">
        <v>332.24230999999997</v>
      </c>
    </row>
    <row r="168" spans="1:13">
      <c r="A168" s="245">
        <v>158</v>
      </c>
      <c r="B168" s="442" t="s">
        <v>360</v>
      </c>
      <c r="C168" s="439">
        <v>328.6</v>
      </c>
      <c r="D168" s="440">
        <v>325.16666666666669</v>
      </c>
      <c r="E168" s="440">
        <v>313.53333333333336</v>
      </c>
      <c r="F168" s="440">
        <v>298.4666666666667</v>
      </c>
      <c r="G168" s="440">
        <v>286.83333333333337</v>
      </c>
      <c r="H168" s="440">
        <v>340.23333333333335</v>
      </c>
      <c r="I168" s="440">
        <v>351.86666666666667</v>
      </c>
      <c r="J168" s="440">
        <v>366.93333333333334</v>
      </c>
      <c r="K168" s="439">
        <v>336.8</v>
      </c>
      <c r="L168" s="439">
        <v>310.10000000000002</v>
      </c>
      <c r="M168" s="439">
        <v>19.635809999999999</v>
      </c>
    </row>
    <row r="169" spans="1:13">
      <c r="A169" s="245">
        <v>159</v>
      </c>
      <c r="B169" s="442" t="s">
        <v>361</v>
      </c>
      <c r="C169" s="439">
        <v>280.39999999999998</v>
      </c>
      <c r="D169" s="440">
        <v>281.78333333333336</v>
      </c>
      <c r="E169" s="440">
        <v>273.7166666666667</v>
      </c>
      <c r="F169" s="440">
        <v>267.03333333333336</v>
      </c>
      <c r="G169" s="440">
        <v>258.9666666666667</v>
      </c>
      <c r="H169" s="440">
        <v>288.4666666666667</v>
      </c>
      <c r="I169" s="440">
        <v>296.53333333333342</v>
      </c>
      <c r="J169" s="440">
        <v>303.2166666666667</v>
      </c>
      <c r="K169" s="439">
        <v>289.85000000000002</v>
      </c>
      <c r="L169" s="439">
        <v>275.10000000000002</v>
      </c>
      <c r="M169" s="439">
        <v>8.0846199999999993</v>
      </c>
    </row>
    <row r="170" spans="1:13">
      <c r="A170" s="245">
        <v>160</v>
      </c>
      <c r="B170" s="442" t="s">
        <v>744</v>
      </c>
      <c r="C170" s="439">
        <v>4778.8500000000004</v>
      </c>
      <c r="D170" s="440">
        <v>4805.9833333333336</v>
      </c>
      <c r="E170" s="440">
        <v>4745.7166666666672</v>
      </c>
      <c r="F170" s="440">
        <v>4712.5833333333339</v>
      </c>
      <c r="G170" s="440">
        <v>4652.3166666666675</v>
      </c>
      <c r="H170" s="440">
        <v>4839.1166666666668</v>
      </c>
      <c r="I170" s="440">
        <v>4899.3833333333332</v>
      </c>
      <c r="J170" s="440">
        <v>4932.5166666666664</v>
      </c>
      <c r="K170" s="439">
        <v>4866.25</v>
      </c>
      <c r="L170" s="439">
        <v>4772.8500000000004</v>
      </c>
      <c r="M170" s="439">
        <v>0.43169000000000002</v>
      </c>
    </row>
    <row r="171" spans="1:13">
      <c r="A171" s="245">
        <v>161</v>
      </c>
      <c r="B171" s="442" t="s">
        <v>102</v>
      </c>
      <c r="C171" s="439">
        <v>26.7</v>
      </c>
      <c r="D171" s="440">
        <v>26.766666666666666</v>
      </c>
      <c r="E171" s="440">
        <v>26.133333333333333</v>
      </c>
      <c r="F171" s="440">
        <v>25.566666666666666</v>
      </c>
      <c r="G171" s="440">
        <v>24.933333333333334</v>
      </c>
      <c r="H171" s="440">
        <v>27.333333333333332</v>
      </c>
      <c r="I171" s="440">
        <v>27.966666666666665</v>
      </c>
      <c r="J171" s="440">
        <v>28.533333333333331</v>
      </c>
      <c r="K171" s="439">
        <v>27.4</v>
      </c>
      <c r="L171" s="439">
        <v>26.2</v>
      </c>
      <c r="M171" s="439">
        <v>176.89975000000001</v>
      </c>
    </row>
    <row r="172" spans="1:13">
      <c r="A172" s="245">
        <v>162</v>
      </c>
      <c r="B172" s="442" t="s">
        <v>362</v>
      </c>
      <c r="C172" s="439">
        <v>3036.35</v>
      </c>
      <c r="D172" s="440">
        <v>3033.8666666666668</v>
      </c>
      <c r="E172" s="440">
        <v>3005.5833333333335</v>
      </c>
      <c r="F172" s="440">
        <v>2974.8166666666666</v>
      </c>
      <c r="G172" s="440">
        <v>2946.5333333333333</v>
      </c>
      <c r="H172" s="440">
        <v>3064.6333333333337</v>
      </c>
      <c r="I172" s="440">
        <v>3092.9166666666665</v>
      </c>
      <c r="J172" s="440">
        <v>3123.6833333333338</v>
      </c>
      <c r="K172" s="439">
        <v>3062.15</v>
      </c>
      <c r="L172" s="439">
        <v>3003.1</v>
      </c>
      <c r="M172" s="439">
        <v>0.36982999999999999</v>
      </c>
    </row>
    <row r="173" spans="1:13">
      <c r="A173" s="245">
        <v>163</v>
      </c>
      <c r="B173" s="442" t="s">
        <v>745</v>
      </c>
      <c r="C173" s="439">
        <v>203.55</v>
      </c>
      <c r="D173" s="440">
        <v>198.51666666666665</v>
      </c>
      <c r="E173" s="440">
        <v>191.0333333333333</v>
      </c>
      <c r="F173" s="440">
        <v>178.51666666666665</v>
      </c>
      <c r="G173" s="440">
        <v>171.0333333333333</v>
      </c>
      <c r="H173" s="440">
        <v>211.0333333333333</v>
      </c>
      <c r="I173" s="440">
        <v>218.51666666666665</v>
      </c>
      <c r="J173" s="440">
        <v>231.0333333333333</v>
      </c>
      <c r="K173" s="439">
        <v>206</v>
      </c>
      <c r="L173" s="439">
        <v>186</v>
      </c>
      <c r="M173" s="439">
        <v>28.200299999999999</v>
      </c>
    </row>
    <row r="174" spans="1:13">
      <c r="A174" s="245">
        <v>164</v>
      </c>
      <c r="B174" s="442" t="s">
        <v>363</v>
      </c>
      <c r="C174" s="439">
        <v>2957.85</v>
      </c>
      <c r="D174" s="440">
        <v>2943.5</v>
      </c>
      <c r="E174" s="440">
        <v>2920</v>
      </c>
      <c r="F174" s="440">
        <v>2882.15</v>
      </c>
      <c r="G174" s="440">
        <v>2858.65</v>
      </c>
      <c r="H174" s="440">
        <v>2981.35</v>
      </c>
      <c r="I174" s="440">
        <v>3004.85</v>
      </c>
      <c r="J174" s="440">
        <v>3042.7</v>
      </c>
      <c r="K174" s="439">
        <v>2967</v>
      </c>
      <c r="L174" s="439">
        <v>2905.65</v>
      </c>
      <c r="M174" s="439">
        <v>0.20083000000000001</v>
      </c>
    </row>
    <row r="175" spans="1:13">
      <c r="A175" s="245">
        <v>165</v>
      </c>
      <c r="B175" s="442" t="s">
        <v>241</v>
      </c>
      <c r="C175" s="439">
        <v>201.15</v>
      </c>
      <c r="D175" s="440">
        <v>201.61666666666667</v>
      </c>
      <c r="E175" s="440">
        <v>199.63333333333335</v>
      </c>
      <c r="F175" s="440">
        <v>198.11666666666667</v>
      </c>
      <c r="G175" s="440">
        <v>196.13333333333335</v>
      </c>
      <c r="H175" s="440">
        <v>203.13333333333335</v>
      </c>
      <c r="I175" s="440">
        <v>205.1166666666667</v>
      </c>
      <c r="J175" s="440">
        <v>206.63333333333335</v>
      </c>
      <c r="K175" s="439">
        <v>203.6</v>
      </c>
      <c r="L175" s="439">
        <v>200.1</v>
      </c>
      <c r="M175" s="439">
        <v>7.0228200000000003</v>
      </c>
    </row>
    <row r="176" spans="1:13">
      <c r="A176" s="245">
        <v>166</v>
      </c>
      <c r="B176" s="442" t="s">
        <v>364</v>
      </c>
      <c r="C176" s="439">
        <v>5807.65</v>
      </c>
      <c r="D176" s="440">
        <v>5773.95</v>
      </c>
      <c r="E176" s="440">
        <v>5694.75</v>
      </c>
      <c r="F176" s="440">
        <v>5581.85</v>
      </c>
      <c r="G176" s="440">
        <v>5502.6500000000005</v>
      </c>
      <c r="H176" s="440">
        <v>5886.8499999999995</v>
      </c>
      <c r="I176" s="440">
        <v>5966.0499999999984</v>
      </c>
      <c r="J176" s="440">
        <v>6078.9499999999989</v>
      </c>
      <c r="K176" s="439">
        <v>5853.15</v>
      </c>
      <c r="L176" s="439">
        <v>5661.05</v>
      </c>
      <c r="M176" s="439">
        <v>0.16966000000000001</v>
      </c>
    </row>
    <row r="177" spans="1:13">
      <c r="A177" s="245">
        <v>167</v>
      </c>
      <c r="B177" s="442" t="s">
        <v>365</v>
      </c>
      <c r="C177" s="439">
        <v>1491.95</v>
      </c>
      <c r="D177" s="440">
        <v>1500.6499999999999</v>
      </c>
      <c r="E177" s="440">
        <v>1481.2999999999997</v>
      </c>
      <c r="F177" s="440">
        <v>1470.6499999999999</v>
      </c>
      <c r="G177" s="440">
        <v>1451.2999999999997</v>
      </c>
      <c r="H177" s="440">
        <v>1511.2999999999997</v>
      </c>
      <c r="I177" s="440">
        <v>1530.6499999999996</v>
      </c>
      <c r="J177" s="440">
        <v>1541.2999999999997</v>
      </c>
      <c r="K177" s="439">
        <v>1520</v>
      </c>
      <c r="L177" s="439">
        <v>1490</v>
      </c>
      <c r="M177" s="439">
        <v>0.27994999999999998</v>
      </c>
    </row>
    <row r="178" spans="1:13">
      <c r="A178" s="245">
        <v>168</v>
      </c>
      <c r="B178" s="442" t="s">
        <v>100</v>
      </c>
      <c r="C178" s="439">
        <v>616.29999999999995</v>
      </c>
      <c r="D178" s="440">
        <v>616.91666666666663</v>
      </c>
      <c r="E178" s="440">
        <v>612.38333333333321</v>
      </c>
      <c r="F178" s="440">
        <v>608.46666666666658</v>
      </c>
      <c r="G178" s="440">
        <v>603.93333333333317</v>
      </c>
      <c r="H178" s="440">
        <v>620.83333333333326</v>
      </c>
      <c r="I178" s="440">
        <v>625.36666666666679</v>
      </c>
      <c r="J178" s="440">
        <v>629.2833333333333</v>
      </c>
      <c r="K178" s="439">
        <v>621.45000000000005</v>
      </c>
      <c r="L178" s="439">
        <v>613</v>
      </c>
      <c r="M178" s="439">
        <v>10.41338</v>
      </c>
    </row>
    <row r="179" spans="1:13">
      <c r="A179" s="245">
        <v>169</v>
      </c>
      <c r="B179" s="442" t="s">
        <v>366</v>
      </c>
      <c r="C179" s="439">
        <v>934</v>
      </c>
      <c r="D179" s="440">
        <v>938.66666666666663</v>
      </c>
      <c r="E179" s="440">
        <v>925.33333333333326</v>
      </c>
      <c r="F179" s="440">
        <v>916.66666666666663</v>
      </c>
      <c r="G179" s="440">
        <v>903.33333333333326</v>
      </c>
      <c r="H179" s="440">
        <v>947.33333333333326</v>
      </c>
      <c r="I179" s="440">
        <v>960.66666666666652</v>
      </c>
      <c r="J179" s="440">
        <v>969.33333333333326</v>
      </c>
      <c r="K179" s="439">
        <v>952</v>
      </c>
      <c r="L179" s="439">
        <v>930</v>
      </c>
      <c r="M179" s="439">
        <v>0.83091999999999999</v>
      </c>
    </row>
    <row r="180" spans="1:13">
      <c r="A180" s="245">
        <v>170</v>
      </c>
      <c r="B180" s="442" t="s">
        <v>242</v>
      </c>
      <c r="C180" s="439">
        <v>560.5</v>
      </c>
      <c r="D180" s="440">
        <v>561.15</v>
      </c>
      <c r="E180" s="440">
        <v>557.29999999999995</v>
      </c>
      <c r="F180" s="440">
        <v>554.1</v>
      </c>
      <c r="G180" s="440">
        <v>550.25</v>
      </c>
      <c r="H180" s="440">
        <v>564.34999999999991</v>
      </c>
      <c r="I180" s="440">
        <v>568.20000000000005</v>
      </c>
      <c r="J180" s="440">
        <v>571.39999999999986</v>
      </c>
      <c r="K180" s="439">
        <v>565</v>
      </c>
      <c r="L180" s="439">
        <v>557.95000000000005</v>
      </c>
      <c r="M180" s="439">
        <v>1.42272</v>
      </c>
    </row>
    <row r="181" spans="1:13">
      <c r="A181" s="245">
        <v>171</v>
      </c>
      <c r="B181" s="442" t="s">
        <v>103</v>
      </c>
      <c r="C181" s="439">
        <v>849.1</v>
      </c>
      <c r="D181" s="440">
        <v>851.36666666666667</v>
      </c>
      <c r="E181" s="440">
        <v>844.73333333333335</v>
      </c>
      <c r="F181" s="440">
        <v>840.36666666666667</v>
      </c>
      <c r="G181" s="440">
        <v>833.73333333333335</v>
      </c>
      <c r="H181" s="440">
        <v>855.73333333333335</v>
      </c>
      <c r="I181" s="440">
        <v>862.36666666666679</v>
      </c>
      <c r="J181" s="440">
        <v>866.73333333333335</v>
      </c>
      <c r="K181" s="439">
        <v>858</v>
      </c>
      <c r="L181" s="439">
        <v>847</v>
      </c>
      <c r="M181" s="439">
        <v>5.6159600000000003</v>
      </c>
    </row>
    <row r="182" spans="1:13">
      <c r="A182" s="245">
        <v>172</v>
      </c>
      <c r="B182" s="442" t="s">
        <v>243</v>
      </c>
      <c r="C182" s="439">
        <v>533.85</v>
      </c>
      <c r="D182" s="440">
        <v>534.63333333333333</v>
      </c>
      <c r="E182" s="440">
        <v>525.26666666666665</v>
      </c>
      <c r="F182" s="440">
        <v>516.68333333333328</v>
      </c>
      <c r="G182" s="440">
        <v>507.31666666666661</v>
      </c>
      <c r="H182" s="440">
        <v>543.2166666666667</v>
      </c>
      <c r="I182" s="440">
        <v>552.58333333333326</v>
      </c>
      <c r="J182" s="440">
        <v>561.16666666666674</v>
      </c>
      <c r="K182" s="439">
        <v>544</v>
      </c>
      <c r="L182" s="439">
        <v>526.04999999999995</v>
      </c>
      <c r="M182" s="439">
        <v>3.03172</v>
      </c>
    </row>
    <row r="183" spans="1:13">
      <c r="A183" s="245">
        <v>173</v>
      </c>
      <c r="B183" s="442" t="s">
        <v>244</v>
      </c>
      <c r="C183" s="439">
        <v>1403.8</v>
      </c>
      <c r="D183" s="440">
        <v>1410.1666666666667</v>
      </c>
      <c r="E183" s="440">
        <v>1394.3333333333335</v>
      </c>
      <c r="F183" s="440">
        <v>1384.8666666666668</v>
      </c>
      <c r="G183" s="440">
        <v>1369.0333333333335</v>
      </c>
      <c r="H183" s="440">
        <v>1419.6333333333334</v>
      </c>
      <c r="I183" s="440">
        <v>1435.4666666666669</v>
      </c>
      <c r="J183" s="440">
        <v>1444.9333333333334</v>
      </c>
      <c r="K183" s="439">
        <v>1426</v>
      </c>
      <c r="L183" s="439">
        <v>1400.7</v>
      </c>
      <c r="M183" s="439">
        <v>5.10046</v>
      </c>
    </row>
    <row r="184" spans="1:13">
      <c r="A184" s="245">
        <v>174</v>
      </c>
      <c r="B184" s="442" t="s">
        <v>367</v>
      </c>
      <c r="C184" s="439">
        <v>328.5</v>
      </c>
      <c r="D184" s="440">
        <v>328.18333333333334</v>
      </c>
      <c r="E184" s="440">
        <v>326.36666666666667</v>
      </c>
      <c r="F184" s="440">
        <v>324.23333333333335</v>
      </c>
      <c r="G184" s="440">
        <v>322.41666666666669</v>
      </c>
      <c r="H184" s="440">
        <v>330.31666666666666</v>
      </c>
      <c r="I184" s="440">
        <v>332.13333333333338</v>
      </c>
      <c r="J184" s="440">
        <v>334.26666666666665</v>
      </c>
      <c r="K184" s="439">
        <v>330</v>
      </c>
      <c r="L184" s="439">
        <v>326.05</v>
      </c>
      <c r="M184" s="439">
        <v>20.649039999999999</v>
      </c>
    </row>
    <row r="185" spans="1:13">
      <c r="A185" s="245">
        <v>175</v>
      </c>
      <c r="B185" s="442" t="s">
        <v>245</v>
      </c>
      <c r="C185" s="439">
        <v>780.2</v>
      </c>
      <c r="D185" s="440">
        <v>773.73333333333323</v>
      </c>
      <c r="E185" s="440">
        <v>760.46666666666647</v>
      </c>
      <c r="F185" s="440">
        <v>740.73333333333323</v>
      </c>
      <c r="G185" s="440">
        <v>727.46666666666647</v>
      </c>
      <c r="H185" s="440">
        <v>793.46666666666647</v>
      </c>
      <c r="I185" s="440">
        <v>806.73333333333312</v>
      </c>
      <c r="J185" s="440">
        <v>826.46666666666647</v>
      </c>
      <c r="K185" s="439">
        <v>787</v>
      </c>
      <c r="L185" s="439">
        <v>754</v>
      </c>
      <c r="M185" s="439">
        <v>25.357109999999999</v>
      </c>
    </row>
    <row r="186" spans="1:13">
      <c r="A186" s="245">
        <v>176</v>
      </c>
      <c r="B186" s="442" t="s">
        <v>104</v>
      </c>
      <c r="C186" s="439">
        <v>1501</v>
      </c>
      <c r="D186" s="440">
        <v>1509.1833333333332</v>
      </c>
      <c r="E186" s="440">
        <v>1487.4166666666663</v>
      </c>
      <c r="F186" s="440">
        <v>1473.833333333333</v>
      </c>
      <c r="G186" s="440">
        <v>1452.0666666666662</v>
      </c>
      <c r="H186" s="440">
        <v>1522.7666666666664</v>
      </c>
      <c r="I186" s="440">
        <v>1544.5333333333333</v>
      </c>
      <c r="J186" s="440">
        <v>1558.1166666666666</v>
      </c>
      <c r="K186" s="439">
        <v>1530.95</v>
      </c>
      <c r="L186" s="439">
        <v>1495.6</v>
      </c>
      <c r="M186" s="439">
        <v>24.9114</v>
      </c>
    </row>
    <row r="187" spans="1:13">
      <c r="A187" s="245">
        <v>177</v>
      </c>
      <c r="B187" s="442" t="s">
        <v>368</v>
      </c>
      <c r="C187" s="439">
        <v>417.55</v>
      </c>
      <c r="D187" s="440">
        <v>420.25</v>
      </c>
      <c r="E187" s="440">
        <v>412.55</v>
      </c>
      <c r="F187" s="440">
        <v>407.55</v>
      </c>
      <c r="G187" s="440">
        <v>399.85</v>
      </c>
      <c r="H187" s="440">
        <v>425.25</v>
      </c>
      <c r="I187" s="440">
        <v>432.95000000000005</v>
      </c>
      <c r="J187" s="440">
        <v>437.95</v>
      </c>
      <c r="K187" s="439">
        <v>427.95</v>
      </c>
      <c r="L187" s="439">
        <v>415.25</v>
      </c>
      <c r="M187" s="439">
        <v>4.5265500000000003</v>
      </c>
    </row>
    <row r="188" spans="1:13">
      <c r="A188" s="245">
        <v>178</v>
      </c>
      <c r="B188" s="442" t="s">
        <v>369</v>
      </c>
      <c r="C188" s="439">
        <v>129.6</v>
      </c>
      <c r="D188" s="440">
        <v>130.1</v>
      </c>
      <c r="E188" s="440">
        <v>128.5</v>
      </c>
      <c r="F188" s="440">
        <v>127.4</v>
      </c>
      <c r="G188" s="440">
        <v>125.80000000000001</v>
      </c>
      <c r="H188" s="440">
        <v>131.19999999999999</v>
      </c>
      <c r="I188" s="440">
        <v>132.79999999999995</v>
      </c>
      <c r="J188" s="440">
        <v>133.89999999999998</v>
      </c>
      <c r="K188" s="439">
        <v>131.69999999999999</v>
      </c>
      <c r="L188" s="439">
        <v>129</v>
      </c>
      <c r="M188" s="439">
        <v>7.9326999999999996</v>
      </c>
    </row>
    <row r="189" spans="1:13">
      <c r="A189" s="245">
        <v>179</v>
      </c>
      <c r="B189" s="442" t="s">
        <v>370</v>
      </c>
      <c r="C189" s="439">
        <v>1199.95</v>
      </c>
      <c r="D189" s="440">
        <v>1206.45</v>
      </c>
      <c r="E189" s="440">
        <v>1183.9000000000001</v>
      </c>
      <c r="F189" s="440">
        <v>1167.8500000000001</v>
      </c>
      <c r="G189" s="440">
        <v>1145.3000000000002</v>
      </c>
      <c r="H189" s="440">
        <v>1222.5</v>
      </c>
      <c r="I189" s="440">
        <v>1245.0499999999997</v>
      </c>
      <c r="J189" s="440">
        <v>1261.0999999999999</v>
      </c>
      <c r="K189" s="439">
        <v>1229</v>
      </c>
      <c r="L189" s="439">
        <v>1190.4000000000001</v>
      </c>
      <c r="M189" s="439">
        <v>0.56420000000000003</v>
      </c>
    </row>
    <row r="190" spans="1:13">
      <c r="A190" s="245">
        <v>180</v>
      </c>
      <c r="B190" s="442" t="s">
        <v>371</v>
      </c>
      <c r="C190" s="439">
        <v>407.55</v>
      </c>
      <c r="D190" s="440">
        <v>407.11666666666662</v>
      </c>
      <c r="E190" s="440">
        <v>404.48333333333323</v>
      </c>
      <c r="F190" s="440">
        <v>401.41666666666663</v>
      </c>
      <c r="G190" s="440">
        <v>398.78333333333325</v>
      </c>
      <c r="H190" s="440">
        <v>410.18333333333322</v>
      </c>
      <c r="I190" s="440">
        <v>412.81666666666655</v>
      </c>
      <c r="J190" s="440">
        <v>415.88333333333321</v>
      </c>
      <c r="K190" s="439">
        <v>409.75</v>
      </c>
      <c r="L190" s="439">
        <v>404.05</v>
      </c>
      <c r="M190" s="439">
        <v>3.4342700000000002</v>
      </c>
    </row>
    <row r="191" spans="1:13">
      <c r="A191" s="245">
        <v>181</v>
      </c>
      <c r="B191" s="442" t="s">
        <v>743</v>
      </c>
      <c r="C191" s="439">
        <v>169.3</v>
      </c>
      <c r="D191" s="440">
        <v>167.81666666666666</v>
      </c>
      <c r="E191" s="440">
        <v>161.93333333333334</v>
      </c>
      <c r="F191" s="440">
        <v>154.56666666666666</v>
      </c>
      <c r="G191" s="440">
        <v>148.68333333333334</v>
      </c>
      <c r="H191" s="440">
        <v>175.18333333333334</v>
      </c>
      <c r="I191" s="440">
        <v>181.06666666666666</v>
      </c>
      <c r="J191" s="440">
        <v>188.43333333333334</v>
      </c>
      <c r="K191" s="439">
        <v>173.7</v>
      </c>
      <c r="L191" s="439">
        <v>160.44999999999999</v>
      </c>
      <c r="M191" s="439">
        <v>24.557490000000001</v>
      </c>
    </row>
    <row r="192" spans="1:13">
      <c r="A192" s="245">
        <v>182</v>
      </c>
      <c r="B192" s="442" t="s">
        <v>773</v>
      </c>
      <c r="C192" s="439">
        <v>1084.7</v>
      </c>
      <c r="D192" s="440">
        <v>1066.3666666666668</v>
      </c>
      <c r="E192" s="440">
        <v>1033.3333333333335</v>
      </c>
      <c r="F192" s="440">
        <v>981.9666666666667</v>
      </c>
      <c r="G192" s="440">
        <v>948.93333333333339</v>
      </c>
      <c r="H192" s="440">
        <v>1117.7333333333336</v>
      </c>
      <c r="I192" s="440">
        <v>1150.7666666666669</v>
      </c>
      <c r="J192" s="440">
        <v>1202.1333333333337</v>
      </c>
      <c r="K192" s="439">
        <v>1099.4000000000001</v>
      </c>
      <c r="L192" s="439">
        <v>1015</v>
      </c>
      <c r="M192" s="439">
        <v>4.7615800000000004</v>
      </c>
    </row>
    <row r="193" spans="1:13">
      <c r="A193" s="245">
        <v>183</v>
      </c>
      <c r="B193" s="442" t="s">
        <v>372</v>
      </c>
      <c r="C193" s="439">
        <v>607.54999999999995</v>
      </c>
      <c r="D193" s="440">
        <v>604.51666666666665</v>
      </c>
      <c r="E193" s="440">
        <v>593.0333333333333</v>
      </c>
      <c r="F193" s="440">
        <v>578.51666666666665</v>
      </c>
      <c r="G193" s="440">
        <v>567.0333333333333</v>
      </c>
      <c r="H193" s="440">
        <v>619.0333333333333</v>
      </c>
      <c r="I193" s="440">
        <v>630.51666666666665</v>
      </c>
      <c r="J193" s="440">
        <v>645.0333333333333</v>
      </c>
      <c r="K193" s="439">
        <v>616</v>
      </c>
      <c r="L193" s="439">
        <v>590</v>
      </c>
      <c r="M193" s="439">
        <v>35.488320000000002</v>
      </c>
    </row>
    <row r="194" spans="1:13">
      <c r="A194" s="245">
        <v>184</v>
      </c>
      <c r="B194" s="442" t="s">
        <v>373</v>
      </c>
      <c r="C194" s="439">
        <v>74.45</v>
      </c>
      <c r="D194" s="440">
        <v>74.7</v>
      </c>
      <c r="E194" s="440">
        <v>73.75</v>
      </c>
      <c r="F194" s="440">
        <v>73.05</v>
      </c>
      <c r="G194" s="440">
        <v>72.099999999999994</v>
      </c>
      <c r="H194" s="440">
        <v>75.400000000000006</v>
      </c>
      <c r="I194" s="440">
        <v>76.350000000000023</v>
      </c>
      <c r="J194" s="440">
        <v>77.050000000000011</v>
      </c>
      <c r="K194" s="439">
        <v>75.650000000000006</v>
      </c>
      <c r="L194" s="439">
        <v>74</v>
      </c>
      <c r="M194" s="439">
        <v>17.133299999999998</v>
      </c>
    </row>
    <row r="195" spans="1:13">
      <c r="A195" s="245">
        <v>185</v>
      </c>
      <c r="B195" s="442" t="s">
        <v>374</v>
      </c>
      <c r="C195" s="439">
        <v>381.5</v>
      </c>
      <c r="D195" s="440">
        <v>384.45</v>
      </c>
      <c r="E195" s="440">
        <v>377.04999999999995</v>
      </c>
      <c r="F195" s="440">
        <v>372.59999999999997</v>
      </c>
      <c r="G195" s="440">
        <v>365.19999999999993</v>
      </c>
      <c r="H195" s="440">
        <v>388.9</v>
      </c>
      <c r="I195" s="440">
        <v>396.29999999999995</v>
      </c>
      <c r="J195" s="440">
        <v>400.75</v>
      </c>
      <c r="K195" s="439">
        <v>391.85</v>
      </c>
      <c r="L195" s="439">
        <v>380</v>
      </c>
      <c r="M195" s="439">
        <v>6.0073400000000001</v>
      </c>
    </row>
    <row r="196" spans="1:13">
      <c r="A196" s="245">
        <v>186</v>
      </c>
      <c r="B196" s="442" t="s">
        <v>375</v>
      </c>
      <c r="C196" s="439">
        <v>105.55</v>
      </c>
      <c r="D196" s="440">
        <v>105.73333333333333</v>
      </c>
      <c r="E196" s="440">
        <v>103.76666666666667</v>
      </c>
      <c r="F196" s="440">
        <v>101.98333333333333</v>
      </c>
      <c r="G196" s="440">
        <v>100.01666666666667</v>
      </c>
      <c r="H196" s="440">
        <v>107.51666666666667</v>
      </c>
      <c r="I196" s="440">
        <v>109.48333333333333</v>
      </c>
      <c r="J196" s="440">
        <v>111.26666666666667</v>
      </c>
      <c r="K196" s="439">
        <v>107.7</v>
      </c>
      <c r="L196" s="439">
        <v>103.95</v>
      </c>
      <c r="M196" s="439">
        <v>34.70872</v>
      </c>
    </row>
    <row r="197" spans="1:13">
      <c r="A197" s="245">
        <v>187</v>
      </c>
      <c r="B197" s="442" t="s">
        <v>376</v>
      </c>
      <c r="C197" s="439">
        <v>115.15</v>
      </c>
      <c r="D197" s="440">
        <v>114.18333333333334</v>
      </c>
      <c r="E197" s="440">
        <v>112.46666666666667</v>
      </c>
      <c r="F197" s="440">
        <v>109.78333333333333</v>
      </c>
      <c r="G197" s="440">
        <v>108.06666666666666</v>
      </c>
      <c r="H197" s="440">
        <v>116.86666666666667</v>
      </c>
      <c r="I197" s="440">
        <v>118.58333333333334</v>
      </c>
      <c r="J197" s="440">
        <v>121.26666666666668</v>
      </c>
      <c r="K197" s="439">
        <v>115.9</v>
      </c>
      <c r="L197" s="439">
        <v>111.5</v>
      </c>
      <c r="M197" s="439">
        <v>25.45543</v>
      </c>
    </row>
    <row r="198" spans="1:13">
      <c r="A198" s="245">
        <v>188</v>
      </c>
      <c r="B198" s="442" t="s">
        <v>246</v>
      </c>
      <c r="C198" s="439">
        <v>306</v>
      </c>
      <c r="D198" s="440">
        <v>307.98333333333335</v>
      </c>
      <c r="E198" s="440">
        <v>302.01666666666671</v>
      </c>
      <c r="F198" s="440">
        <v>298.03333333333336</v>
      </c>
      <c r="G198" s="440">
        <v>292.06666666666672</v>
      </c>
      <c r="H198" s="440">
        <v>311.9666666666667</v>
      </c>
      <c r="I198" s="440">
        <v>317.93333333333339</v>
      </c>
      <c r="J198" s="440">
        <v>321.91666666666669</v>
      </c>
      <c r="K198" s="439">
        <v>313.95</v>
      </c>
      <c r="L198" s="439">
        <v>304</v>
      </c>
      <c r="M198" s="439">
        <v>26.978269999999998</v>
      </c>
    </row>
    <row r="199" spans="1:13">
      <c r="A199" s="245">
        <v>189</v>
      </c>
      <c r="B199" s="442" t="s">
        <v>377</v>
      </c>
      <c r="C199" s="439">
        <v>723.65</v>
      </c>
      <c r="D199" s="440">
        <v>727.88333333333333</v>
      </c>
      <c r="E199" s="440">
        <v>710.76666666666665</v>
      </c>
      <c r="F199" s="440">
        <v>697.88333333333333</v>
      </c>
      <c r="G199" s="440">
        <v>680.76666666666665</v>
      </c>
      <c r="H199" s="440">
        <v>740.76666666666665</v>
      </c>
      <c r="I199" s="440">
        <v>757.88333333333321</v>
      </c>
      <c r="J199" s="440">
        <v>770.76666666666665</v>
      </c>
      <c r="K199" s="439">
        <v>745</v>
      </c>
      <c r="L199" s="439">
        <v>715</v>
      </c>
      <c r="M199" s="439">
        <v>6.2518900000000004</v>
      </c>
    </row>
    <row r="200" spans="1:13">
      <c r="A200" s="245">
        <v>190</v>
      </c>
      <c r="B200" s="442" t="s">
        <v>247</v>
      </c>
      <c r="C200" s="439">
        <v>2369.8000000000002</v>
      </c>
      <c r="D200" s="440">
        <v>2332.6</v>
      </c>
      <c r="E200" s="440">
        <v>2275.1999999999998</v>
      </c>
      <c r="F200" s="440">
        <v>2180.6</v>
      </c>
      <c r="G200" s="440">
        <v>2123.1999999999998</v>
      </c>
      <c r="H200" s="440">
        <v>2427.1999999999998</v>
      </c>
      <c r="I200" s="440">
        <v>2484.6000000000004</v>
      </c>
      <c r="J200" s="440">
        <v>2579.1999999999998</v>
      </c>
      <c r="K200" s="439">
        <v>2390</v>
      </c>
      <c r="L200" s="439">
        <v>2238</v>
      </c>
      <c r="M200" s="439">
        <v>9.7944800000000001</v>
      </c>
    </row>
    <row r="201" spans="1:13">
      <c r="A201" s="245">
        <v>191</v>
      </c>
      <c r="B201" s="442" t="s">
        <v>107</v>
      </c>
      <c r="C201" s="439">
        <v>949.6</v>
      </c>
      <c r="D201" s="440">
        <v>946.2166666666667</v>
      </c>
      <c r="E201" s="440">
        <v>940.48333333333335</v>
      </c>
      <c r="F201" s="440">
        <v>931.36666666666667</v>
      </c>
      <c r="G201" s="440">
        <v>925.63333333333333</v>
      </c>
      <c r="H201" s="440">
        <v>955.33333333333337</v>
      </c>
      <c r="I201" s="440">
        <v>961.06666666666672</v>
      </c>
      <c r="J201" s="440">
        <v>970.18333333333339</v>
      </c>
      <c r="K201" s="439">
        <v>951.95</v>
      </c>
      <c r="L201" s="439">
        <v>937.1</v>
      </c>
      <c r="M201" s="439">
        <v>32.82517</v>
      </c>
    </row>
    <row r="202" spans="1:13">
      <c r="A202" s="245">
        <v>192</v>
      </c>
      <c r="B202" s="442" t="s">
        <v>248</v>
      </c>
      <c r="C202" s="439">
        <v>3032.7</v>
      </c>
      <c r="D202" s="440">
        <v>3035.5499999999997</v>
      </c>
      <c r="E202" s="440">
        <v>3001.1499999999996</v>
      </c>
      <c r="F202" s="440">
        <v>2969.6</v>
      </c>
      <c r="G202" s="440">
        <v>2935.2</v>
      </c>
      <c r="H202" s="440">
        <v>3067.0999999999995</v>
      </c>
      <c r="I202" s="440">
        <v>3101.5</v>
      </c>
      <c r="J202" s="440">
        <v>3133.0499999999993</v>
      </c>
      <c r="K202" s="439">
        <v>3069.95</v>
      </c>
      <c r="L202" s="439">
        <v>3004</v>
      </c>
      <c r="M202" s="439">
        <v>1.42526</v>
      </c>
    </row>
    <row r="203" spans="1:13">
      <c r="A203" s="245">
        <v>193</v>
      </c>
      <c r="B203" s="442" t="s">
        <v>109</v>
      </c>
      <c r="C203" s="439">
        <v>1499.85</v>
      </c>
      <c r="D203" s="440">
        <v>1503.2833333333335</v>
      </c>
      <c r="E203" s="440">
        <v>1492.5666666666671</v>
      </c>
      <c r="F203" s="440">
        <v>1485.2833333333335</v>
      </c>
      <c r="G203" s="440">
        <v>1474.5666666666671</v>
      </c>
      <c r="H203" s="440">
        <v>1510.5666666666671</v>
      </c>
      <c r="I203" s="440">
        <v>1521.2833333333338</v>
      </c>
      <c r="J203" s="440">
        <v>1528.5666666666671</v>
      </c>
      <c r="K203" s="439">
        <v>1514</v>
      </c>
      <c r="L203" s="439">
        <v>1496</v>
      </c>
      <c r="M203" s="439">
        <v>40.45834</v>
      </c>
    </row>
    <row r="204" spans="1:13">
      <c r="A204" s="245">
        <v>194</v>
      </c>
      <c r="B204" s="442" t="s">
        <v>249</v>
      </c>
      <c r="C204" s="439">
        <v>680.1</v>
      </c>
      <c r="D204" s="440">
        <v>679.86666666666667</v>
      </c>
      <c r="E204" s="440">
        <v>675.23333333333335</v>
      </c>
      <c r="F204" s="440">
        <v>670.36666666666667</v>
      </c>
      <c r="G204" s="440">
        <v>665.73333333333335</v>
      </c>
      <c r="H204" s="440">
        <v>684.73333333333335</v>
      </c>
      <c r="I204" s="440">
        <v>689.36666666666679</v>
      </c>
      <c r="J204" s="440">
        <v>694.23333333333335</v>
      </c>
      <c r="K204" s="439">
        <v>684.5</v>
      </c>
      <c r="L204" s="439">
        <v>675</v>
      </c>
      <c r="M204" s="439">
        <v>17.4621</v>
      </c>
    </row>
    <row r="205" spans="1:13">
      <c r="A205" s="245">
        <v>195</v>
      </c>
      <c r="B205" s="442" t="s">
        <v>382</v>
      </c>
      <c r="C205" s="439">
        <v>48.2</v>
      </c>
      <c r="D205" s="440">
        <v>48.366666666666674</v>
      </c>
      <c r="E205" s="440">
        <v>47.033333333333346</v>
      </c>
      <c r="F205" s="440">
        <v>45.866666666666674</v>
      </c>
      <c r="G205" s="440">
        <v>44.533333333333346</v>
      </c>
      <c r="H205" s="440">
        <v>49.533333333333346</v>
      </c>
      <c r="I205" s="440">
        <v>50.866666666666674</v>
      </c>
      <c r="J205" s="440">
        <v>52.033333333333346</v>
      </c>
      <c r="K205" s="439">
        <v>49.7</v>
      </c>
      <c r="L205" s="439">
        <v>47.2</v>
      </c>
      <c r="M205" s="439">
        <v>312.53318000000002</v>
      </c>
    </row>
    <row r="206" spans="1:13">
      <c r="A206" s="245">
        <v>196</v>
      </c>
      <c r="B206" s="442" t="s">
        <v>378</v>
      </c>
      <c r="C206" s="439">
        <v>26.85</v>
      </c>
      <c r="D206" s="440">
        <v>26.666666666666668</v>
      </c>
      <c r="E206" s="440">
        <v>26.083333333333336</v>
      </c>
      <c r="F206" s="440">
        <v>25.316666666666666</v>
      </c>
      <c r="G206" s="440">
        <v>24.733333333333334</v>
      </c>
      <c r="H206" s="440">
        <v>27.433333333333337</v>
      </c>
      <c r="I206" s="440">
        <v>28.016666666666673</v>
      </c>
      <c r="J206" s="440">
        <v>28.783333333333339</v>
      </c>
      <c r="K206" s="439">
        <v>27.25</v>
      </c>
      <c r="L206" s="439">
        <v>25.9</v>
      </c>
      <c r="M206" s="439">
        <v>180.96404000000001</v>
      </c>
    </row>
    <row r="207" spans="1:13">
      <c r="A207" s="245">
        <v>197</v>
      </c>
      <c r="B207" s="442" t="s">
        <v>379</v>
      </c>
      <c r="C207" s="439">
        <v>860.25</v>
      </c>
      <c r="D207" s="440">
        <v>864.41666666666663</v>
      </c>
      <c r="E207" s="440">
        <v>849.83333333333326</v>
      </c>
      <c r="F207" s="440">
        <v>839.41666666666663</v>
      </c>
      <c r="G207" s="440">
        <v>824.83333333333326</v>
      </c>
      <c r="H207" s="440">
        <v>874.83333333333326</v>
      </c>
      <c r="I207" s="440">
        <v>889.41666666666652</v>
      </c>
      <c r="J207" s="440">
        <v>899.83333333333326</v>
      </c>
      <c r="K207" s="439">
        <v>879</v>
      </c>
      <c r="L207" s="439">
        <v>854</v>
      </c>
      <c r="M207" s="439">
        <v>0.30470999999999998</v>
      </c>
    </row>
    <row r="208" spans="1:13">
      <c r="A208" s="245">
        <v>198</v>
      </c>
      <c r="B208" s="442" t="s">
        <v>105</v>
      </c>
      <c r="C208" s="439">
        <v>1050.8</v>
      </c>
      <c r="D208" s="440">
        <v>1055.0666666666668</v>
      </c>
      <c r="E208" s="440">
        <v>1042.3833333333337</v>
      </c>
      <c r="F208" s="440">
        <v>1033.9666666666669</v>
      </c>
      <c r="G208" s="440">
        <v>1021.2833333333338</v>
      </c>
      <c r="H208" s="440">
        <v>1063.4833333333336</v>
      </c>
      <c r="I208" s="440">
        <v>1076.1666666666665</v>
      </c>
      <c r="J208" s="440">
        <v>1084.5833333333335</v>
      </c>
      <c r="K208" s="439">
        <v>1067.75</v>
      </c>
      <c r="L208" s="439">
        <v>1046.6500000000001</v>
      </c>
      <c r="M208" s="439">
        <v>10.318070000000001</v>
      </c>
    </row>
    <row r="209" spans="1:13">
      <c r="A209" s="245">
        <v>199</v>
      </c>
      <c r="B209" s="442" t="s">
        <v>380</v>
      </c>
      <c r="C209" s="439">
        <v>254.75</v>
      </c>
      <c r="D209" s="440">
        <v>253.29999999999998</v>
      </c>
      <c r="E209" s="440">
        <v>250.94999999999996</v>
      </c>
      <c r="F209" s="440">
        <v>247.14999999999998</v>
      </c>
      <c r="G209" s="440">
        <v>244.79999999999995</v>
      </c>
      <c r="H209" s="440">
        <v>257.09999999999997</v>
      </c>
      <c r="I209" s="440">
        <v>259.45</v>
      </c>
      <c r="J209" s="440">
        <v>263.25</v>
      </c>
      <c r="K209" s="439">
        <v>255.65</v>
      </c>
      <c r="L209" s="439">
        <v>249.5</v>
      </c>
      <c r="M209" s="439">
        <v>4.2209300000000001</v>
      </c>
    </row>
    <row r="210" spans="1:13">
      <c r="A210" s="245">
        <v>200</v>
      </c>
      <c r="B210" s="442" t="s">
        <v>381</v>
      </c>
      <c r="C210" s="439">
        <v>428.7</v>
      </c>
      <c r="D210" s="440">
        <v>423.45</v>
      </c>
      <c r="E210" s="440">
        <v>406.9</v>
      </c>
      <c r="F210" s="440">
        <v>385.09999999999997</v>
      </c>
      <c r="G210" s="440">
        <v>368.54999999999995</v>
      </c>
      <c r="H210" s="440">
        <v>445.25</v>
      </c>
      <c r="I210" s="440">
        <v>461.80000000000007</v>
      </c>
      <c r="J210" s="440">
        <v>483.6</v>
      </c>
      <c r="K210" s="439">
        <v>440</v>
      </c>
      <c r="L210" s="439">
        <v>401.65</v>
      </c>
      <c r="M210" s="439">
        <v>15.603339999999999</v>
      </c>
    </row>
    <row r="211" spans="1:13">
      <c r="A211" s="245">
        <v>201</v>
      </c>
      <c r="B211" s="442" t="s">
        <v>110</v>
      </c>
      <c r="C211" s="439">
        <v>3052.25</v>
      </c>
      <c r="D211" s="440">
        <v>3056.5333333333333</v>
      </c>
      <c r="E211" s="440">
        <v>3036.4666666666667</v>
      </c>
      <c r="F211" s="440">
        <v>3020.6833333333334</v>
      </c>
      <c r="G211" s="440">
        <v>3000.6166666666668</v>
      </c>
      <c r="H211" s="440">
        <v>3072.3166666666666</v>
      </c>
      <c r="I211" s="440">
        <v>3092.3833333333332</v>
      </c>
      <c r="J211" s="440">
        <v>3108.1666666666665</v>
      </c>
      <c r="K211" s="439">
        <v>3076.6</v>
      </c>
      <c r="L211" s="439">
        <v>3040.75</v>
      </c>
      <c r="M211" s="439">
        <v>6.1246</v>
      </c>
    </row>
    <row r="212" spans="1:13">
      <c r="A212" s="245">
        <v>202</v>
      </c>
      <c r="B212" s="442" t="s">
        <v>383</v>
      </c>
      <c r="C212" s="439">
        <v>52.05</v>
      </c>
      <c r="D212" s="440">
        <v>52.1</v>
      </c>
      <c r="E212" s="440">
        <v>51.150000000000006</v>
      </c>
      <c r="F212" s="440">
        <v>50.250000000000007</v>
      </c>
      <c r="G212" s="440">
        <v>49.300000000000011</v>
      </c>
      <c r="H212" s="440">
        <v>53</v>
      </c>
      <c r="I212" s="440">
        <v>53.95</v>
      </c>
      <c r="J212" s="440">
        <v>54.849999999999994</v>
      </c>
      <c r="K212" s="439">
        <v>53.05</v>
      </c>
      <c r="L212" s="439">
        <v>51.2</v>
      </c>
      <c r="M212" s="439">
        <v>74.852180000000004</v>
      </c>
    </row>
    <row r="213" spans="1:13">
      <c r="A213" s="245">
        <v>203</v>
      </c>
      <c r="B213" s="442" t="s">
        <v>112</v>
      </c>
      <c r="C213" s="439">
        <v>395</v>
      </c>
      <c r="D213" s="440">
        <v>396.88333333333338</v>
      </c>
      <c r="E213" s="440">
        <v>392.36666666666679</v>
      </c>
      <c r="F213" s="440">
        <v>389.73333333333341</v>
      </c>
      <c r="G213" s="440">
        <v>385.21666666666681</v>
      </c>
      <c r="H213" s="440">
        <v>399.51666666666677</v>
      </c>
      <c r="I213" s="440">
        <v>404.0333333333333</v>
      </c>
      <c r="J213" s="440">
        <v>406.66666666666674</v>
      </c>
      <c r="K213" s="439">
        <v>401.4</v>
      </c>
      <c r="L213" s="439">
        <v>394.25</v>
      </c>
      <c r="M213" s="439">
        <v>61.76784</v>
      </c>
    </row>
    <row r="214" spans="1:13">
      <c r="A214" s="245">
        <v>204</v>
      </c>
      <c r="B214" s="442" t="s">
        <v>384</v>
      </c>
      <c r="C214" s="439">
        <v>1065.3499999999999</v>
      </c>
      <c r="D214" s="440">
        <v>1064.6833333333334</v>
      </c>
      <c r="E214" s="440">
        <v>1054.6666666666667</v>
      </c>
      <c r="F214" s="440">
        <v>1043.9833333333333</v>
      </c>
      <c r="G214" s="440">
        <v>1033.9666666666667</v>
      </c>
      <c r="H214" s="440">
        <v>1075.3666666666668</v>
      </c>
      <c r="I214" s="440">
        <v>1085.3833333333332</v>
      </c>
      <c r="J214" s="440">
        <v>1096.0666666666668</v>
      </c>
      <c r="K214" s="439">
        <v>1074.7</v>
      </c>
      <c r="L214" s="439">
        <v>1054</v>
      </c>
      <c r="M214" s="439">
        <v>2.1959200000000001</v>
      </c>
    </row>
    <row r="215" spans="1:13">
      <c r="A215" s="245">
        <v>205</v>
      </c>
      <c r="B215" s="442" t="s">
        <v>385</v>
      </c>
      <c r="C215" s="439">
        <v>161.35</v>
      </c>
      <c r="D215" s="440">
        <v>162.20000000000002</v>
      </c>
      <c r="E215" s="440">
        <v>159.65000000000003</v>
      </c>
      <c r="F215" s="440">
        <v>157.95000000000002</v>
      </c>
      <c r="G215" s="440">
        <v>155.40000000000003</v>
      </c>
      <c r="H215" s="440">
        <v>163.90000000000003</v>
      </c>
      <c r="I215" s="440">
        <v>166.45000000000005</v>
      </c>
      <c r="J215" s="440">
        <v>168.15000000000003</v>
      </c>
      <c r="K215" s="439">
        <v>164.75</v>
      </c>
      <c r="L215" s="439">
        <v>160.5</v>
      </c>
      <c r="M215" s="439">
        <v>41.528260000000003</v>
      </c>
    </row>
    <row r="216" spans="1:13">
      <c r="A216" s="245">
        <v>206</v>
      </c>
      <c r="B216" s="442" t="s">
        <v>113</v>
      </c>
      <c r="C216" s="439">
        <v>301.10000000000002</v>
      </c>
      <c r="D216" s="440">
        <v>300.33333333333331</v>
      </c>
      <c r="E216" s="440">
        <v>297.76666666666665</v>
      </c>
      <c r="F216" s="440">
        <v>294.43333333333334</v>
      </c>
      <c r="G216" s="440">
        <v>291.86666666666667</v>
      </c>
      <c r="H216" s="440">
        <v>303.66666666666663</v>
      </c>
      <c r="I216" s="440">
        <v>306.23333333333335</v>
      </c>
      <c r="J216" s="440">
        <v>309.56666666666661</v>
      </c>
      <c r="K216" s="439">
        <v>302.89999999999998</v>
      </c>
      <c r="L216" s="439">
        <v>297</v>
      </c>
      <c r="M216" s="439">
        <v>40.893540000000002</v>
      </c>
    </row>
    <row r="217" spans="1:13">
      <c r="A217" s="245">
        <v>207</v>
      </c>
      <c r="B217" s="442" t="s">
        <v>114</v>
      </c>
      <c r="C217" s="439">
        <v>2339.3000000000002</v>
      </c>
      <c r="D217" s="440">
        <v>2341.4333333333334</v>
      </c>
      <c r="E217" s="440">
        <v>2328.8666666666668</v>
      </c>
      <c r="F217" s="440">
        <v>2318.4333333333334</v>
      </c>
      <c r="G217" s="440">
        <v>2305.8666666666668</v>
      </c>
      <c r="H217" s="440">
        <v>2351.8666666666668</v>
      </c>
      <c r="I217" s="440">
        <v>2364.4333333333334</v>
      </c>
      <c r="J217" s="440">
        <v>2374.8666666666668</v>
      </c>
      <c r="K217" s="439">
        <v>2354</v>
      </c>
      <c r="L217" s="439">
        <v>2331</v>
      </c>
      <c r="M217" s="439">
        <v>11.282999999999999</v>
      </c>
    </row>
    <row r="218" spans="1:13">
      <c r="A218" s="245">
        <v>208</v>
      </c>
      <c r="B218" s="442" t="s">
        <v>250</v>
      </c>
      <c r="C218" s="439">
        <v>339.85</v>
      </c>
      <c r="D218" s="440">
        <v>338.33333333333331</v>
      </c>
      <c r="E218" s="440">
        <v>335.66666666666663</v>
      </c>
      <c r="F218" s="440">
        <v>331.48333333333329</v>
      </c>
      <c r="G218" s="440">
        <v>328.81666666666661</v>
      </c>
      <c r="H218" s="440">
        <v>342.51666666666665</v>
      </c>
      <c r="I218" s="440">
        <v>345.18333333333328</v>
      </c>
      <c r="J218" s="440">
        <v>349.36666666666667</v>
      </c>
      <c r="K218" s="439">
        <v>341</v>
      </c>
      <c r="L218" s="439">
        <v>334.15</v>
      </c>
      <c r="M218" s="439">
        <v>35.053370000000001</v>
      </c>
    </row>
    <row r="219" spans="1:13">
      <c r="A219" s="245">
        <v>209</v>
      </c>
      <c r="B219" s="442" t="s">
        <v>386</v>
      </c>
      <c r="C219" s="439">
        <v>41526.75</v>
      </c>
      <c r="D219" s="440">
        <v>41701.23333333333</v>
      </c>
      <c r="E219" s="440">
        <v>41192.516666666663</v>
      </c>
      <c r="F219" s="440">
        <v>40858.283333333333</v>
      </c>
      <c r="G219" s="440">
        <v>40349.566666666666</v>
      </c>
      <c r="H219" s="440">
        <v>42035.46666666666</v>
      </c>
      <c r="I219" s="440">
        <v>42544.18333333332</v>
      </c>
      <c r="J219" s="440">
        <v>42878.416666666657</v>
      </c>
      <c r="K219" s="439">
        <v>42209.95</v>
      </c>
      <c r="L219" s="439">
        <v>41367</v>
      </c>
      <c r="M219" s="439">
        <v>3.456E-2</v>
      </c>
    </row>
    <row r="220" spans="1:13">
      <c r="A220" s="245">
        <v>210</v>
      </c>
      <c r="B220" s="442" t="s">
        <v>251</v>
      </c>
      <c r="C220" s="439">
        <v>51.35</v>
      </c>
      <c r="D220" s="440">
        <v>51.716666666666669</v>
      </c>
      <c r="E220" s="440">
        <v>50.733333333333334</v>
      </c>
      <c r="F220" s="440">
        <v>50.116666666666667</v>
      </c>
      <c r="G220" s="440">
        <v>49.133333333333333</v>
      </c>
      <c r="H220" s="440">
        <v>52.333333333333336</v>
      </c>
      <c r="I220" s="440">
        <v>53.31666666666667</v>
      </c>
      <c r="J220" s="440">
        <v>53.933333333333337</v>
      </c>
      <c r="K220" s="439">
        <v>52.7</v>
      </c>
      <c r="L220" s="439">
        <v>51.1</v>
      </c>
      <c r="M220" s="439">
        <v>62.6905</v>
      </c>
    </row>
    <row r="221" spans="1:13">
      <c r="A221" s="245">
        <v>211</v>
      </c>
      <c r="B221" s="442" t="s">
        <v>108</v>
      </c>
      <c r="C221" s="439">
        <v>2585.75</v>
      </c>
      <c r="D221" s="440">
        <v>2601.0499999999997</v>
      </c>
      <c r="E221" s="440">
        <v>2566.6999999999994</v>
      </c>
      <c r="F221" s="440">
        <v>2547.6499999999996</v>
      </c>
      <c r="G221" s="440">
        <v>2513.2999999999993</v>
      </c>
      <c r="H221" s="440">
        <v>2620.0999999999995</v>
      </c>
      <c r="I221" s="440">
        <v>2654.45</v>
      </c>
      <c r="J221" s="440">
        <v>2673.4999999999995</v>
      </c>
      <c r="K221" s="439">
        <v>2635.4</v>
      </c>
      <c r="L221" s="439">
        <v>2582</v>
      </c>
      <c r="M221" s="439">
        <v>22.22082</v>
      </c>
    </row>
    <row r="222" spans="1:13">
      <c r="A222" s="245">
        <v>212</v>
      </c>
      <c r="B222" s="442" t="s">
        <v>832</v>
      </c>
      <c r="C222" s="439">
        <v>299.60000000000002</v>
      </c>
      <c r="D222" s="440">
        <v>300.2166666666667</v>
      </c>
      <c r="E222" s="440">
        <v>295.43333333333339</v>
      </c>
      <c r="F222" s="440">
        <v>291.26666666666671</v>
      </c>
      <c r="G222" s="440">
        <v>286.48333333333341</v>
      </c>
      <c r="H222" s="440">
        <v>304.38333333333338</v>
      </c>
      <c r="I222" s="440">
        <v>309.16666666666669</v>
      </c>
      <c r="J222" s="440">
        <v>313.33333333333337</v>
      </c>
      <c r="K222" s="439">
        <v>305</v>
      </c>
      <c r="L222" s="439">
        <v>296.05</v>
      </c>
      <c r="M222" s="439">
        <v>1.5166200000000001</v>
      </c>
    </row>
    <row r="223" spans="1:13">
      <c r="A223" s="245">
        <v>213</v>
      </c>
      <c r="B223" s="442" t="s">
        <v>116</v>
      </c>
      <c r="C223" s="439">
        <v>648.20000000000005</v>
      </c>
      <c r="D223" s="440">
        <v>647.48333333333335</v>
      </c>
      <c r="E223" s="440">
        <v>644.9666666666667</v>
      </c>
      <c r="F223" s="440">
        <v>641.73333333333335</v>
      </c>
      <c r="G223" s="440">
        <v>639.2166666666667</v>
      </c>
      <c r="H223" s="440">
        <v>650.7166666666667</v>
      </c>
      <c r="I223" s="440">
        <v>653.23333333333335</v>
      </c>
      <c r="J223" s="440">
        <v>656.4666666666667</v>
      </c>
      <c r="K223" s="439">
        <v>650</v>
      </c>
      <c r="L223" s="439">
        <v>644.25</v>
      </c>
      <c r="M223" s="439">
        <v>75.563410000000005</v>
      </c>
    </row>
    <row r="224" spans="1:13">
      <c r="A224" s="245">
        <v>214</v>
      </c>
      <c r="B224" s="442" t="s">
        <v>252</v>
      </c>
      <c r="C224" s="439">
        <v>1444.35</v>
      </c>
      <c r="D224" s="440">
        <v>1445.5833333333333</v>
      </c>
      <c r="E224" s="440">
        <v>1433.9166666666665</v>
      </c>
      <c r="F224" s="440">
        <v>1423.4833333333333</v>
      </c>
      <c r="G224" s="440">
        <v>1411.8166666666666</v>
      </c>
      <c r="H224" s="440">
        <v>1456.0166666666664</v>
      </c>
      <c r="I224" s="440">
        <v>1467.6833333333329</v>
      </c>
      <c r="J224" s="440">
        <v>1478.1166666666663</v>
      </c>
      <c r="K224" s="439">
        <v>1457.25</v>
      </c>
      <c r="L224" s="439">
        <v>1435.15</v>
      </c>
      <c r="M224" s="439">
        <v>6.9439799999999998</v>
      </c>
    </row>
    <row r="225" spans="1:13">
      <c r="A225" s="245">
        <v>215</v>
      </c>
      <c r="B225" s="442" t="s">
        <v>117</v>
      </c>
      <c r="C225" s="439">
        <v>582.15</v>
      </c>
      <c r="D225" s="440">
        <v>580.80000000000007</v>
      </c>
      <c r="E225" s="440">
        <v>576.95000000000016</v>
      </c>
      <c r="F225" s="440">
        <v>571.75000000000011</v>
      </c>
      <c r="G225" s="440">
        <v>567.9000000000002</v>
      </c>
      <c r="H225" s="440">
        <v>586.00000000000011</v>
      </c>
      <c r="I225" s="440">
        <v>589.85</v>
      </c>
      <c r="J225" s="440">
        <v>595.05000000000007</v>
      </c>
      <c r="K225" s="439">
        <v>584.65</v>
      </c>
      <c r="L225" s="439">
        <v>575.6</v>
      </c>
      <c r="M225" s="439">
        <v>16.0852</v>
      </c>
    </row>
    <row r="226" spans="1:13">
      <c r="A226" s="245">
        <v>216</v>
      </c>
      <c r="B226" s="442" t="s">
        <v>387</v>
      </c>
      <c r="C226" s="439">
        <v>607.75</v>
      </c>
      <c r="D226" s="440">
        <v>602.7833333333333</v>
      </c>
      <c r="E226" s="440">
        <v>592.56666666666661</v>
      </c>
      <c r="F226" s="440">
        <v>577.38333333333333</v>
      </c>
      <c r="G226" s="440">
        <v>567.16666666666663</v>
      </c>
      <c r="H226" s="440">
        <v>617.96666666666658</v>
      </c>
      <c r="I226" s="440">
        <v>628.18333333333328</v>
      </c>
      <c r="J226" s="440">
        <v>643.36666666666656</v>
      </c>
      <c r="K226" s="439">
        <v>613</v>
      </c>
      <c r="L226" s="439">
        <v>587.6</v>
      </c>
      <c r="M226" s="439">
        <v>6.4322100000000004</v>
      </c>
    </row>
    <row r="227" spans="1:13">
      <c r="A227" s="245">
        <v>217</v>
      </c>
      <c r="B227" s="442" t="s">
        <v>388</v>
      </c>
      <c r="C227" s="439">
        <v>3229.65</v>
      </c>
      <c r="D227" s="440">
        <v>3242.4166666666665</v>
      </c>
      <c r="E227" s="440">
        <v>3190.1333333333332</v>
      </c>
      <c r="F227" s="440">
        <v>3150.6166666666668</v>
      </c>
      <c r="G227" s="440">
        <v>3098.3333333333335</v>
      </c>
      <c r="H227" s="440">
        <v>3281.9333333333329</v>
      </c>
      <c r="I227" s="440">
        <v>3334.2166666666667</v>
      </c>
      <c r="J227" s="440">
        <v>3373.7333333333327</v>
      </c>
      <c r="K227" s="439">
        <v>3294.7</v>
      </c>
      <c r="L227" s="439">
        <v>3202.9</v>
      </c>
      <c r="M227" s="439">
        <v>9.9470000000000003E-2</v>
      </c>
    </row>
    <row r="228" spans="1:13">
      <c r="A228" s="245">
        <v>218</v>
      </c>
      <c r="B228" s="442" t="s">
        <v>253</v>
      </c>
      <c r="C228" s="439">
        <v>39.299999999999997</v>
      </c>
      <c r="D228" s="440">
        <v>39.266666666666666</v>
      </c>
      <c r="E228" s="440">
        <v>38.733333333333334</v>
      </c>
      <c r="F228" s="440">
        <v>38.166666666666671</v>
      </c>
      <c r="G228" s="440">
        <v>37.63333333333334</v>
      </c>
      <c r="H228" s="440">
        <v>39.833333333333329</v>
      </c>
      <c r="I228" s="440">
        <v>40.36666666666666</v>
      </c>
      <c r="J228" s="440">
        <v>40.933333333333323</v>
      </c>
      <c r="K228" s="439">
        <v>39.799999999999997</v>
      </c>
      <c r="L228" s="439">
        <v>38.700000000000003</v>
      </c>
      <c r="M228" s="439">
        <v>133.04074</v>
      </c>
    </row>
    <row r="229" spans="1:13">
      <c r="A229" s="245">
        <v>219</v>
      </c>
      <c r="B229" s="442" t="s">
        <v>119</v>
      </c>
      <c r="C229" s="439">
        <v>60.4</v>
      </c>
      <c r="D229" s="440">
        <v>60.4</v>
      </c>
      <c r="E229" s="440">
        <v>60</v>
      </c>
      <c r="F229" s="440">
        <v>59.6</v>
      </c>
      <c r="G229" s="440">
        <v>59.2</v>
      </c>
      <c r="H229" s="440">
        <v>60.8</v>
      </c>
      <c r="I229" s="440">
        <v>61.199999999999989</v>
      </c>
      <c r="J229" s="440">
        <v>61.599999999999994</v>
      </c>
      <c r="K229" s="439">
        <v>60.8</v>
      </c>
      <c r="L229" s="439">
        <v>60</v>
      </c>
      <c r="M229" s="439">
        <v>212.7302</v>
      </c>
    </row>
    <row r="230" spans="1:13">
      <c r="A230" s="245">
        <v>220</v>
      </c>
      <c r="B230" s="442" t="s">
        <v>389</v>
      </c>
      <c r="C230" s="439">
        <v>57.15</v>
      </c>
      <c r="D230" s="440">
        <v>57.116666666666667</v>
      </c>
      <c r="E230" s="440">
        <v>56.633333333333333</v>
      </c>
      <c r="F230" s="440">
        <v>56.116666666666667</v>
      </c>
      <c r="G230" s="440">
        <v>55.633333333333333</v>
      </c>
      <c r="H230" s="440">
        <v>57.633333333333333</v>
      </c>
      <c r="I230" s="440">
        <v>58.116666666666667</v>
      </c>
      <c r="J230" s="440">
        <v>58.633333333333333</v>
      </c>
      <c r="K230" s="439">
        <v>57.6</v>
      </c>
      <c r="L230" s="439">
        <v>56.6</v>
      </c>
      <c r="M230" s="439">
        <v>39.623429999999999</v>
      </c>
    </row>
    <row r="231" spans="1:13">
      <c r="A231" s="245">
        <v>221</v>
      </c>
      <c r="B231" s="442" t="s">
        <v>390</v>
      </c>
      <c r="C231" s="439">
        <v>1148</v>
      </c>
      <c r="D231" s="440">
        <v>1139.3666666666666</v>
      </c>
      <c r="E231" s="440">
        <v>1108.7333333333331</v>
      </c>
      <c r="F231" s="440">
        <v>1069.4666666666665</v>
      </c>
      <c r="G231" s="440">
        <v>1038.833333333333</v>
      </c>
      <c r="H231" s="440">
        <v>1178.6333333333332</v>
      </c>
      <c r="I231" s="440">
        <v>1209.2666666666669</v>
      </c>
      <c r="J231" s="440">
        <v>1248.5333333333333</v>
      </c>
      <c r="K231" s="439">
        <v>1170</v>
      </c>
      <c r="L231" s="439">
        <v>1100.0999999999999</v>
      </c>
      <c r="M231" s="439">
        <v>1.0542800000000001</v>
      </c>
    </row>
    <row r="232" spans="1:13">
      <c r="A232" s="245">
        <v>222</v>
      </c>
      <c r="B232" s="442" t="s">
        <v>391</v>
      </c>
      <c r="C232" s="439">
        <v>279.35000000000002</v>
      </c>
      <c r="D232" s="440">
        <v>275.58333333333331</v>
      </c>
      <c r="E232" s="440">
        <v>271.81666666666661</v>
      </c>
      <c r="F232" s="440">
        <v>264.2833333333333</v>
      </c>
      <c r="G232" s="440">
        <v>260.51666666666659</v>
      </c>
      <c r="H232" s="440">
        <v>283.11666666666662</v>
      </c>
      <c r="I232" s="440">
        <v>286.88333333333338</v>
      </c>
      <c r="J232" s="440">
        <v>294.41666666666663</v>
      </c>
      <c r="K232" s="439">
        <v>279.35000000000002</v>
      </c>
      <c r="L232" s="439">
        <v>268.05</v>
      </c>
      <c r="M232" s="439">
        <v>3.2210100000000002</v>
      </c>
    </row>
    <row r="233" spans="1:13">
      <c r="A233" s="245">
        <v>223</v>
      </c>
      <c r="B233" s="442" t="s">
        <v>746</v>
      </c>
      <c r="C233" s="439">
        <v>1180.4000000000001</v>
      </c>
      <c r="D233" s="440">
        <v>1183.75</v>
      </c>
      <c r="E233" s="440">
        <v>1167.5</v>
      </c>
      <c r="F233" s="440">
        <v>1154.5999999999999</v>
      </c>
      <c r="G233" s="440">
        <v>1138.3499999999999</v>
      </c>
      <c r="H233" s="440">
        <v>1196.6500000000001</v>
      </c>
      <c r="I233" s="440">
        <v>1212.9000000000001</v>
      </c>
      <c r="J233" s="440">
        <v>1225.8000000000002</v>
      </c>
      <c r="K233" s="439">
        <v>1200</v>
      </c>
      <c r="L233" s="439">
        <v>1170.8499999999999</v>
      </c>
      <c r="M233" s="439">
        <v>0.18906999999999999</v>
      </c>
    </row>
    <row r="234" spans="1:13">
      <c r="A234" s="245">
        <v>224</v>
      </c>
      <c r="B234" s="442" t="s">
        <v>750</v>
      </c>
      <c r="C234" s="439">
        <v>657.7</v>
      </c>
      <c r="D234" s="440">
        <v>657.98333333333335</v>
      </c>
      <c r="E234" s="440">
        <v>643.16666666666674</v>
      </c>
      <c r="F234" s="440">
        <v>628.63333333333344</v>
      </c>
      <c r="G234" s="440">
        <v>613.81666666666683</v>
      </c>
      <c r="H234" s="440">
        <v>672.51666666666665</v>
      </c>
      <c r="I234" s="440">
        <v>687.33333333333326</v>
      </c>
      <c r="J234" s="440">
        <v>701.86666666666656</v>
      </c>
      <c r="K234" s="439">
        <v>672.8</v>
      </c>
      <c r="L234" s="439">
        <v>643.45000000000005</v>
      </c>
      <c r="M234" s="439">
        <v>23.882930000000002</v>
      </c>
    </row>
    <row r="235" spans="1:13">
      <c r="A235" s="245">
        <v>225</v>
      </c>
      <c r="B235" s="442" t="s">
        <v>392</v>
      </c>
      <c r="C235" s="439">
        <v>128.94999999999999</v>
      </c>
      <c r="D235" s="440">
        <v>129.15</v>
      </c>
      <c r="E235" s="440">
        <v>125.30000000000001</v>
      </c>
      <c r="F235" s="440">
        <v>121.65</v>
      </c>
      <c r="G235" s="440">
        <v>117.80000000000001</v>
      </c>
      <c r="H235" s="440">
        <v>132.80000000000001</v>
      </c>
      <c r="I235" s="440">
        <v>136.64999999999998</v>
      </c>
      <c r="J235" s="440">
        <v>140.30000000000001</v>
      </c>
      <c r="K235" s="439">
        <v>133</v>
      </c>
      <c r="L235" s="439">
        <v>125.5</v>
      </c>
      <c r="M235" s="439">
        <v>62.484720000000003</v>
      </c>
    </row>
    <row r="236" spans="1:13">
      <c r="A236" s="245">
        <v>226</v>
      </c>
      <c r="B236" s="442" t="s">
        <v>393</v>
      </c>
      <c r="C236" s="439">
        <v>47.85</v>
      </c>
      <c r="D236" s="440">
        <v>47.833333333333336</v>
      </c>
      <c r="E236" s="440">
        <v>47.166666666666671</v>
      </c>
      <c r="F236" s="440">
        <v>46.483333333333334</v>
      </c>
      <c r="G236" s="440">
        <v>45.81666666666667</v>
      </c>
      <c r="H236" s="440">
        <v>48.516666666666673</v>
      </c>
      <c r="I236" s="440">
        <v>49.183333333333344</v>
      </c>
      <c r="J236" s="440">
        <v>49.866666666666674</v>
      </c>
      <c r="K236" s="439">
        <v>48.5</v>
      </c>
      <c r="L236" s="439">
        <v>47.15</v>
      </c>
      <c r="M236" s="439">
        <v>43.637869999999999</v>
      </c>
    </row>
    <row r="237" spans="1:13">
      <c r="A237" s="245">
        <v>227</v>
      </c>
      <c r="B237" s="442" t="s">
        <v>126</v>
      </c>
      <c r="C237" s="439">
        <v>211.45</v>
      </c>
      <c r="D237" s="440">
        <v>211.35</v>
      </c>
      <c r="E237" s="440">
        <v>210.29999999999998</v>
      </c>
      <c r="F237" s="440">
        <v>209.14999999999998</v>
      </c>
      <c r="G237" s="440">
        <v>208.09999999999997</v>
      </c>
      <c r="H237" s="440">
        <v>212.5</v>
      </c>
      <c r="I237" s="440">
        <v>213.55</v>
      </c>
      <c r="J237" s="440">
        <v>214.70000000000002</v>
      </c>
      <c r="K237" s="439">
        <v>212.4</v>
      </c>
      <c r="L237" s="439">
        <v>210.2</v>
      </c>
      <c r="M237" s="439">
        <v>314.33280000000002</v>
      </c>
    </row>
    <row r="238" spans="1:13">
      <c r="A238" s="245">
        <v>228</v>
      </c>
      <c r="B238" s="442" t="s">
        <v>395</v>
      </c>
      <c r="C238" s="439">
        <v>125.9</v>
      </c>
      <c r="D238" s="440">
        <v>125.8</v>
      </c>
      <c r="E238" s="440">
        <v>123.8</v>
      </c>
      <c r="F238" s="440">
        <v>121.7</v>
      </c>
      <c r="G238" s="440">
        <v>119.7</v>
      </c>
      <c r="H238" s="440">
        <v>127.89999999999999</v>
      </c>
      <c r="I238" s="440">
        <v>129.89999999999998</v>
      </c>
      <c r="J238" s="440">
        <v>132</v>
      </c>
      <c r="K238" s="439">
        <v>127.8</v>
      </c>
      <c r="L238" s="439">
        <v>123.7</v>
      </c>
      <c r="M238" s="439">
        <v>20.367940000000001</v>
      </c>
    </row>
    <row r="239" spans="1:13">
      <c r="A239" s="245">
        <v>229</v>
      </c>
      <c r="B239" s="442" t="s">
        <v>396</v>
      </c>
      <c r="C239" s="439">
        <v>189.85</v>
      </c>
      <c r="D239" s="440">
        <v>190.20000000000002</v>
      </c>
      <c r="E239" s="440">
        <v>186.55000000000004</v>
      </c>
      <c r="F239" s="440">
        <v>183.25000000000003</v>
      </c>
      <c r="G239" s="440">
        <v>179.60000000000005</v>
      </c>
      <c r="H239" s="440">
        <v>193.50000000000003</v>
      </c>
      <c r="I239" s="440">
        <v>197.15</v>
      </c>
      <c r="J239" s="440">
        <v>200.45000000000002</v>
      </c>
      <c r="K239" s="439">
        <v>193.85</v>
      </c>
      <c r="L239" s="439">
        <v>186.9</v>
      </c>
      <c r="M239" s="439">
        <v>32.268940000000001</v>
      </c>
    </row>
    <row r="240" spans="1:13">
      <c r="A240" s="245">
        <v>230</v>
      </c>
      <c r="B240" s="442" t="s">
        <v>115</v>
      </c>
      <c r="C240" s="439">
        <v>247.8</v>
      </c>
      <c r="D240" s="440">
        <v>252.63333333333333</v>
      </c>
      <c r="E240" s="440">
        <v>241.56666666666666</v>
      </c>
      <c r="F240" s="440">
        <v>235.33333333333334</v>
      </c>
      <c r="G240" s="440">
        <v>224.26666666666668</v>
      </c>
      <c r="H240" s="440">
        <v>258.86666666666667</v>
      </c>
      <c r="I240" s="440">
        <v>269.93333333333328</v>
      </c>
      <c r="J240" s="440">
        <v>276.16666666666663</v>
      </c>
      <c r="K240" s="439">
        <v>263.7</v>
      </c>
      <c r="L240" s="439">
        <v>246.4</v>
      </c>
      <c r="M240" s="439">
        <v>295.97091999999998</v>
      </c>
    </row>
    <row r="241" spans="1:13">
      <c r="A241" s="245">
        <v>231</v>
      </c>
      <c r="B241" s="442" t="s">
        <v>397</v>
      </c>
      <c r="C241" s="439">
        <v>112.35</v>
      </c>
      <c r="D241" s="440">
        <v>113.93333333333334</v>
      </c>
      <c r="E241" s="440">
        <v>109.96666666666667</v>
      </c>
      <c r="F241" s="440">
        <v>107.58333333333333</v>
      </c>
      <c r="G241" s="440">
        <v>103.61666666666666</v>
      </c>
      <c r="H241" s="440">
        <v>116.31666666666668</v>
      </c>
      <c r="I241" s="440">
        <v>120.28333333333335</v>
      </c>
      <c r="J241" s="440">
        <v>122.66666666666669</v>
      </c>
      <c r="K241" s="439">
        <v>117.9</v>
      </c>
      <c r="L241" s="439">
        <v>111.55</v>
      </c>
      <c r="M241" s="439">
        <v>197.09084999999999</v>
      </c>
    </row>
    <row r="242" spans="1:13">
      <c r="A242" s="245">
        <v>232</v>
      </c>
      <c r="B242" s="442" t="s">
        <v>747</v>
      </c>
      <c r="C242" s="439">
        <v>7119.9</v>
      </c>
      <c r="D242" s="440">
        <v>7078.9000000000005</v>
      </c>
      <c r="E242" s="440">
        <v>7007.8000000000011</v>
      </c>
      <c r="F242" s="440">
        <v>6895.7000000000007</v>
      </c>
      <c r="G242" s="440">
        <v>6824.6000000000013</v>
      </c>
      <c r="H242" s="440">
        <v>7191.0000000000009</v>
      </c>
      <c r="I242" s="440">
        <v>7262.1000000000013</v>
      </c>
      <c r="J242" s="440">
        <v>7374.2000000000007</v>
      </c>
      <c r="K242" s="439">
        <v>7150</v>
      </c>
      <c r="L242" s="439">
        <v>6966.8</v>
      </c>
      <c r="M242" s="439">
        <v>1.4964900000000001</v>
      </c>
    </row>
    <row r="243" spans="1:13">
      <c r="A243" s="245">
        <v>233</v>
      </c>
      <c r="B243" s="442" t="s">
        <v>254</v>
      </c>
      <c r="C243" s="439">
        <v>142.75</v>
      </c>
      <c r="D243" s="440">
        <v>143.4</v>
      </c>
      <c r="E243" s="440">
        <v>141.35000000000002</v>
      </c>
      <c r="F243" s="440">
        <v>139.95000000000002</v>
      </c>
      <c r="G243" s="440">
        <v>137.90000000000003</v>
      </c>
      <c r="H243" s="440">
        <v>144.80000000000001</v>
      </c>
      <c r="I243" s="440">
        <v>146.85000000000002</v>
      </c>
      <c r="J243" s="440">
        <v>148.25</v>
      </c>
      <c r="K243" s="439">
        <v>145.44999999999999</v>
      </c>
      <c r="L243" s="439">
        <v>142</v>
      </c>
      <c r="M243" s="439">
        <v>20.770759999999999</v>
      </c>
    </row>
    <row r="244" spans="1:13">
      <c r="A244" s="245">
        <v>234</v>
      </c>
      <c r="B244" s="442" t="s">
        <v>398</v>
      </c>
      <c r="C244" s="439">
        <v>365.2</v>
      </c>
      <c r="D244" s="440">
        <v>362.61666666666662</v>
      </c>
      <c r="E244" s="440">
        <v>357.68333333333322</v>
      </c>
      <c r="F244" s="440">
        <v>350.16666666666663</v>
      </c>
      <c r="G244" s="440">
        <v>345.23333333333323</v>
      </c>
      <c r="H244" s="440">
        <v>370.13333333333321</v>
      </c>
      <c r="I244" s="440">
        <v>375.06666666666661</v>
      </c>
      <c r="J244" s="440">
        <v>382.5833333333332</v>
      </c>
      <c r="K244" s="439">
        <v>367.55</v>
      </c>
      <c r="L244" s="439">
        <v>355.1</v>
      </c>
      <c r="M244" s="439">
        <v>40.416260000000001</v>
      </c>
    </row>
    <row r="245" spans="1:13">
      <c r="A245" s="245">
        <v>235</v>
      </c>
      <c r="B245" s="442" t="s">
        <v>255</v>
      </c>
      <c r="C245" s="439">
        <v>135.94999999999999</v>
      </c>
      <c r="D245" s="440">
        <v>137.63333333333333</v>
      </c>
      <c r="E245" s="440">
        <v>134.06666666666666</v>
      </c>
      <c r="F245" s="440">
        <v>132.18333333333334</v>
      </c>
      <c r="G245" s="440">
        <v>128.61666666666667</v>
      </c>
      <c r="H245" s="440">
        <v>139.51666666666665</v>
      </c>
      <c r="I245" s="440">
        <v>143.08333333333331</v>
      </c>
      <c r="J245" s="440">
        <v>144.96666666666664</v>
      </c>
      <c r="K245" s="439">
        <v>141.19999999999999</v>
      </c>
      <c r="L245" s="439">
        <v>135.75</v>
      </c>
      <c r="M245" s="439">
        <v>82.506180000000001</v>
      </c>
    </row>
    <row r="246" spans="1:13">
      <c r="A246" s="245">
        <v>236</v>
      </c>
      <c r="B246" s="442" t="s">
        <v>125</v>
      </c>
      <c r="C246" s="439">
        <v>114.7</v>
      </c>
      <c r="D246" s="440">
        <v>114.91666666666667</v>
      </c>
      <c r="E246" s="440">
        <v>114.08333333333334</v>
      </c>
      <c r="F246" s="440">
        <v>113.46666666666667</v>
      </c>
      <c r="G246" s="440">
        <v>112.63333333333334</v>
      </c>
      <c r="H246" s="440">
        <v>115.53333333333335</v>
      </c>
      <c r="I246" s="440">
        <v>116.36666666666669</v>
      </c>
      <c r="J246" s="440">
        <v>116.98333333333335</v>
      </c>
      <c r="K246" s="439">
        <v>115.75</v>
      </c>
      <c r="L246" s="439">
        <v>114.3</v>
      </c>
      <c r="M246" s="439">
        <v>192.10364000000001</v>
      </c>
    </row>
    <row r="247" spans="1:13">
      <c r="A247" s="245">
        <v>237</v>
      </c>
      <c r="B247" s="442" t="s">
        <v>399</v>
      </c>
      <c r="C247" s="439">
        <v>21.5</v>
      </c>
      <c r="D247" s="440">
        <v>21.116666666666664</v>
      </c>
      <c r="E247" s="440">
        <v>20.183333333333326</v>
      </c>
      <c r="F247" s="440">
        <v>18.866666666666664</v>
      </c>
      <c r="G247" s="440">
        <v>17.933333333333326</v>
      </c>
      <c r="H247" s="440">
        <v>22.433333333333326</v>
      </c>
      <c r="I247" s="440">
        <v>23.366666666666664</v>
      </c>
      <c r="J247" s="440">
        <v>24.683333333333326</v>
      </c>
      <c r="K247" s="439">
        <v>22.05</v>
      </c>
      <c r="L247" s="439">
        <v>19.8</v>
      </c>
      <c r="M247" s="439">
        <v>1002.76562</v>
      </c>
    </row>
    <row r="248" spans="1:13">
      <c r="A248" s="245">
        <v>238</v>
      </c>
      <c r="B248" s="442" t="s">
        <v>772</v>
      </c>
      <c r="C248" s="439">
        <v>2094.8000000000002</v>
      </c>
      <c r="D248" s="440">
        <v>2045.1166666666666</v>
      </c>
      <c r="E248" s="440">
        <v>1976.3833333333332</v>
      </c>
      <c r="F248" s="440">
        <v>1857.9666666666667</v>
      </c>
      <c r="G248" s="440">
        <v>1789.2333333333333</v>
      </c>
      <c r="H248" s="440">
        <v>2163.5333333333328</v>
      </c>
      <c r="I248" s="440">
        <v>2232.2666666666664</v>
      </c>
      <c r="J248" s="440">
        <v>2350.6833333333329</v>
      </c>
      <c r="K248" s="439">
        <v>2113.85</v>
      </c>
      <c r="L248" s="439">
        <v>1926.7</v>
      </c>
      <c r="M248" s="439">
        <v>61.440669999999997</v>
      </c>
    </row>
    <row r="249" spans="1:13">
      <c r="A249" s="245">
        <v>239</v>
      </c>
      <c r="B249" s="442" t="s">
        <v>748</v>
      </c>
      <c r="C249" s="439">
        <v>395.3</v>
      </c>
      <c r="D249" s="440">
        <v>394.40000000000003</v>
      </c>
      <c r="E249" s="440">
        <v>390.85000000000008</v>
      </c>
      <c r="F249" s="440">
        <v>386.40000000000003</v>
      </c>
      <c r="G249" s="440">
        <v>382.85000000000008</v>
      </c>
      <c r="H249" s="440">
        <v>398.85000000000008</v>
      </c>
      <c r="I249" s="440">
        <v>402.40000000000003</v>
      </c>
      <c r="J249" s="440">
        <v>406.85000000000008</v>
      </c>
      <c r="K249" s="439">
        <v>397.95</v>
      </c>
      <c r="L249" s="439">
        <v>389.95</v>
      </c>
      <c r="M249" s="439">
        <v>1.7666200000000001</v>
      </c>
    </row>
    <row r="250" spans="1:13">
      <c r="A250" s="245">
        <v>240</v>
      </c>
      <c r="B250" s="442" t="s">
        <v>120</v>
      </c>
      <c r="C250" s="439">
        <v>528.4</v>
      </c>
      <c r="D250" s="440">
        <v>529.4666666666667</v>
      </c>
      <c r="E250" s="440">
        <v>524.93333333333339</v>
      </c>
      <c r="F250" s="440">
        <v>521.4666666666667</v>
      </c>
      <c r="G250" s="440">
        <v>516.93333333333339</v>
      </c>
      <c r="H250" s="440">
        <v>532.93333333333339</v>
      </c>
      <c r="I250" s="440">
        <v>537.4666666666667</v>
      </c>
      <c r="J250" s="440">
        <v>540.93333333333339</v>
      </c>
      <c r="K250" s="439">
        <v>534</v>
      </c>
      <c r="L250" s="439">
        <v>526</v>
      </c>
      <c r="M250" s="439">
        <v>27.607109999999999</v>
      </c>
    </row>
    <row r="251" spans="1:13">
      <c r="A251" s="245">
        <v>241</v>
      </c>
      <c r="B251" s="442" t="s">
        <v>824</v>
      </c>
      <c r="C251" s="439">
        <v>252.45</v>
      </c>
      <c r="D251" s="440">
        <v>251.91666666666666</v>
      </c>
      <c r="E251" s="440">
        <v>248.23333333333332</v>
      </c>
      <c r="F251" s="440">
        <v>244.01666666666665</v>
      </c>
      <c r="G251" s="440">
        <v>240.33333333333331</v>
      </c>
      <c r="H251" s="440">
        <v>256.13333333333333</v>
      </c>
      <c r="I251" s="440">
        <v>259.81666666666666</v>
      </c>
      <c r="J251" s="440">
        <v>264.0333333333333</v>
      </c>
      <c r="K251" s="439">
        <v>255.6</v>
      </c>
      <c r="L251" s="439">
        <v>247.7</v>
      </c>
      <c r="M251" s="439">
        <v>42.494430000000001</v>
      </c>
    </row>
    <row r="252" spans="1:13">
      <c r="A252" s="245">
        <v>242</v>
      </c>
      <c r="B252" s="442" t="s">
        <v>122</v>
      </c>
      <c r="C252" s="439">
        <v>1025.2</v>
      </c>
      <c r="D252" s="440">
        <v>1022.4500000000002</v>
      </c>
      <c r="E252" s="440">
        <v>1012.2500000000002</v>
      </c>
      <c r="F252" s="440">
        <v>999.30000000000007</v>
      </c>
      <c r="G252" s="440">
        <v>989.10000000000014</v>
      </c>
      <c r="H252" s="440">
        <v>1035.4000000000003</v>
      </c>
      <c r="I252" s="440">
        <v>1045.6000000000004</v>
      </c>
      <c r="J252" s="440">
        <v>1058.5500000000004</v>
      </c>
      <c r="K252" s="439">
        <v>1032.6500000000001</v>
      </c>
      <c r="L252" s="439">
        <v>1009.5</v>
      </c>
      <c r="M252" s="439">
        <v>38.234009999999998</v>
      </c>
    </row>
    <row r="253" spans="1:13">
      <c r="A253" s="245">
        <v>243</v>
      </c>
      <c r="B253" s="442" t="s">
        <v>256</v>
      </c>
      <c r="C253" s="439">
        <v>4661.7</v>
      </c>
      <c r="D253" s="440">
        <v>4641.6000000000004</v>
      </c>
      <c r="E253" s="440">
        <v>4584.2000000000007</v>
      </c>
      <c r="F253" s="440">
        <v>4506.7000000000007</v>
      </c>
      <c r="G253" s="440">
        <v>4449.3000000000011</v>
      </c>
      <c r="H253" s="440">
        <v>4719.1000000000004</v>
      </c>
      <c r="I253" s="440">
        <v>4776.5</v>
      </c>
      <c r="J253" s="440">
        <v>4854</v>
      </c>
      <c r="K253" s="439">
        <v>4699</v>
      </c>
      <c r="L253" s="439">
        <v>4564.1000000000004</v>
      </c>
      <c r="M253" s="439">
        <v>6.5974500000000003</v>
      </c>
    </row>
    <row r="254" spans="1:13">
      <c r="A254" s="245">
        <v>244</v>
      </c>
      <c r="B254" s="442" t="s">
        <v>124</v>
      </c>
      <c r="C254" s="439">
        <v>1389.65</v>
      </c>
      <c r="D254" s="440">
        <v>1386.3166666666666</v>
      </c>
      <c r="E254" s="440">
        <v>1380.6333333333332</v>
      </c>
      <c r="F254" s="440">
        <v>1371.6166666666666</v>
      </c>
      <c r="G254" s="440">
        <v>1365.9333333333332</v>
      </c>
      <c r="H254" s="440">
        <v>1395.3333333333333</v>
      </c>
      <c r="I254" s="440">
        <v>1401.0166666666667</v>
      </c>
      <c r="J254" s="440">
        <v>1410.0333333333333</v>
      </c>
      <c r="K254" s="439">
        <v>1392</v>
      </c>
      <c r="L254" s="439">
        <v>1377.3</v>
      </c>
      <c r="M254" s="439">
        <v>51.545760000000001</v>
      </c>
    </row>
    <row r="255" spans="1:13">
      <c r="A255" s="245">
        <v>245</v>
      </c>
      <c r="B255" s="442" t="s">
        <v>749</v>
      </c>
      <c r="C255" s="439">
        <v>969.55</v>
      </c>
      <c r="D255" s="440">
        <v>976.23333333333323</v>
      </c>
      <c r="E255" s="440">
        <v>955.51666666666642</v>
      </c>
      <c r="F255" s="440">
        <v>941.48333333333323</v>
      </c>
      <c r="G255" s="440">
        <v>920.76666666666642</v>
      </c>
      <c r="H255" s="440">
        <v>990.26666666666642</v>
      </c>
      <c r="I255" s="440">
        <v>1010.9833333333333</v>
      </c>
      <c r="J255" s="440">
        <v>1025.0166666666664</v>
      </c>
      <c r="K255" s="439">
        <v>996.95</v>
      </c>
      <c r="L255" s="439">
        <v>962.2</v>
      </c>
      <c r="M255" s="439">
        <v>0.53717999999999999</v>
      </c>
    </row>
    <row r="256" spans="1:13">
      <c r="A256" s="245">
        <v>246</v>
      </c>
      <c r="B256" s="442" t="s">
        <v>400</v>
      </c>
      <c r="C256" s="439">
        <v>328.45</v>
      </c>
      <c r="D256" s="440">
        <v>326.16666666666669</v>
      </c>
      <c r="E256" s="440">
        <v>322.33333333333337</v>
      </c>
      <c r="F256" s="440">
        <v>316.2166666666667</v>
      </c>
      <c r="G256" s="440">
        <v>312.38333333333338</v>
      </c>
      <c r="H256" s="440">
        <v>332.28333333333336</v>
      </c>
      <c r="I256" s="440">
        <v>336.11666666666673</v>
      </c>
      <c r="J256" s="440">
        <v>342.23333333333335</v>
      </c>
      <c r="K256" s="439">
        <v>330</v>
      </c>
      <c r="L256" s="439">
        <v>320.05</v>
      </c>
      <c r="M256" s="439">
        <v>4.7419000000000002</v>
      </c>
    </row>
    <row r="257" spans="1:13">
      <c r="A257" s="245">
        <v>247</v>
      </c>
      <c r="B257" s="442" t="s">
        <v>121</v>
      </c>
      <c r="C257" s="439">
        <v>1755.45</v>
      </c>
      <c r="D257" s="440">
        <v>1782.75</v>
      </c>
      <c r="E257" s="440">
        <v>1715.45</v>
      </c>
      <c r="F257" s="440">
        <v>1675.45</v>
      </c>
      <c r="G257" s="440">
        <v>1608.15</v>
      </c>
      <c r="H257" s="440">
        <v>1822.75</v>
      </c>
      <c r="I257" s="440">
        <v>1890.0500000000002</v>
      </c>
      <c r="J257" s="440">
        <v>1930.05</v>
      </c>
      <c r="K257" s="439">
        <v>1850.05</v>
      </c>
      <c r="L257" s="439">
        <v>1742.75</v>
      </c>
      <c r="M257" s="439">
        <v>26.480119999999999</v>
      </c>
    </row>
    <row r="258" spans="1:13">
      <c r="A258" s="245">
        <v>248</v>
      </c>
      <c r="B258" s="442" t="s">
        <v>257</v>
      </c>
      <c r="C258" s="439">
        <v>2042.35</v>
      </c>
      <c r="D258" s="440">
        <v>2046.8</v>
      </c>
      <c r="E258" s="440">
        <v>2027.6999999999998</v>
      </c>
      <c r="F258" s="440">
        <v>2013.05</v>
      </c>
      <c r="G258" s="440">
        <v>1993.9499999999998</v>
      </c>
      <c r="H258" s="440">
        <v>2061.4499999999998</v>
      </c>
      <c r="I258" s="440">
        <v>2080.5499999999997</v>
      </c>
      <c r="J258" s="440">
        <v>2095.1999999999998</v>
      </c>
      <c r="K258" s="439">
        <v>2065.9</v>
      </c>
      <c r="L258" s="439">
        <v>2032.15</v>
      </c>
      <c r="M258" s="439">
        <v>2.55972</v>
      </c>
    </row>
    <row r="259" spans="1:13">
      <c r="A259" s="245">
        <v>249</v>
      </c>
      <c r="B259" s="442" t="s">
        <v>401</v>
      </c>
      <c r="C259" s="439">
        <v>1515.5</v>
      </c>
      <c r="D259" s="440">
        <v>1523.5</v>
      </c>
      <c r="E259" s="440">
        <v>1499</v>
      </c>
      <c r="F259" s="440">
        <v>1482.5</v>
      </c>
      <c r="G259" s="440">
        <v>1458</v>
      </c>
      <c r="H259" s="440">
        <v>1540</v>
      </c>
      <c r="I259" s="440">
        <v>1564.5</v>
      </c>
      <c r="J259" s="440">
        <v>1581</v>
      </c>
      <c r="K259" s="439">
        <v>1548</v>
      </c>
      <c r="L259" s="439">
        <v>1507</v>
      </c>
      <c r="M259" s="439">
        <v>1.06559</v>
      </c>
    </row>
    <row r="260" spans="1:13">
      <c r="A260" s="245">
        <v>250</v>
      </c>
      <c r="B260" s="442" t="s">
        <v>402</v>
      </c>
      <c r="C260" s="439">
        <v>2871.25</v>
      </c>
      <c r="D260" s="440">
        <v>2868.4333333333329</v>
      </c>
      <c r="E260" s="440">
        <v>2836.8666666666659</v>
      </c>
      <c r="F260" s="440">
        <v>2802.4833333333331</v>
      </c>
      <c r="G260" s="440">
        <v>2770.9166666666661</v>
      </c>
      <c r="H260" s="440">
        <v>2902.8166666666657</v>
      </c>
      <c r="I260" s="440">
        <v>2934.3833333333323</v>
      </c>
      <c r="J260" s="440">
        <v>2968.7666666666655</v>
      </c>
      <c r="K260" s="439">
        <v>2900</v>
      </c>
      <c r="L260" s="439">
        <v>2834.05</v>
      </c>
      <c r="M260" s="439">
        <v>0.77164999999999995</v>
      </c>
    </row>
    <row r="261" spans="1:13">
      <c r="A261" s="245">
        <v>251</v>
      </c>
      <c r="B261" s="442" t="s">
        <v>403</v>
      </c>
      <c r="C261" s="439">
        <v>572.25</v>
      </c>
      <c r="D261" s="440">
        <v>566.08333333333337</v>
      </c>
      <c r="E261" s="440">
        <v>544.16666666666674</v>
      </c>
      <c r="F261" s="440">
        <v>516.08333333333337</v>
      </c>
      <c r="G261" s="440">
        <v>494.16666666666674</v>
      </c>
      <c r="H261" s="440">
        <v>594.16666666666674</v>
      </c>
      <c r="I261" s="440">
        <v>616.08333333333348</v>
      </c>
      <c r="J261" s="440">
        <v>644.16666666666674</v>
      </c>
      <c r="K261" s="439">
        <v>588</v>
      </c>
      <c r="L261" s="439">
        <v>538</v>
      </c>
      <c r="M261" s="439">
        <v>18.293420000000001</v>
      </c>
    </row>
    <row r="262" spans="1:13">
      <c r="A262" s="245">
        <v>252</v>
      </c>
      <c r="B262" s="442" t="s">
        <v>404</v>
      </c>
      <c r="C262" s="439">
        <v>161.44999999999999</v>
      </c>
      <c r="D262" s="440">
        <v>162.13333333333333</v>
      </c>
      <c r="E262" s="440">
        <v>158.91666666666666</v>
      </c>
      <c r="F262" s="440">
        <v>156.38333333333333</v>
      </c>
      <c r="G262" s="440">
        <v>153.16666666666666</v>
      </c>
      <c r="H262" s="440">
        <v>164.66666666666666</v>
      </c>
      <c r="I262" s="440">
        <v>167.88333333333335</v>
      </c>
      <c r="J262" s="440">
        <v>170.41666666666666</v>
      </c>
      <c r="K262" s="439">
        <v>165.35</v>
      </c>
      <c r="L262" s="439">
        <v>159.6</v>
      </c>
      <c r="M262" s="439">
        <v>17.24662</v>
      </c>
    </row>
    <row r="263" spans="1:13">
      <c r="A263" s="245">
        <v>253</v>
      </c>
      <c r="B263" s="442" t="s">
        <v>405</v>
      </c>
      <c r="C263" s="439">
        <v>137.15</v>
      </c>
      <c r="D263" s="440">
        <v>137.31666666666669</v>
      </c>
      <c r="E263" s="440">
        <v>135.83333333333337</v>
      </c>
      <c r="F263" s="440">
        <v>134.51666666666668</v>
      </c>
      <c r="G263" s="440">
        <v>133.03333333333336</v>
      </c>
      <c r="H263" s="440">
        <v>138.63333333333338</v>
      </c>
      <c r="I263" s="440">
        <v>140.11666666666667</v>
      </c>
      <c r="J263" s="440">
        <v>141.43333333333339</v>
      </c>
      <c r="K263" s="439">
        <v>138.80000000000001</v>
      </c>
      <c r="L263" s="439">
        <v>136</v>
      </c>
      <c r="M263" s="439">
        <v>31.864979999999999</v>
      </c>
    </row>
    <row r="264" spans="1:13">
      <c r="A264" s="245">
        <v>254</v>
      </c>
      <c r="B264" s="442" t="s">
        <v>406</v>
      </c>
      <c r="C264" s="439">
        <v>90.85</v>
      </c>
      <c r="D264" s="440">
        <v>91.533333333333346</v>
      </c>
      <c r="E264" s="440">
        <v>89.866666666666688</v>
      </c>
      <c r="F264" s="440">
        <v>88.88333333333334</v>
      </c>
      <c r="G264" s="440">
        <v>87.216666666666683</v>
      </c>
      <c r="H264" s="440">
        <v>92.516666666666694</v>
      </c>
      <c r="I264" s="440">
        <v>94.183333333333351</v>
      </c>
      <c r="J264" s="440">
        <v>95.1666666666667</v>
      </c>
      <c r="K264" s="439">
        <v>93.2</v>
      </c>
      <c r="L264" s="439">
        <v>90.55</v>
      </c>
      <c r="M264" s="439">
        <v>18.490030000000001</v>
      </c>
    </row>
    <row r="265" spans="1:13">
      <c r="A265" s="245">
        <v>255</v>
      </c>
      <c r="B265" s="442" t="s">
        <v>258</v>
      </c>
      <c r="C265" s="439">
        <v>140.15</v>
      </c>
      <c r="D265" s="440">
        <v>139.85</v>
      </c>
      <c r="E265" s="440">
        <v>136.69999999999999</v>
      </c>
      <c r="F265" s="440">
        <v>133.25</v>
      </c>
      <c r="G265" s="440">
        <v>130.1</v>
      </c>
      <c r="H265" s="440">
        <v>143.29999999999998</v>
      </c>
      <c r="I265" s="440">
        <v>146.45000000000002</v>
      </c>
      <c r="J265" s="440">
        <v>149.89999999999998</v>
      </c>
      <c r="K265" s="439">
        <v>143</v>
      </c>
      <c r="L265" s="439">
        <v>136.4</v>
      </c>
      <c r="M265" s="439">
        <v>80.210620000000006</v>
      </c>
    </row>
    <row r="266" spans="1:13">
      <c r="A266" s="245">
        <v>256</v>
      </c>
      <c r="B266" s="442" t="s">
        <v>128</v>
      </c>
      <c r="C266" s="439">
        <v>715.75</v>
      </c>
      <c r="D266" s="440">
        <v>719.76666666666677</v>
      </c>
      <c r="E266" s="440">
        <v>708.78333333333353</v>
      </c>
      <c r="F266" s="440">
        <v>701.81666666666672</v>
      </c>
      <c r="G266" s="440">
        <v>690.83333333333348</v>
      </c>
      <c r="H266" s="440">
        <v>726.73333333333358</v>
      </c>
      <c r="I266" s="440">
        <v>737.71666666666692</v>
      </c>
      <c r="J266" s="440">
        <v>744.68333333333362</v>
      </c>
      <c r="K266" s="439">
        <v>730.75</v>
      </c>
      <c r="L266" s="439">
        <v>712.8</v>
      </c>
      <c r="M266" s="439">
        <v>68.726659999999995</v>
      </c>
    </row>
    <row r="267" spans="1:13">
      <c r="A267" s="245">
        <v>257</v>
      </c>
      <c r="B267" s="442" t="s">
        <v>751</v>
      </c>
      <c r="C267" s="439">
        <v>107.95</v>
      </c>
      <c r="D267" s="440">
        <v>108.48333333333333</v>
      </c>
      <c r="E267" s="440">
        <v>106.46666666666667</v>
      </c>
      <c r="F267" s="440">
        <v>104.98333333333333</v>
      </c>
      <c r="G267" s="440">
        <v>102.96666666666667</v>
      </c>
      <c r="H267" s="440">
        <v>109.96666666666667</v>
      </c>
      <c r="I267" s="440">
        <v>111.98333333333335</v>
      </c>
      <c r="J267" s="440">
        <v>113.46666666666667</v>
      </c>
      <c r="K267" s="439">
        <v>110.5</v>
      </c>
      <c r="L267" s="439">
        <v>107</v>
      </c>
      <c r="M267" s="439">
        <v>5.0057299999999998</v>
      </c>
    </row>
    <row r="268" spans="1:13">
      <c r="A268" s="245">
        <v>258</v>
      </c>
      <c r="B268" s="442" t="s">
        <v>407</v>
      </c>
      <c r="C268" s="439">
        <v>60.5</v>
      </c>
      <c r="D268" s="440">
        <v>61.033333333333331</v>
      </c>
      <c r="E268" s="440">
        <v>59.566666666666663</v>
      </c>
      <c r="F268" s="440">
        <v>58.633333333333333</v>
      </c>
      <c r="G268" s="440">
        <v>57.166666666666664</v>
      </c>
      <c r="H268" s="440">
        <v>61.966666666666661</v>
      </c>
      <c r="I268" s="440">
        <v>63.43333333333333</v>
      </c>
      <c r="J268" s="440">
        <v>64.36666666666666</v>
      </c>
      <c r="K268" s="439">
        <v>62.5</v>
      </c>
      <c r="L268" s="439">
        <v>60.1</v>
      </c>
      <c r="M268" s="439">
        <v>8.0322999999999993</v>
      </c>
    </row>
    <row r="269" spans="1:13">
      <c r="A269" s="245">
        <v>259</v>
      </c>
      <c r="B269" s="442" t="s">
        <v>408</v>
      </c>
      <c r="C269" s="439">
        <v>122.25</v>
      </c>
      <c r="D269" s="440">
        <v>122.51666666666667</v>
      </c>
      <c r="E269" s="440">
        <v>117.53333333333333</v>
      </c>
      <c r="F269" s="440">
        <v>112.81666666666666</v>
      </c>
      <c r="G269" s="440">
        <v>107.83333333333333</v>
      </c>
      <c r="H269" s="440">
        <v>127.23333333333333</v>
      </c>
      <c r="I269" s="440">
        <v>132.21666666666664</v>
      </c>
      <c r="J269" s="440">
        <v>136.93333333333334</v>
      </c>
      <c r="K269" s="439">
        <v>127.5</v>
      </c>
      <c r="L269" s="439">
        <v>117.8</v>
      </c>
      <c r="M269" s="439">
        <v>81.390780000000007</v>
      </c>
    </row>
    <row r="270" spans="1:13">
      <c r="A270" s="245">
        <v>260</v>
      </c>
      <c r="B270" s="442" t="s">
        <v>409</v>
      </c>
      <c r="C270" s="439">
        <v>29.45</v>
      </c>
      <c r="D270" s="440">
        <v>29.55</v>
      </c>
      <c r="E270" s="440">
        <v>29.3</v>
      </c>
      <c r="F270" s="440">
        <v>29.15</v>
      </c>
      <c r="G270" s="440">
        <v>28.9</v>
      </c>
      <c r="H270" s="440">
        <v>29.700000000000003</v>
      </c>
      <c r="I270" s="440">
        <v>29.950000000000003</v>
      </c>
      <c r="J270" s="440">
        <v>30.100000000000005</v>
      </c>
      <c r="K270" s="439">
        <v>29.8</v>
      </c>
      <c r="L270" s="439">
        <v>29.4</v>
      </c>
      <c r="M270" s="439">
        <v>42.387090000000001</v>
      </c>
    </row>
    <row r="271" spans="1:13">
      <c r="A271" s="245">
        <v>261</v>
      </c>
      <c r="B271" s="442" t="s">
        <v>410</v>
      </c>
      <c r="C271" s="439">
        <v>80.55</v>
      </c>
      <c r="D271" s="440">
        <v>80.983333333333334</v>
      </c>
      <c r="E271" s="440">
        <v>79.366666666666674</v>
      </c>
      <c r="F271" s="440">
        <v>78.183333333333337</v>
      </c>
      <c r="G271" s="440">
        <v>76.566666666666677</v>
      </c>
      <c r="H271" s="440">
        <v>82.166666666666671</v>
      </c>
      <c r="I271" s="440">
        <v>83.783333333333317</v>
      </c>
      <c r="J271" s="440">
        <v>84.966666666666669</v>
      </c>
      <c r="K271" s="439">
        <v>82.6</v>
      </c>
      <c r="L271" s="439">
        <v>79.8</v>
      </c>
      <c r="M271" s="439">
        <v>12.2935</v>
      </c>
    </row>
    <row r="272" spans="1:13">
      <c r="A272" s="245">
        <v>262</v>
      </c>
      <c r="B272" s="442" t="s">
        <v>411</v>
      </c>
      <c r="C272" s="439">
        <v>109.45</v>
      </c>
      <c r="D272" s="440">
        <v>110.10000000000001</v>
      </c>
      <c r="E272" s="440">
        <v>107.35000000000002</v>
      </c>
      <c r="F272" s="440">
        <v>105.25000000000001</v>
      </c>
      <c r="G272" s="440">
        <v>102.50000000000003</v>
      </c>
      <c r="H272" s="440">
        <v>112.20000000000002</v>
      </c>
      <c r="I272" s="440">
        <v>114.94999999999999</v>
      </c>
      <c r="J272" s="440">
        <v>117.05000000000001</v>
      </c>
      <c r="K272" s="439">
        <v>112.85</v>
      </c>
      <c r="L272" s="439">
        <v>108</v>
      </c>
      <c r="M272" s="439">
        <v>35.531440000000003</v>
      </c>
    </row>
    <row r="273" spans="1:13">
      <c r="A273" s="245">
        <v>263</v>
      </c>
      <c r="B273" s="442" t="s">
        <v>412</v>
      </c>
      <c r="C273" s="439">
        <v>177</v>
      </c>
      <c r="D273" s="440">
        <v>177.20000000000002</v>
      </c>
      <c r="E273" s="440">
        <v>174.10000000000002</v>
      </c>
      <c r="F273" s="440">
        <v>171.20000000000002</v>
      </c>
      <c r="G273" s="440">
        <v>168.10000000000002</v>
      </c>
      <c r="H273" s="440">
        <v>180.10000000000002</v>
      </c>
      <c r="I273" s="440">
        <v>183.2</v>
      </c>
      <c r="J273" s="440">
        <v>186.10000000000002</v>
      </c>
      <c r="K273" s="439">
        <v>180.3</v>
      </c>
      <c r="L273" s="439">
        <v>174.3</v>
      </c>
      <c r="M273" s="439">
        <v>5.0093100000000002</v>
      </c>
    </row>
    <row r="274" spans="1:13">
      <c r="A274" s="245">
        <v>264</v>
      </c>
      <c r="B274" s="442" t="s">
        <v>413</v>
      </c>
      <c r="C274" s="439">
        <v>93.2</v>
      </c>
      <c r="D274" s="440">
        <v>93.383333333333326</v>
      </c>
      <c r="E274" s="440">
        <v>92.516666666666652</v>
      </c>
      <c r="F274" s="440">
        <v>91.833333333333329</v>
      </c>
      <c r="G274" s="440">
        <v>90.966666666666654</v>
      </c>
      <c r="H274" s="440">
        <v>94.066666666666649</v>
      </c>
      <c r="I274" s="440">
        <v>94.933333333333323</v>
      </c>
      <c r="J274" s="440">
        <v>95.616666666666646</v>
      </c>
      <c r="K274" s="439">
        <v>94.25</v>
      </c>
      <c r="L274" s="439">
        <v>92.7</v>
      </c>
      <c r="M274" s="439">
        <v>8.3354999999999997</v>
      </c>
    </row>
    <row r="275" spans="1:13">
      <c r="A275" s="245">
        <v>265</v>
      </c>
      <c r="B275" s="442" t="s">
        <v>127</v>
      </c>
      <c r="C275" s="439">
        <v>404.75</v>
      </c>
      <c r="D275" s="440">
        <v>405.08333333333331</v>
      </c>
      <c r="E275" s="440">
        <v>399.66666666666663</v>
      </c>
      <c r="F275" s="440">
        <v>394.58333333333331</v>
      </c>
      <c r="G275" s="440">
        <v>389.16666666666663</v>
      </c>
      <c r="H275" s="440">
        <v>410.16666666666663</v>
      </c>
      <c r="I275" s="440">
        <v>415.58333333333326</v>
      </c>
      <c r="J275" s="440">
        <v>420.66666666666663</v>
      </c>
      <c r="K275" s="439">
        <v>410.5</v>
      </c>
      <c r="L275" s="439">
        <v>400</v>
      </c>
      <c r="M275" s="439">
        <v>110.66997000000001</v>
      </c>
    </row>
    <row r="276" spans="1:13">
      <c r="A276" s="245">
        <v>266</v>
      </c>
      <c r="B276" s="442" t="s">
        <v>414</v>
      </c>
      <c r="C276" s="439">
        <v>2212.9499999999998</v>
      </c>
      <c r="D276" s="440">
        <v>2219.65</v>
      </c>
      <c r="E276" s="440">
        <v>2202.3000000000002</v>
      </c>
      <c r="F276" s="440">
        <v>2191.65</v>
      </c>
      <c r="G276" s="440">
        <v>2174.3000000000002</v>
      </c>
      <c r="H276" s="440">
        <v>2230.3000000000002</v>
      </c>
      <c r="I276" s="440">
        <v>2247.6499999999996</v>
      </c>
      <c r="J276" s="440">
        <v>2258.3000000000002</v>
      </c>
      <c r="K276" s="439">
        <v>2237</v>
      </c>
      <c r="L276" s="439">
        <v>2209</v>
      </c>
      <c r="M276" s="439">
        <v>0.3337</v>
      </c>
    </row>
    <row r="277" spans="1:13">
      <c r="A277" s="245">
        <v>267</v>
      </c>
      <c r="B277" s="442" t="s">
        <v>129</v>
      </c>
      <c r="C277" s="439">
        <v>3146.15</v>
      </c>
      <c r="D277" s="440">
        <v>3157.4166666666665</v>
      </c>
      <c r="E277" s="440">
        <v>3109.833333333333</v>
      </c>
      <c r="F277" s="440">
        <v>3073.5166666666664</v>
      </c>
      <c r="G277" s="440">
        <v>3025.9333333333329</v>
      </c>
      <c r="H277" s="440">
        <v>3193.7333333333331</v>
      </c>
      <c r="I277" s="440">
        <v>3241.3166666666662</v>
      </c>
      <c r="J277" s="440">
        <v>3277.6333333333332</v>
      </c>
      <c r="K277" s="439">
        <v>3205</v>
      </c>
      <c r="L277" s="439">
        <v>3121.1</v>
      </c>
      <c r="M277" s="439">
        <v>4.6745299999999999</v>
      </c>
    </row>
    <row r="278" spans="1:13">
      <c r="A278" s="245">
        <v>268</v>
      </c>
      <c r="B278" s="442" t="s">
        <v>130</v>
      </c>
      <c r="C278" s="439">
        <v>989.35</v>
      </c>
      <c r="D278" s="440">
        <v>990.56666666666661</v>
      </c>
      <c r="E278" s="440">
        <v>966.78333333333319</v>
      </c>
      <c r="F278" s="440">
        <v>944.21666666666658</v>
      </c>
      <c r="G278" s="440">
        <v>920.43333333333317</v>
      </c>
      <c r="H278" s="440">
        <v>1013.1333333333332</v>
      </c>
      <c r="I278" s="440">
        <v>1036.9166666666665</v>
      </c>
      <c r="J278" s="440">
        <v>1059.4833333333331</v>
      </c>
      <c r="K278" s="439">
        <v>1014.35</v>
      </c>
      <c r="L278" s="439">
        <v>968</v>
      </c>
      <c r="M278" s="439">
        <v>65.968379999999996</v>
      </c>
    </row>
    <row r="279" spans="1:13">
      <c r="A279" s="245">
        <v>269</v>
      </c>
      <c r="B279" s="442" t="s">
        <v>415</v>
      </c>
      <c r="C279" s="439">
        <v>159.44999999999999</v>
      </c>
      <c r="D279" s="440">
        <v>159.9</v>
      </c>
      <c r="E279" s="440">
        <v>158.15</v>
      </c>
      <c r="F279" s="440">
        <v>156.85</v>
      </c>
      <c r="G279" s="440">
        <v>155.1</v>
      </c>
      <c r="H279" s="440">
        <v>161.20000000000002</v>
      </c>
      <c r="I279" s="440">
        <v>162.95000000000002</v>
      </c>
      <c r="J279" s="440">
        <v>164.25000000000003</v>
      </c>
      <c r="K279" s="439">
        <v>161.65</v>
      </c>
      <c r="L279" s="439">
        <v>158.6</v>
      </c>
      <c r="M279" s="439">
        <v>6.3126300000000004</v>
      </c>
    </row>
    <row r="280" spans="1:13">
      <c r="A280" s="245">
        <v>270</v>
      </c>
      <c r="B280" s="442" t="s">
        <v>417</v>
      </c>
      <c r="C280" s="439">
        <v>684.7</v>
      </c>
      <c r="D280" s="440">
        <v>693</v>
      </c>
      <c r="E280" s="440">
        <v>668.15</v>
      </c>
      <c r="F280" s="440">
        <v>651.6</v>
      </c>
      <c r="G280" s="440">
        <v>626.75</v>
      </c>
      <c r="H280" s="440">
        <v>709.55</v>
      </c>
      <c r="I280" s="440">
        <v>734.39999999999986</v>
      </c>
      <c r="J280" s="440">
        <v>750.94999999999993</v>
      </c>
      <c r="K280" s="439">
        <v>717.85</v>
      </c>
      <c r="L280" s="439">
        <v>676.45</v>
      </c>
      <c r="M280" s="439">
        <v>4.4284699999999999</v>
      </c>
    </row>
    <row r="281" spans="1:13">
      <c r="A281" s="245">
        <v>271</v>
      </c>
      <c r="B281" s="442" t="s">
        <v>418</v>
      </c>
      <c r="C281" s="439">
        <v>227.45</v>
      </c>
      <c r="D281" s="440">
        <v>228.81666666666669</v>
      </c>
      <c r="E281" s="440">
        <v>225.63333333333338</v>
      </c>
      <c r="F281" s="440">
        <v>223.81666666666669</v>
      </c>
      <c r="G281" s="440">
        <v>220.63333333333338</v>
      </c>
      <c r="H281" s="440">
        <v>230.63333333333338</v>
      </c>
      <c r="I281" s="440">
        <v>233.81666666666672</v>
      </c>
      <c r="J281" s="440">
        <v>235.63333333333338</v>
      </c>
      <c r="K281" s="439">
        <v>232</v>
      </c>
      <c r="L281" s="439">
        <v>227</v>
      </c>
      <c r="M281" s="439">
        <v>4.2881099999999996</v>
      </c>
    </row>
    <row r="282" spans="1:13">
      <c r="A282" s="245">
        <v>272</v>
      </c>
      <c r="B282" s="442" t="s">
        <v>419</v>
      </c>
      <c r="C282" s="439">
        <v>233.05</v>
      </c>
      <c r="D282" s="440">
        <v>232.88333333333333</v>
      </c>
      <c r="E282" s="440">
        <v>227.81666666666666</v>
      </c>
      <c r="F282" s="440">
        <v>222.58333333333334</v>
      </c>
      <c r="G282" s="440">
        <v>217.51666666666668</v>
      </c>
      <c r="H282" s="440">
        <v>238.11666666666665</v>
      </c>
      <c r="I282" s="440">
        <v>243.18333333333331</v>
      </c>
      <c r="J282" s="440">
        <v>248.41666666666663</v>
      </c>
      <c r="K282" s="439">
        <v>237.95</v>
      </c>
      <c r="L282" s="439">
        <v>227.65</v>
      </c>
      <c r="M282" s="439">
        <v>16.719660000000001</v>
      </c>
    </row>
    <row r="283" spans="1:13">
      <c r="A283" s="245">
        <v>273</v>
      </c>
      <c r="B283" s="442" t="s">
        <v>752</v>
      </c>
      <c r="C283" s="439">
        <v>1064.45</v>
      </c>
      <c r="D283" s="440">
        <v>1064.8499999999999</v>
      </c>
      <c r="E283" s="440">
        <v>1024.6999999999998</v>
      </c>
      <c r="F283" s="440">
        <v>984.94999999999982</v>
      </c>
      <c r="G283" s="440">
        <v>944.79999999999973</v>
      </c>
      <c r="H283" s="440">
        <v>1104.5999999999999</v>
      </c>
      <c r="I283" s="440">
        <v>1144.75</v>
      </c>
      <c r="J283" s="440">
        <v>1184.5</v>
      </c>
      <c r="K283" s="439">
        <v>1105</v>
      </c>
      <c r="L283" s="439">
        <v>1025.0999999999999</v>
      </c>
      <c r="M283" s="439">
        <v>2.1510899999999999</v>
      </c>
    </row>
    <row r="284" spans="1:13">
      <c r="A284" s="245">
        <v>274</v>
      </c>
      <c r="B284" s="442" t="s">
        <v>420</v>
      </c>
      <c r="C284" s="439">
        <v>992.05</v>
      </c>
      <c r="D284" s="440">
        <v>990.1</v>
      </c>
      <c r="E284" s="440">
        <v>982.2</v>
      </c>
      <c r="F284" s="440">
        <v>972.35</v>
      </c>
      <c r="G284" s="440">
        <v>964.45</v>
      </c>
      <c r="H284" s="440">
        <v>999.95</v>
      </c>
      <c r="I284" s="440">
        <v>1007.8499999999999</v>
      </c>
      <c r="J284" s="440">
        <v>1017.7</v>
      </c>
      <c r="K284" s="439">
        <v>998</v>
      </c>
      <c r="L284" s="439">
        <v>980.25</v>
      </c>
      <c r="M284" s="439">
        <v>1.3205</v>
      </c>
    </row>
    <row r="285" spans="1:13">
      <c r="A285" s="245">
        <v>275</v>
      </c>
      <c r="B285" s="442" t="s">
        <v>421</v>
      </c>
      <c r="C285" s="439">
        <v>446.7</v>
      </c>
      <c r="D285" s="440">
        <v>447.18333333333334</v>
      </c>
      <c r="E285" s="440">
        <v>440.16666666666669</v>
      </c>
      <c r="F285" s="440">
        <v>433.63333333333333</v>
      </c>
      <c r="G285" s="440">
        <v>426.61666666666667</v>
      </c>
      <c r="H285" s="440">
        <v>453.7166666666667</v>
      </c>
      <c r="I285" s="440">
        <v>460.73333333333335</v>
      </c>
      <c r="J285" s="440">
        <v>467.26666666666671</v>
      </c>
      <c r="K285" s="439">
        <v>454.2</v>
      </c>
      <c r="L285" s="439">
        <v>440.65</v>
      </c>
      <c r="M285" s="439">
        <v>3.9641500000000001</v>
      </c>
    </row>
    <row r="286" spans="1:13">
      <c r="A286" s="245">
        <v>276</v>
      </c>
      <c r="B286" s="442" t="s">
        <v>422</v>
      </c>
      <c r="C286" s="439">
        <v>589.35</v>
      </c>
      <c r="D286" s="440">
        <v>591.11666666666667</v>
      </c>
      <c r="E286" s="440">
        <v>578.23333333333335</v>
      </c>
      <c r="F286" s="440">
        <v>567.11666666666667</v>
      </c>
      <c r="G286" s="440">
        <v>554.23333333333335</v>
      </c>
      <c r="H286" s="440">
        <v>602.23333333333335</v>
      </c>
      <c r="I286" s="440">
        <v>615.11666666666679</v>
      </c>
      <c r="J286" s="440">
        <v>626.23333333333335</v>
      </c>
      <c r="K286" s="439">
        <v>604</v>
      </c>
      <c r="L286" s="439">
        <v>580</v>
      </c>
      <c r="M286" s="439">
        <v>6.5682600000000004</v>
      </c>
    </row>
    <row r="287" spans="1:13">
      <c r="A287" s="245">
        <v>277</v>
      </c>
      <c r="B287" s="442" t="s">
        <v>423</v>
      </c>
      <c r="C287" s="439">
        <v>64.7</v>
      </c>
      <c r="D287" s="440">
        <v>64.95</v>
      </c>
      <c r="E287" s="440">
        <v>64.25</v>
      </c>
      <c r="F287" s="440">
        <v>63.8</v>
      </c>
      <c r="G287" s="440">
        <v>63.099999999999994</v>
      </c>
      <c r="H287" s="440">
        <v>65.400000000000006</v>
      </c>
      <c r="I287" s="440">
        <v>66.100000000000023</v>
      </c>
      <c r="J287" s="440">
        <v>66.550000000000011</v>
      </c>
      <c r="K287" s="439">
        <v>65.650000000000006</v>
      </c>
      <c r="L287" s="439">
        <v>64.5</v>
      </c>
      <c r="M287" s="439">
        <v>17.460080000000001</v>
      </c>
    </row>
    <row r="288" spans="1:13">
      <c r="A288" s="245">
        <v>278</v>
      </c>
      <c r="B288" s="442" t="s">
        <v>424</v>
      </c>
      <c r="C288" s="439">
        <v>55</v>
      </c>
      <c r="D288" s="440">
        <v>55.266666666666673</v>
      </c>
      <c r="E288" s="440">
        <v>54.633333333333347</v>
      </c>
      <c r="F288" s="440">
        <v>54.266666666666673</v>
      </c>
      <c r="G288" s="440">
        <v>53.633333333333347</v>
      </c>
      <c r="H288" s="440">
        <v>55.633333333333347</v>
      </c>
      <c r="I288" s="440">
        <v>56.266666666666673</v>
      </c>
      <c r="J288" s="440">
        <v>56.633333333333347</v>
      </c>
      <c r="K288" s="439">
        <v>55.9</v>
      </c>
      <c r="L288" s="439">
        <v>54.9</v>
      </c>
      <c r="M288" s="439">
        <v>17.176839999999999</v>
      </c>
    </row>
    <row r="289" spans="1:13">
      <c r="A289" s="245">
        <v>279</v>
      </c>
      <c r="B289" s="442" t="s">
        <v>425</v>
      </c>
      <c r="C289" s="439">
        <v>707.85</v>
      </c>
      <c r="D289" s="440">
        <v>710.06666666666661</v>
      </c>
      <c r="E289" s="440">
        <v>702.78333333333319</v>
      </c>
      <c r="F289" s="440">
        <v>697.71666666666658</v>
      </c>
      <c r="G289" s="440">
        <v>690.43333333333317</v>
      </c>
      <c r="H289" s="440">
        <v>715.13333333333321</v>
      </c>
      <c r="I289" s="440">
        <v>722.41666666666652</v>
      </c>
      <c r="J289" s="440">
        <v>727.48333333333323</v>
      </c>
      <c r="K289" s="439">
        <v>717.35</v>
      </c>
      <c r="L289" s="439">
        <v>705</v>
      </c>
      <c r="M289" s="439">
        <v>1.53426</v>
      </c>
    </row>
    <row r="290" spans="1:13">
      <c r="A290" s="245">
        <v>280</v>
      </c>
      <c r="B290" s="442" t="s">
        <v>426</v>
      </c>
      <c r="C290" s="439">
        <v>406.3</v>
      </c>
      <c r="D290" s="440">
        <v>406.59999999999997</v>
      </c>
      <c r="E290" s="440">
        <v>403.44999999999993</v>
      </c>
      <c r="F290" s="440">
        <v>400.59999999999997</v>
      </c>
      <c r="G290" s="440">
        <v>397.44999999999993</v>
      </c>
      <c r="H290" s="440">
        <v>409.44999999999993</v>
      </c>
      <c r="I290" s="440">
        <v>412.59999999999991</v>
      </c>
      <c r="J290" s="440">
        <v>415.44999999999993</v>
      </c>
      <c r="K290" s="439">
        <v>409.75</v>
      </c>
      <c r="L290" s="439">
        <v>403.75</v>
      </c>
      <c r="M290" s="439">
        <v>1.65052</v>
      </c>
    </row>
    <row r="291" spans="1:13">
      <c r="A291" s="245">
        <v>281</v>
      </c>
      <c r="B291" s="442" t="s">
        <v>427</v>
      </c>
      <c r="C291" s="439">
        <v>247.15</v>
      </c>
      <c r="D291" s="440">
        <v>241.41666666666666</v>
      </c>
      <c r="E291" s="440">
        <v>232.93333333333331</v>
      </c>
      <c r="F291" s="440">
        <v>218.71666666666664</v>
      </c>
      <c r="G291" s="440">
        <v>210.23333333333329</v>
      </c>
      <c r="H291" s="440">
        <v>255.63333333333333</v>
      </c>
      <c r="I291" s="440">
        <v>264.11666666666667</v>
      </c>
      <c r="J291" s="440">
        <v>278.33333333333337</v>
      </c>
      <c r="K291" s="439">
        <v>249.9</v>
      </c>
      <c r="L291" s="439">
        <v>227.2</v>
      </c>
      <c r="M291" s="439">
        <v>26.46396</v>
      </c>
    </row>
    <row r="292" spans="1:13">
      <c r="A292" s="245">
        <v>282</v>
      </c>
      <c r="B292" s="442" t="s">
        <v>131</v>
      </c>
      <c r="C292" s="439">
        <v>1814.9</v>
      </c>
      <c r="D292" s="440">
        <v>1815.6333333333332</v>
      </c>
      <c r="E292" s="440">
        <v>1806.2666666666664</v>
      </c>
      <c r="F292" s="440">
        <v>1797.6333333333332</v>
      </c>
      <c r="G292" s="440">
        <v>1788.2666666666664</v>
      </c>
      <c r="H292" s="440">
        <v>1824.2666666666664</v>
      </c>
      <c r="I292" s="440">
        <v>1833.6333333333332</v>
      </c>
      <c r="J292" s="440">
        <v>1842.2666666666664</v>
      </c>
      <c r="K292" s="439">
        <v>1825</v>
      </c>
      <c r="L292" s="439">
        <v>1807</v>
      </c>
      <c r="M292" s="439">
        <v>10.96139</v>
      </c>
    </row>
    <row r="293" spans="1:13">
      <c r="A293" s="245">
        <v>283</v>
      </c>
      <c r="B293" s="442" t="s">
        <v>132</v>
      </c>
      <c r="C293" s="439">
        <v>97.45</v>
      </c>
      <c r="D293" s="440">
        <v>97.316666666666663</v>
      </c>
      <c r="E293" s="440">
        <v>95.933333333333323</v>
      </c>
      <c r="F293" s="440">
        <v>94.416666666666657</v>
      </c>
      <c r="G293" s="440">
        <v>93.033333333333317</v>
      </c>
      <c r="H293" s="440">
        <v>98.833333333333329</v>
      </c>
      <c r="I293" s="440">
        <v>100.21666666666665</v>
      </c>
      <c r="J293" s="440">
        <v>101.73333333333333</v>
      </c>
      <c r="K293" s="439">
        <v>98.7</v>
      </c>
      <c r="L293" s="439">
        <v>95.8</v>
      </c>
      <c r="M293" s="439">
        <v>204.19279</v>
      </c>
    </row>
    <row r="294" spans="1:13">
      <c r="A294" s="245">
        <v>284</v>
      </c>
      <c r="B294" s="442" t="s">
        <v>259</v>
      </c>
      <c r="C294" s="439">
        <v>2776.95</v>
      </c>
      <c r="D294" s="440">
        <v>2770.65</v>
      </c>
      <c r="E294" s="440">
        <v>2736.3</v>
      </c>
      <c r="F294" s="440">
        <v>2695.65</v>
      </c>
      <c r="G294" s="440">
        <v>2661.3</v>
      </c>
      <c r="H294" s="440">
        <v>2811.3</v>
      </c>
      <c r="I294" s="440">
        <v>2845.6499999999996</v>
      </c>
      <c r="J294" s="440">
        <v>2886.3</v>
      </c>
      <c r="K294" s="439">
        <v>2805</v>
      </c>
      <c r="L294" s="439">
        <v>2730</v>
      </c>
      <c r="M294" s="439">
        <v>4.4738600000000002</v>
      </c>
    </row>
    <row r="295" spans="1:13">
      <c r="A295" s="245">
        <v>285</v>
      </c>
      <c r="B295" s="442" t="s">
        <v>133</v>
      </c>
      <c r="C295" s="439">
        <v>520.29999999999995</v>
      </c>
      <c r="D295" s="440">
        <v>524.44999999999993</v>
      </c>
      <c r="E295" s="440">
        <v>513.99999999999989</v>
      </c>
      <c r="F295" s="440">
        <v>507.69999999999993</v>
      </c>
      <c r="G295" s="440">
        <v>497.24999999999989</v>
      </c>
      <c r="H295" s="440">
        <v>530.74999999999989</v>
      </c>
      <c r="I295" s="440">
        <v>541.19999999999993</v>
      </c>
      <c r="J295" s="440">
        <v>547.49999999999989</v>
      </c>
      <c r="K295" s="439">
        <v>534.9</v>
      </c>
      <c r="L295" s="439">
        <v>518.15</v>
      </c>
      <c r="M295" s="439">
        <v>54.18112</v>
      </c>
    </row>
    <row r="296" spans="1:13">
      <c r="A296" s="245">
        <v>286</v>
      </c>
      <c r="B296" s="442" t="s">
        <v>753</v>
      </c>
      <c r="C296" s="439">
        <v>281.45</v>
      </c>
      <c r="D296" s="440">
        <v>283.2833333333333</v>
      </c>
      <c r="E296" s="440">
        <v>278.41666666666663</v>
      </c>
      <c r="F296" s="440">
        <v>275.38333333333333</v>
      </c>
      <c r="G296" s="440">
        <v>270.51666666666665</v>
      </c>
      <c r="H296" s="440">
        <v>286.31666666666661</v>
      </c>
      <c r="I296" s="440">
        <v>291.18333333333328</v>
      </c>
      <c r="J296" s="440">
        <v>294.21666666666658</v>
      </c>
      <c r="K296" s="439">
        <v>288.14999999999998</v>
      </c>
      <c r="L296" s="439">
        <v>280.25</v>
      </c>
      <c r="M296" s="439">
        <v>2.6144799999999999</v>
      </c>
    </row>
    <row r="297" spans="1:13">
      <c r="A297" s="245">
        <v>287</v>
      </c>
      <c r="B297" s="442" t="s">
        <v>428</v>
      </c>
      <c r="C297" s="439">
        <v>6807.6</v>
      </c>
      <c r="D297" s="440">
        <v>6852.2</v>
      </c>
      <c r="E297" s="440">
        <v>6755.4</v>
      </c>
      <c r="F297" s="440">
        <v>6703.2</v>
      </c>
      <c r="G297" s="440">
        <v>6606.4</v>
      </c>
      <c r="H297" s="440">
        <v>6904.4</v>
      </c>
      <c r="I297" s="440">
        <v>7001.2000000000007</v>
      </c>
      <c r="J297" s="440">
        <v>7053.4</v>
      </c>
      <c r="K297" s="439">
        <v>6949</v>
      </c>
      <c r="L297" s="439">
        <v>6800</v>
      </c>
      <c r="M297" s="439">
        <v>5.0779999999999999E-2</v>
      </c>
    </row>
    <row r="298" spans="1:13">
      <c r="A298" s="245">
        <v>288</v>
      </c>
      <c r="B298" s="442" t="s">
        <v>260</v>
      </c>
      <c r="C298" s="439">
        <v>3889.8</v>
      </c>
      <c r="D298" s="440">
        <v>3868.6166666666663</v>
      </c>
      <c r="E298" s="440">
        <v>3830.1333333333328</v>
      </c>
      <c r="F298" s="440">
        <v>3770.4666666666662</v>
      </c>
      <c r="G298" s="440">
        <v>3731.9833333333327</v>
      </c>
      <c r="H298" s="440">
        <v>3928.2833333333328</v>
      </c>
      <c r="I298" s="440">
        <v>3966.7666666666664</v>
      </c>
      <c r="J298" s="440">
        <v>4026.4333333333329</v>
      </c>
      <c r="K298" s="439">
        <v>3907.1</v>
      </c>
      <c r="L298" s="439">
        <v>3808.95</v>
      </c>
      <c r="M298" s="439">
        <v>1.4999499999999999</v>
      </c>
    </row>
    <row r="299" spans="1:13">
      <c r="A299" s="245">
        <v>289</v>
      </c>
      <c r="B299" s="442" t="s">
        <v>134</v>
      </c>
      <c r="C299" s="439">
        <v>1557.8</v>
      </c>
      <c r="D299" s="440">
        <v>1556.0166666666667</v>
      </c>
      <c r="E299" s="440">
        <v>1542.5333333333333</v>
      </c>
      <c r="F299" s="440">
        <v>1527.2666666666667</v>
      </c>
      <c r="G299" s="440">
        <v>1513.7833333333333</v>
      </c>
      <c r="H299" s="440">
        <v>1571.2833333333333</v>
      </c>
      <c r="I299" s="440">
        <v>1584.7666666666664</v>
      </c>
      <c r="J299" s="440">
        <v>1600.0333333333333</v>
      </c>
      <c r="K299" s="439">
        <v>1569.5</v>
      </c>
      <c r="L299" s="439">
        <v>1540.75</v>
      </c>
      <c r="M299" s="439">
        <v>31.312449999999998</v>
      </c>
    </row>
    <row r="300" spans="1:13">
      <c r="A300" s="245">
        <v>290</v>
      </c>
      <c r="B300" s="442" t="s">
        <v>429</v>
      </c>
      <c r="C300" s="439">
        <v>572.15</v>
      </c>
      <c r="D300" s="440">
        <v>563.81666666666672</v>
      </c>
      <c r="E300" s="440">
        <v>553.63333333333344</v>
      </c>
      <c r="F300" s="440">
        <v>535.11666666666667</v>
      </c>
      <c r="G300" s="440">
        <v>524.93333333333339</v>
      </c>
      <c r="H300" s="440">
        <v>582.33333333333348</v>
      </c>
      <c r="I300" s="440">
        <v>592.51666666666665</v>
      </c>
      <c r="J300" s="440">
        <v>611.03333333333353</v>
      </c>
      <c r="K300" s="439">
        <v>574</v>
      </c>
      <c r="L300" s="439">
        <v>545.29999999999995</v>
      </c>
      <c r="M300" s="439">
        <v>44.140459999999997</v>
      </c>
    </row>
    <row r="301" spans="1:13">
      <c r="A301" s="245">
        <v>291</v>
      </c>
      <c r="B301" s="442" t="s">
        <v>430</v>
      </c>
      <c r="C301" s="439">
        <v>45.45</v>
      </c>
      <c r="D301" s="440">
        <v>45.466666666666661</v>
      </c>
      <c r="E301" s="440">
        <v>44.533333333333324</v>
      </c>
      <c r="F301" s="440">
        <v>43.61666666666666</v>
      </c>
      <c r="G301" s="440">
        <v>42.683333333333323</v>
      </c>
      <c r="H301" s="440">
        <v>46.383333333333326</v>
      </c>
      <c r="I301" s="440">
        <v>47.316666666666663</v>
      </c>
      <c r="J301" s="440">
        <v>48.233333333333327</v>
      </c>
      <c r="K301" s="439">
        <v>46.4</v>
      </c>
      <c r="L301" s="439">
        <v>44.55</v>
      </c>
      <c r="M301" s="439">
        <v>69.613659999999996</v>
      </c>
    </row>
    <row r="302" spans="1:13">
      <c r="A302" s="245">
        <v>292</v>
      </c>
      <c r="B302" s="442" t="s">
        <v>431</v>
      </c>
      <c r="C302" s="439">
        <v>1605.65</v>
      </c>
      <c r="D302" s="440">
        <v>1610.55</v>
      </c>
      <c r="E302" s="440">
        <v>1596.1</v>
      </c>
      <c r="F302" s="440">
        <v>1586.55</v>
      </c>
      <c r="G302" s="440">
        <v>1572.1</v>
      </c>
      <c r="H302" s="440">
        <v>1620.1</v>
      </c>
      <c r="I302" s="440">
        <v>1634.5500000000002</v>
      </c>
      <c r="J302" s="440">
        <v>1644.1</v>
      </c>
      <c r="K302" s="439">
        <v>1625</v>
      </c>
      <c r="L302" s="439">
        <v>1601</v>
      </c>
      <c r="M302" s="439">
        <v>0.59584000000000004</v>
      </c>
    </row>
    <row r="303" spans="1:13">
      <c r="A303" s="245">
        <v>293</v>
      </c>
      <c r="B303" s="442" t="s">
        <v>135</v>
      </c>
      <c r="C303" s="439">
        <v>1233.55</v>
      </c>
      <c r="D303" s="440">
        <v>1231.4666666666667</v>
      </c>
      <c r="E303" s="440">
        <v>1225.2333333333333</v>
      </c>
      <c r="F303" s="440">
        <v>1216.9166666666667</v>
      </c>
      <c r="G303" s="440">
        <v>1210.6833333333334</v>
      </c>
      <c r="H303" s="440">
        <v>1239.7833333333333</v>
      </c>
      <c r="I303" s="440">
        <v>1246.0166666666669</v>
      </c>
      <c r="J303" s="440">
        <v>1254.3333333333333</v>
      </c>
      <c r="K303" s="439">
        <v>1237.7</v>
      </c>
      <c r="L303" s="439">
        <v>1223.1500000000001</v>
      </c>
      <c r="M303" s="439">
        <v>10.39414</v>
      </c>
    </row>
    <row r="304" spans="1:13">
      <c r="A304" s="245">
        <v>294</v>
      </c>
      <c r="B304" s="442" t="s">
        <v>432</v>
      </c>
      <c r="C304" s="439">
        <v>3216.65</v>
      </c>
      <c r="D304" s="440">
        <v>3228.5666666666671</v>
      </c>
      <c r="E304" s="440">
        <v>3138.1333333333341</v>
      </c>
      <c r="F304" s="440">
        <v>3059.6166666666672</v>
      </c>
      <c r="G304" s="440">
        <v>2969.1833333333343</v>
      </c>
      <c r="H304" s="440">
        <v>3307.0833333333339</v>
      </c>
      <c r="I304" s="440">
        <v>3397.5166666666673</v>
      </c>
      <c r="J304" s="440">
        <v>3476.0333333333338</v>
      </c>
      <c r="K304" s="439">
        <v>3319</v>
      </c>
      <c r="L304" s="439">
        <v>3150.05</v>
      </c>
      <c r="M304" s="439">
        <v>0.71426000000000001</v>
      </c>
    </row>
    <row r="305" spans="1:13">
      <c r="A305" s="245">
        <v>295</v>
      </c>
      <c r="B305" s="442" t="s">
        <v>433</v>
      </c>
      <c r="C305" s="439">
        <v>893.6</v>
      </c>
      <c r="D305" s="440">
        <v>905.9</v>
      </c>
      <c r="E305" s="440">
        <v>875.19999999999993</v>
      </c>
      <c r="F305" s="440">
        <v>856.8</v>
      </c>
      <c r="G305" s="440">
        <v>826.09999999999991</v>
      </c>
      <c r="H305" s="440">
        <v>924.3</v>
      </c>
      <c r="I305" s="440">
        <v>955</v>
      </c>
      <c r="J305" s="440">
        <v>973.4</v>
      </c>
      <c r="K305" s="439">
        <v>936.6</v>
      </c>
      <c r="L305" s="439">
        <v>887.5</v>
      </c>
      <c r="M305" s="439">
        <v>0.53147999999999995</v>
      </c>
    </row>
    <row r="306" spans="1:13">
      <c r="A306" s="245">
        <v>296</v>
      </c>
      <c r="B306" s="442" t="s">
        <v>434</v>
      </c>
      <c r="C306" s="439">
        <v>60.1</v>
      </c>
      <c r="D306" s="440">
        <v>59.800000000000004</v>
      </c>
      <c r="E306" s="440">
        <v>58.900000000000006</v>
      </c>
      <c r="F306" s="440">
        <v>57.7</v>
      </c>
      <c r="G306" s="440">
        <v>56.800000000000004</v>
      </c>
      <c r="H306" s="440">
        <v>61.000000000000007</v>
      </c>
      <c r="I306" s="440">
        <v>61.9</v>
      </c>
      <c r="J306" s="440">
        <v>63.100000000000009</v>
      </c>
      <c r="K306" s="439">
        <v>60.7</v>
      </c>
      <c r="L306" s="439">
        <v>58.6</v>
      </c>
      <c r="M306" s="439">
        <v>107.55961000000001</v>
      </c>
    </row>
    <row r="307" spans="1:13">
      <c r="A307" s="245">
        <v>297</v>
      </c>
      <c r="B307" s="442" t="s">
        <v>435</v>
      </c>
      <c r="C307" s="439">
        <v>191.45</v>
      </c>
      <c r="D307" s="440">
        <v>193.91666666666666</v>
      </c>
      <c r="E307" s="440">
        <v>186.83333333333331</v>
      </c>
      <c r="F307" s="440">
        <v>182.21666666666667</v>
      </c>
      <c r="G307" s="440">
        <v>175.13333333333333</v>
      </c>
      <c r="H307" s="440">
        <v>198.5333333333333</v>
      </c>
      <c r="I307" s="440">
        <v>205.61666666666662</v>
      </c>
      <c r="J307" s="440">
        <v>210.23333333333329</v>
      </c>
      <c r="K307" s="439">
        <v>201</v>
      </c>
      <c r="L307" s="439">
        <v>189.3</v>
      </c>
      <c r="M307" s="439">
        <v>74.447999999999993</v>
      </c>
    </row>
    <row r="308" spans="1:13">
      <c r="A308" s="245">
        <v>298</v>
      </c>
      <c r="B308" s="442" t="s">
        <v>146</v>
      </c>
      <c r="C308" s="439">
        <v>82400.5</v>
      </c>
      <c r="D308" s="440">
        <v>83983.5</v>
      </c>
      <c r="E308" s="440">
        <v>80667</v>
      </c>
      <c r="F308" s="440">
        <v>78933.5</v>
      </c>
      <c r="G308" s="440">
        <v>75617</v>
      </c>
      <c r="H308" s="440">
        <v>85717</v>
      </c>
      <c r="I308" s="440">
        <v>89033.5</v>
      </c>
      <c r="J308" s="440">
        <v>90767</v>
      </c>
      <c r="K308" s="439">
        <v>87300</v>
      </c>
      <c r="L308" s="439">
        <v>82250</v>
      </c>
      <c r="M308" s="439">
        <v>0.69850999999999996</v>
      </c>
    </row>
    <row r="309" spans="1:13">
      <c r="A309" s="245">
        <v>299</v>
      </c>
      <c r="B309" s="442" t="s">
        <v>143</v>
      </c>
      <c r="C309" s="439">
        <v>1185.1500000000001</v>
      </c>
      <c r="D309" s="440">
        <v>1189.0166666666667</v>
      </c>
      <c r="E309" s="440">
        <v>1175.6333333333332</v>
      </c>
      <c r="F309" s="440">
        <v>1166.1166666666666</v>
      </c>
      <c r="G309" s="440">
        <v>1152.7333333333331</v>
      </c>
      <c r="H309" s="440">
        <v>1198.5333333333333</v>
      </c>
      <c r="I309" s="440">
        <v>1211.916666666667</v>
      </c>
      <c r="J309" s="440">
        <v>1221.4333333333334</v>
      </c>
      <c r="K309" s="439">
        <v>1202.4000000000001</v>
      </c>
      <c r="L309" s="439">
        <v>1179.5</v>
      </c>
      <c r="M309" s="439">
        <v>5.1815899999999999</v>
      </c>
    </row>
    <row r="310" spans="1:13">
      <c r="A310" s="245">
        <v>300</v>
      </c>
      <c r="B310" s="442" t="s">
        <v>436</v>
      </c>
      <c r="C310" s="439">
        <v>3889.35</v>
      </c>
      <c r="D310" s="440">
        <v>3878.0666666666671</v>
      </c>
      <c r="E310" s="440">
        <v>3856.1333333333341</v>
      </c>
      <c r="F310" s="440">
        <v>3822.916666666667</v>
      </c>
      <c r="G310" s="440">
        <v>3800.983333333334</v>
      </c>
      <c r="H310" s="440">
        <v>3911.2833333333342</v>
      </c>
      <c r="I310" s="440">
        <v>3933.2166666666676</v>
      </c>
      <c r="J310" s="440">
        <v>3966.4333333333343</v>
      </c>
      <c r="K310" s="439">
        <v>3900</v>
      </c>
      <c r="L310" s="439">
        <v>3844.85</v>
      </c>
      <c r="M310" s="439">
        <v>6.6189999999999999E-2</v>
      </c>
    </row>
    <row r="311" spans="1:13">
      <c r="A311" s="245">
        <v>301</v>
      </c>
      <c r="B311" s="442" t="s">
        <v>437</v>
      </c>
      <c r="C311" s="439">
        <v>288.64999999999998</v>
      </c>
      <c r="D311" s="440">
        <v>289.66666666666669</v>
      </c>
      <c r="E311" s="440">
        <v>286.28333333333336</v>
      </c>
      <c r="F311" s="440">
        <v>283.91666666666669</v>
      </c>
      <c r="G311" s="440">
        <v>280.53333333333336</v>
      </c>
      <c r="H311" s="440">
        <v>292.03333333333336</v>
      </c>
      <c r="I311" s="440">
        <v>295.41666666666669</v>
      </c>
      <c r="J311" s="440">
        <v>297.78333333333336</v>
      </c>
      <c r="K311" s="439">
        <v>293.05</v>
      </c>
      <c r="L311" s="439">
        <v>287.3</v>
      </c>
      <c r="M311" s="439">
        <v>1.5498700000000001</v>
      </c>
    </row>
    <row r="312" spans="1:13">
      <c r="A312" s="245">
        <v>302</v>
      </c>
      <c r="B312" s="442" t="s">
        <v>137</v>
      </c>
      <c r="C312" s="439">
        <v>170.7</v>
      </c>
      <c r="D312" s="440">
        <v>169.85</v>
      </c>
      <c r="E312" s="440">
        <v>167.64999999999998</v>
      </c>
      <c r="F312" s="440">
        <v>164.6</v>
      </c>
      <c r="G312" s="440">
        <v>162.39999999999998</v>
      </c>
      <c r="H312" s="440">
        <v>172.89999999999998</v>
      </c>
      <c r="I312" s="440">
        <v>175.09999999999997</v>
      </c>
      <c r="J312" s="440">
        <v>178.14999999999998</v>
      </c>
      <c r="K312" s="439">
        <v>172.05</v>
      </c>
      <c r="L312" s="439">
        <v>166.8</v>
      </c>
      <c r="M312" s="439">
        <v>128.18423999999999</v>
      </c>
    </row>
    <row r="313" spans="1:13">
      <c r="A313" s="245">
        <v>303</v>
      </c>
      <c r="B313" s="442" t="s">
        <v>136</v>
      </c>
      <c r="C313" s="439">
        <v>803.85</v>
      </c>
      <c r="D313" s="440">
        <v>806.06666666666661</v>
      </c>
      <c r="E313" s="440">
        <v>800.38333333333321</v>
      </c>
      <c r="F313" s="440">
        <v>796.91666666666663</v>
      </c>
      <c r="G313" s="440">
        <v>791.23333333333323</v>
      </c>
      <c r="H313" s="440">
        <v>809.53333333333319</v>
      </c>
      <c r="I313" s="440">
        <v>815.21666666666658</v>
      </c>
      <c r="J313" s="440">
        <v>818.68333333333317</v>
      </c>
      <c r="K313" s="439">
        <v>811.75</v>
      </c>
      <c r="L313" s="439">
        <v>802.6</v>
      </c>
      <c r="M313" s="439">
        <v>29.948619999999998</v>
      </c>
    </row>
    <row r="314" spans="1:13">
      <c r="A314" s="245">
        <v>304</v>
      </c>
      <c r="B314" s="442" t="s">
        <v>438</v>
      </c>
      <c r="C314" s="439">
        <v>221.15</v>
      </c>
      <c r="D314" s="440">
        <v>223.31666666666669</v>
      </c>
      <c r="E314" s="440">
        <v>217.53333333333339</v>
      </c>
      <c r="F314" s="440">
        <v>213.91666666666669</v>
      </c>
      <c r="G314" s="440">
        <v>208.13333333333338</v>
      </c>
      <c r="H314" s="440">
        <v>226.93333333333339</v>
      </c>
      <c r="I314" s="440">
        <v>232.7166666666667</v>
      </c>
      <c r="J314" s="440">
        <v>236.3333333333334</v>
      </c>
      <c r="K314" s="439">
        <v>229.1</v>
      </c>
      <c r="L314" s="439">
        <v>219.7</v>
      </c>
      <c r="M314" s="439">
        <v>8.5927000000000007</v>
      </c>
    </row>
    <row r="315" spans="1:13">
      <c r="A315" s="245">
        <v>305</v>
      </c>
      <c r="B315" s="442" t="s">
        <v>439</v>
      </c>
      <c r="C315" s="439">
        <v>258.3</v>
      </c>
      <c r="D315" s="440">
        <v>260.31666666666666</v>
      </c>
      <c r="E315" s="440">
        <v>254.33333333333331</v>
      </c>
      <c r="F315" s="440">
        <v>250.36666666666667</v>
      </c>
      <c r="G315" s="440">
        <v>244.38333333333333</v>
      </c>
      <c r="H315" s="440">
        <v>264.2833333333333</v>
      </c>
      <c r="I315" s="440">
        <v>270.26666666666665</v>
      </c>
      <c r="J315" s="440">
        <v>274.23333333333329</v>
      </c>
      <c r="K315" s="439">
        <v>266.3</v>
      </c>
      <c r="L315" s="439">
        <v>256.35000000000002</v>
      </c>
      <c r="M315" s="439">
        <v>4.6476800000000003</v>
      </c>
    </row>
    <row r="316" spans="1:13">
      <c r="A316" s="245">
        <v>306</v>
      </c>
      <c r="B316" s="442" t="s">
        <v>440</v>
      </c>
      <c r="C316" s="439">
        <v>557.45000000000005</v>
      </c>
      <c r="D316" s="440">
        <v>559.31666666666672</v>
      </c>
      <c r="E316" s="440">
        <v>551.33333333333348</v>
      </c>
      <c r="F316" s="440">
        <v>545.21666666666681</v>
      </c>
      <c r="G316" s="440">
        <v>537.23333333333358</v>
      </c>
      <c r="H316" s="440">
        <v>565.43333333333339</v>
      </c>
      <c r="I316" s="440">
        <v>573.41666666666674</v>
      </c>
      <c r="J316" s="440">
        <v>579.5333333333333</v>
      </c>
      <c r="K316" s="439">
        <v>567.29999999999995</v>
      </c>
      <c r="L316" s="439">
        <v>553.20000000000005</v>
      </c>
      <c r="M316" s="439">
        <v>1.32298</v>
      </c>
    </row>
    <row r="317" spans="1:13">
      <c r="A317" s="245">
        <v>307</v>
      </c>
      <c r="B317" s="442" t="s">
        <v>138</v>
      </c>
      <c r="C317" s="439">
        <v>165.4</v>
      </c>
      <c r="D317" s="440">
        <v>164.46666666666667</v>
      </c>
      <c r="E317" s="440">
        <v>162.93333333333334</v>
      </c>
      <c r="F317" s="440">
        <v>160.46666666666667</v>
      </c>
      <c r="G317" s="440">
        <v>158.93333333333334</v>
      </c>
      <c r="H317" s="440">
        <v>166.93333333333334</v>
      </c>
      <c r="I317" s="440">
        <v>168.4666666666667</v>
      </c>
      <c r="J317" s="440">
        <v>170.93333333333334</v>
      </c>
      <c r="K317" s="439">
        <v>166</v>
      </c>
      <c r="L317" s="439">
        <v>162</v>
      </c>
      <c r="M317" s="439">
        <v>48.075609999999998</v>
      </c>
    </row>
    <row r="318" spans="1:13">
      <c r="A318" s="245">
        <v>308</v>
      </c>
      <c r="B318" s="442" t="s">
        <v>261</v>
      </c>
      <c r="C318" s="439">
        <v>51.3</v>
      </c>
      <c r="D318" s="440">
        <v>51.616666666666667</v>
      </c>
      <c r="E318" s="440">
        <v>50.783333333333331</v>
      </c>
      <c r="F318" s="440">
        <v>50.266666666666666</v>
      </c>
      <c r="G318" s="440">
        <v>49.43333333333333</v>
      </c>
      <c r="H318" s="440">
        <v>52.133333333333333</v>
      </c>
      <c r="I318" s="440">
        <v>52.966666666666661</v>
      </c>
      <c r="J318" s="440">
        <v>53.483333333333334</v>
      </c>
      <c r="K318" s="439">
        <v>52.45</v>
      </c>
      <c r="L318" s="439">
        <v>51.1</v>
      </c>
      <c r="M318" s="439">
        <v>24.893599999999999</v>
      </c>
    </row>
    <row r="319" spans="1:13">
      <c r="A319" s="245">
        <v>309</v>
      </c>
      <c r="B319" s="442" t="s">
        <v>139</v>
      </c>
      <c r="C319" s="439">
        <v>489.3</v>
      </c>
      <c r="D319" s="440">
        <v>487.65000000000003</v>
      </c>
      <c r="E319" s="440">
        <v>483.95000000000005</v>
      </c>
      <c r="F319" s="440">
        <v>478.6</v>
      </c>
      <c r="G319" s="440">
        <v>474.90000000000003</v>
      </c>
      <c r="H319" s="440">
        <v>493.00000000000006</v>
      </c>
      <c r="I319" s="440">
        <v>496.7</v>
      </c>
      <c r="J319" s="440">
        <v>502.05000000000007</v>
      </c>
      <c r="K319" s="439">
        <v>491.35</v>
      </c>
      <c r="L319" s="439">
        <v>482.3</v>
      </c>
      <c r="M319" s="439">
        <v>21.085239999999999</v>
      </c>
    </row>
    <row r="320" spans="1:13">
      <c r="A320" s="245">
        <v>310</v>
      </c>
      <c r="B320" s="442" t="s">
        <v>140</v>
      </c>
      <c r="C320" s="439">
        <v>7275.65</v>
      </c>
      <c r="D320" s="440">
        <v>7271.8666666666659</v>
      </c>
      <c r="E320" s="440">
        <v>7214.8833333333314</v>
      </c>
      <c r="F320" s="440">
        <v>7154.1166666666659</v>
      </c>
      <c r="G320" s="440">
        <v>7097.1333333333314</v>
      </c>
      <c r="H320" s="440">
        <v>7332.6333333333314</v>
      </c>
      <c r="I320" s="440">
        <v>7389.6166666666668</v>
      </c>
      <c r="J320" s="440">
        <v>7450.3833333333314</v>
      </c>
      <c r="K320" s="439">
        <v>7328.85</v>
      </c>
      <c r="L320" s="439">
        <v>7211.1</v>
      </c>
      <c r="M320" s="439">
        <v>5.2048199999999998</v>
      </c>
    </row>
    <row r="321" spans="1:13">
      <c r="A321" s="245">
        <v>311</v>
      </c>
      <c r="B321" s="442" t="s">
        <v>142</v>
      </c>
      <c r="C321" s="439">
        <v>983.65</v>
      </c>
      <c r="D321" s="440">
        <v>981.48333333333323</v>
      </c>
      <c r="E321" s="440">
        <v>960.46666666666647</v>
      </c>
      <c r="F321" s="440">
        <v>937.28333333333319</v>
      </c>
      <c r="G321" s="440">
        <v>916.26666666666642</v>
      </c>
      <c r="H321" s="440">
        <v>1004.6666666666665</v>
      </c>
      <c r="I321" s="440">
        <v>1025.6833333333332</v>
      </c>
      <c r="J321" s="440">
        <v>1048.8666666666666</v>
      </c>
      <c r="K321" s="439">
        <v>1002.5</v>
      </c>
      <c r="L321" s="439">
        <v>958.3</v>
      </c>
      <c r="M321" s="439">
        <v>16.48479</v>
      </c>
    </row>
    <row r="322" spans="1:13">
      <c r="A322" s="245">
        <v>312</v>
      </c>
      <c r="B322" s="442" t="s">
        <v>441</v>
      </c>
      <c r="C322" s="439">
        <v>2859.5</v>
      </c>
      <c r="D322" s="440">
        <v>2801.4</v>
      </c>
      <c r="E322" s="440">
        <v>2608.1000000000004</v>
      </c>
      <c r="F322" s="440">
        <v>2356.7000000000003</v>
      </c>
      <c r="G322" s="440">
        <v>2163.4000000000005</v>
      </c>
      <c r="H322" s="440">
        <v>3052.8</v>
      </c>
      <c r="I322" s="440">
        <v>3246.1000000000004</v>
      </c>
      <c r="J322" s="440">
        <v>3497.5</v>
      </c>
      <c r="K322" s="439">
        <v>2994.7</v>
      </c>
      <c r="L322" s="439">
        <v>2550</v>
      </c>
      <c r="M322" s="439">
        <v>6.6550200000000004</v>
      </c>
    </row>
    <row r="323" spans="1:13">
      <c r="A323" s="245">
        <v>313</v>
      </c>
      <c r="B323" s="442" t="s">
        <v>144</v>
      </c>
      <c r="C323" s="439">
        <v>2407.6999999999998</v>
      </c>
      <c r="D323" s="440">
        <v>2396.6</v>
      </c>
      <c r="E323" s="440">
        <v>2376.1999999999998</v>
      </c>
      <c r="F323" s="440">
        <v>2344.6999999999998</v>
      </c>
      <c r="G323" s="440">
        <v>2324.2999999999997</v>
      </c>
      <c r="H323" s="440">
        <v>2428.1</v>
      </c>
      <c r="I323" s="440">
        <v>2448.5000000000005</v>
      </c>
      <c r="J323" s="440">
        <v>2480</v>
      </c>
      <c r="K323" s="439">
        <v>2417</v>
      </c>
      <c r="L323" s="439">
        <v>2365.1</v>
      </c>
      <c r="M323" s="439">
        <v>4.5828800000000003</v>
      </c>
    </row>
    <row r="324" spans="1:13">
      <c r="A324" s="245">
        <v>314</v>
      </c>
      <c r="B324" s="442" t="s">
        <v>442</v>
      </c>
      <c r="C324" s="439">
        <v>135.4</v>
      </c>
      <c r="D324" s="440">
        <v>134.95000000000002</v>
      </c>
      <c r="E324" s="440">
        <v>132.70000000000005</v>
      </c>
      <c r="F324" s="440">
        <v>130.00000000000003</v>
      </c>
      <c r="G324" s="440">
        <v>127.75000000000006</v>
      </c>
      <c r="H324" s="440">
        <v>137.65000000000003</v>
      </c>
      <c r="I324" s="440">
        <v>139.89999999999998</v>
      </c>
      <c r="J324" s="440">
        <v>142.60000000000002</v>
      </c>
      <c r="K324" s="439">
        <v>137.19999999999999</v>
      </c>
      <c r="L324" s="439">
        <v>132.25</v>
      </c>
      <c r="M324" s="439">
        <v>14.12543</v>
      </c>
    </row>
    <row r="325" spans="1:13">
      <c r="A325" s="245">
        <v>315</v>
      </c>
      <c r="B325" s="442" t="s">
        <v>443</v>
      </c>
      <c r="C325" s="439">
        <v>585.35</v>
      </c>
      <c r="D325" s="440">
        <v>584.93333333333328</v>
      </c>
      <c r="E325" s="440">
        <v>572.86666666666656</v>
      </c>
      <c r="F325" s="440">
        <v>560.38333333333333</v>
      </c>
      <c r="G325" s="440">
        <v>548.31666666666661</v>
      </c>
      <c r="H325" s="440">
        <v>597.41666666666652</v>
      </c>
      <c r="I325" s="440">
        <v>609.48333333333335</v>
      </c>
      <c r="J325" s="440">
        <v>621.96666666666647</v>
      </c>
      <c r="K325" s="439">
        <v>597</v>
      </c>
      <c r="L325" s="439">
        <v>572.45000000000005</v>
      </c>
      <c r="M325" s="439">
        <v>4.05389</v>
      </c>
    </row>
    <row r="326" spans="1:13">
      <c r="A326" s="245">
        <v>316</v>
      </c>
      <c r="B326" s="442" t="s">
        <v>754</v>
      </c>
      <c r="C326" s="439">
        <v>201.45</v>
      </c>
      <c r="D326" s="440">
        <v>199.08333333333334</v>
      </c>
      <c r="E326" s="440">
        <v>195.66666666666669</v>
      </c>
      <c r="F326" s="440">
        <v>189.88333333333335</v>
      </c>
      <c r="G326" s="440">
        <v>186.4666666666667</v>
      </c>
      <c r="H326" s="440">
        <v>204.86666666666667</v>
      </c>
      <c r="I326" s="440">
        <v>208.28333333333336</v>
      </c>
      <c r="J326" s="440">
        <v>214.06666666666666</v>
      </c>
      <c r="K326" s="439">
        <v>202.5</v>
      </c>
      <c r="L326" s="439">
        <v>193.3</v>
      </c>
      <c r="M326" s="439">
        <v>13.6304</v>
      </c>
    </row>
    <row r="327" spans="1:13">
      <c r="A327" s="245">
        <v>317</v>
      </c>
      <c r="B327" s="442" t="s">
        <v>145</v>
      </c>
      <c r="C327" s="439">
        <v>253.35</v>
      </c>
      <c r="D327" s="440">
        <v>254.53333333333333</v>
      </c>
      <c r="E327" s="440">
        <v>251.31666666666666</v>
      </c>
      <c r="F327" s="440">
        <v>249.28333333333333</v>
      </c>
      <c r="G327" s="440">
        <v>246.06666666666666</v>
      </c>
      <c r="H327" s="440">
        <v>256.56666666666666</v>
      </c>
      <c r="I327" s="440">
        <v>259.7833333333333</v>
      </c>
      <c r="J327" s="440">
        <v>261.81666666666666</v>
      </c>
      <c r="K327" s="439">
        <v>257.75</v>
      </c>
      <c r="L327" s="439">
        <v>252.5</v>
      </c>
      <c r="M327" s="439">
        <v>127.65813</v>
      </c>
    </row>
    <row r="328" spans="1:13">
      <c r="A328" s="245">
        <v>318</v>
      </c>
      <c r="B328" s="442" t="s">
        <v>444</v>
      </c>
      <c r="C328" s="439">
        <v>784.15</v>
      </c>
      <c r="D328" s="440">
        <v>789.2166666666667</v>
      </c>
      <c r="E328" s="440">
        <v>776.43333333333339</v>
      </c>
      <c r="F328" s="440">
        <v>768.7166666666667</v>
      </c>
      <c r="G328" s="440">
        <v>755.93333333333339</v>
      </c>
      <c r="H328" s="440">
        <v>796.93333333333339</v>
      </c>
      <c r="I328" s="440">
        <v>809.7166666666667</v>
      </c>
      <c r="J328" s="440">
        <v>817.43333333333339</v>
      </c>
      <c r="K328" s="439">
        <v>802</v>
      </c>
      <c r="L328" s="439">
        <v>781.5</v>
      </c>
      <c r="M328" s="439">
        <v>3.5788899999999999</v>
      </c>
    </row>
    <row r="329" spans="1:13">
      <c r="A329" s="245">
        <v>319</v>
      </c>
      <c r="B329" s="442" t="s">
        <v>262</v>
      </c>
      <c r="C329" s="439">
        <v>1964.9</v>
      </c>
      <c r="D329" s="440">
        <v>1950.9666666666665</v>
      </c>
      <c r="E329" s="440">
        <v>1927.9333333333329</v>
      </c>
      <c r="F329" s="440">
        <v>1890.9666666666665</v>
      </c>
      <c r="G329" s="440">
        <v>1867.9333333333329</v>
      </c>
      <c r="H329" s="440">
        <v>1987.9333333333329</v>
      </c>
      <c r="I329" s="440">
        <v>2010.9666666666662</v>
      </c>
      <c r="J329" s="440">
        <v>2047.9333333333329</v>
      </c>
      <c r="K329" s="439">
        <v>1974</v>
      </c>
      <c r="L329" s="439">
        <v>1914</v>
      </c>
      <c r="M329" s="439">
        <v>5.2107299999999999</v>
      </c>
    </row>
    <row r="330" spans="1:13">
      <c r="A330" s="245">
        <v>320</v>
      </c>
      <c r="B330" s="442" t="s">
        <v>445</v>
      </c>
      <c r="C330" s="439">
        <v>1610.3</v>
      </c>
      <c r="D330" s="440">
        <v>1608.0333333333335</v>
      </c>
      <c r="E330" s="440">
        <v>1579.8166666666671</v>
      </c>
      <c r="F330" s="440">
        <v>1549.3333333333335</v>
      </c>
      <c r="G330" s="440">
        <v>1521.116666666667</v>
      </c>
      <c r="H330" s="440">
        <v>1638.5166666666671</v>
      </c>
      <c r="I330" s="440">
        <v>1666.7333333333338</v>
      </c>
      <c r="J330" s="440">
        <v>1697.2166666666672</v>
      </c>
      <c r="K330" s="439">
        <v>1636.25</v>
      </c>
      <c r="L330" s="439">
        <v>1577.55</v>
      </c>
      <c r="M330" s="439">
        <v>2.6816599999999999</v>
      </c>
    </row>
    <row r="331" spans="1:13">
      <c r="A331" s="245">
        <v>321</v>
      </c>
      <c r="B331" s="442" t="s">
        <v>147</v>
      </c>
      <c r="C331" s="439">
        <v>1513.15</v>
      </c>
      <c r="D331" s="440">
        <v>1508.2666666666667</v>
      </c>
      <c r="E331" s="440">
        <v>1490.8833333333332</v>
      </c>
      <c r="F331" s="440">
        <v>1468.6166666666666</v>
      </c>
      <c r="G331" s="440">
        <v>1451.2333333333331</v>
      </c>
      <c r="H331" s="440">
        <v>1530.5333333333333</v>
      </c>
      <c r="I331" s="440">
        <v>1547.916666666667</v>
      </c>
      <c r="J331" s="440">
        <v>1570.1833333333334</v>
      </c>
      <c r="K331" s="439">
        <v>1525.65</v>
      </c>
      <c r="L331" s="439">
        <v>1486</v>
      </c>
      <c r="M331" s="439">
        <v>20.554279999999999</v>
      </c>
    </row>
    <row r="332" spans="1:13">
      <c r="A332" s="245">
        <v>322</v>
      </c>
      <c r="B332" s="442" t="s">
        <v>263</v>
      </c>
      <c r="C332" s="439">
        <v>1038.3</v>
      </c>
      <c r="D332" s="440">
        <v>1038.2166666666665</v>
      </c>
      <c r="E332" s="440">
        <v>1028.583333333333</v>
      </c>
      <c r="F332" s="440">
        <v>1018.8666666666666</v>
      </c>
      <c r="G332" s="440">
        <v>1009.2333333333331</v>
      </c>
      <c r="H332" s="440">
        <v>1047.9333333333329</v>
      </c>
      <c r="I332" s="440">
        <v>1057.5666666666666</v>
      </c>
      <c r="J332" s="440">
        <v>1067.2833333333328</v>
      </c>
      <c r="K332" s="439">
        <v>1047.8499999999999</v>
      </c>
      <c r="L332" s="439">
        <v>1028.5</v>
      </c>
      <c r="M332" s="439">
        <v>2.9339599999999999</v>
      </c>
    </row>
    <row r="333" spans="1:13">
      <c r="A333" s="245">
        <v>323</v>
      </c>
      <c r="B333" s="442" t="s">
        <v>149</v>
      </c>
      <c r="C333" s="439">
        <v>49.8</v>
      </c>
      <c r="D333" s="440">
        <v>49.483333333333327</v>
      </c>
      <c r="E333" s="440">
        <v>48.516666666666652</v>
      </c>
      <c r="F333" s="440">
        <v>47.233333333333327</v>
      </c>
      <c r="G333" s="440">
        <v>46.266666666666652</v>
      </c>
      <c r="H333" s="440">
        <v>50.766666666666652</v>
      </c>
      <c r="I333" s="440">
        <v>51.733333333333334</v>
      </c>
      <c r="J333" s="440">
        <v>53.016666666666652</v>
      </c>
      <c r="K333" s="439">
        <v>50.45</v>
      </c>
      <c r="L333" s="439">
        <v>48.2</v>
      </c>
      <c r="M333" s="439">
        <v>193.63394</v>
      </c>
    </row>
    <row r="334" spans="1:13">
      <c r="A334" s="245">
        <v>324</v>
      </c>
      <c r="B334" s="442" t="s">
        <v>150</v>
      </c>
      <c r="C334" s="439">
        <v>82.3</v>
      </c>
      <c r="D334" s="440">
        <v>82.533333333333346</v>
      </c>
      <c r="E334" s="440">
        <v>81.316666666666691</v>
      </c>
      <c r="F334" s="440">
        <v>80.333333333333343</v>
      </c>
      <c r="G334" s="440">
        <v>79.116666666666688</v>
      </c>
      <c r="H334" s="440">
        <v>83.516666666666694</v>
      </c>
      <c r="I334" s="440">
        <v>84.733333333333363</v>
      </c>
      <c r="J334" s="440">
        <v>85.716666666666697</v>
      </c>
      <c r="K334" s="439">
        <v>83.75</v>
      </c>
      <c r="L334" s="439">
        <v>81.55</v>
      </c>
      <c r="M334" s="439">
        <v>42.26314</v>
      </c>
    </row>
    <row r="335" spans="1:13">
      <c r="A335" s="245">
        <v>325</v>
      </c>
      <c r="B335" s="442" t="s">
        <v>446</v>
      </c>
      <c r="C335" s="439">
        <v>562.15</v>
      </c>
      <c r="D335" s="440">
        <v>559.13333333333333</v>
      </c>
      <c r="E335" s="440">
        <v>551.26666666666665</v>
      </c>
      <c r="F335" s="440">
        <v>540.38333333333333</v>
      </c>
      <c r="G335" s="440">
        <v>532.51666666666665</v>
      </c>
      <c r="H335" s="440">
        <v>570.01666666666665</v>
      </c>
      <c r="I335" s="440">
        <v>577.88333333333321</v>
      </c>
      <c r="J335" s="440">
        <v>588.76666666666665</v>
      </c>
      <c r="K335" s="439">
        <v>567</v>
      </c>
      <c r="L335" s="439">
        <v>548.25</v>
      </c>
      <c r="M335" s="439">
        <v>1.4408099999999999</v>
      </c>
    </row>
    <row r="336" spans="1:13">
      <c r="A336" s="245">
        <v>326</v>
      </c>
      <c r="B336" s="442" t="s">
        <v>264</v>
      </c>
      <c r="C336" s="439">
        <v>26.35</v>
      </c>
      <c r="D336" s="440">
        <v>26.383333333333336</v>
      </c>
      <c r="E336" s="440">
        <v>26.116666666666674</v>
      </c>
      <c r="F336" s="440">
        <v>25.883333333333336</v>
      </c>
      <c r="G336" s="440">
        <v>25.616666666666674</v>
      </c>
      <c r="H336" s="440">
        <v>26.616666666666674</v>
      </c>
      <c r="I336" s="440">
        <v>26.883333333333333</v>
      </c>
      <c r="J336" s="440">
        <v>27.116666666666674</v>
      </c>
      <c r="K336" s="439">
        <v>26.65</v>
      </c>
      <c r="L336" s="439">
        <v>26.15</v>
      </c>
      <c r="M336" s="439">
        <v>76.013559999999998</v>
      </c>
    </row>
    <row r="337" spans="1:13">
      <c r="A337" s="245">
        <v>327</v>
      </c>
      <c r="B337" s="442" t="s">
        <v>447</v>
      </c>
      <c r="C337" s="439">
        <v>65.099999999999994</v>
      </c>
      <c r="D337" s="440">
        <v>65.316666666666663</v>
      </c>
      <c r="E337" s="440">
        <v>64.033333333333331</v>
      </c>
      <c r="F337" s="440">
        <v>62.966666666666669</v>
      </c>
      <c r="G337" s="440">
        <v>61.683333333333337</v>
      </c>
      <c r="H337" s="440">
        <v>66.383333333333326</v>
      </c>
      <c r="I337" s="440">
        <v>67.666666666666657</v>
      </c>
      <c r="J337" s="440">
        <v>68.73333333333332</v>
      </c>
      <c r="K337" s="439">
        <v>66.599999999999994</v>
      </c>
      <c r="L337" s="439">
        <v>64.25</v>
      </c>
      <c r="M337" s="439">
        <v>93.214200000000005</v>
      </c>
    </row>
    <row r="338" spans="1:13">
      <c r="A338" s="245">
        <v>328</v>
      </c>
      <c r="B338" s="442" t="s">
        <v>152</v>
      </c>
      <c r="C338" s="439">
        <v>182.3</v>
      </c>
      <c r="D338" s="440">
        <v>186.28333333333333</v>
      </c>
      <c r="E338" s="440">
        <v>177.36666666666667</v>
      </c>
      <c r="F338" s="440">
        <v>172.43333333333334</v>
      </c>
      <c r="G338" s="440">
        <v>163.51666666666668</v>
      </c>
      <c r="H338" s="440">
        <v>191.21666666666667</v>
      </c>
      <c r="I338" s="440">
        <v>200.13333333333335</v>
      </c>
      <c r="J338" s="440">
        <v>205.06666666666666</v>
      </c>
      <c r="K338" s="439">
        <v>195.2</v>
      </c>
      <c r="L338" s="439">
        <v>181.35</v>
      </c>
      <c r="M338" s="439">
        <v>291.56238999999999</v>
      </c>
    </row>
    <row r="339" spans="1:13">
      <c r="A339" s="245">
        <v>329</v>
      </c>
      <c r="B339" s="442" t="s">
        <v>694</v>
      </c>
      <c r="C339" s="439">
        <v>205.15</v>
      </c>
      <c r="D339" s="440">
        <v>206.68333333333331</v>
      </c>
      <c r="E339" s="440">
        <v>203.46666666666661</v>
      </c>
      <c r="F339" s="440">
        <v>201.7833333333333</v>
      </c>
      <c r="G339" s="440">
        <v>198.56666666666661</v>
      </c>
      <c r="H339" s="440">
        <v>208.36666666666662</v>
      </c>
      <c r="I339" s="440">
        <v>211.58333333333331</v>
      </c>
      <c r="J339" s="440">
        <v>213.26666666666662</v>
      </c>
      <c r="K339" s="439">
        <v>209.9</v>
      </c>
      <c r="L339" s="439">
        <v>205</v>
      </c>
      <c r="M339" s="439">
        <v>9.2645900000000001</v>
      </c>
    </row>
    <row r="340" spans="1:13">
      <c r="A340" s="245">
        <v>330</v>
      </c>
      <c r="B340" s="442" t="s">
        <v>153</v>
      </c>
      <c r="C340" s="439">
        <v>116.4</v>
      </c>
      <c r="D340" s="440">
        <v>115.05</v>
      </c>
      <c r="E340" s="440">
        <v>113.35</v>
      </c>
      <c r="F340" s="440">
        <v>110.3</v>
      </c>
      <c r="G340" s="440">
        <v>108.6</v>
      </c>
      <c r="H340" s="440">
        <v>118.1</v>
      </c>
      <c r="I340" s="440">
        <v>119.80000000000001</v>
      </c>
      <c r="J340" s="440">
        <v>122.85</v>
      </c>
      <c r="K340" s="439">
        <v>116.75</v>
      </c>
      <c r="L340" s="439">
        <v>112</v>
      </c>
      <c r="M340" s="439">
        <v>284.07409999999999</v>
      </c>
    </row>
    <row r="341" spans="1:13">
      <c r="A341" s="245">
        <v>331</v>
      </c>
      <c r="B341" s="442" t="s">
        <v>448</v>
      </c>
      <c r="C341" s="439">
        <v>481.15</v>
      </c>
      <c r="D341" s="440">
        <v>486.36666666666662</v>
      </c>
      <c r="E341" s="440">
        <v>474.78333333333325</v>
      </c>
      <c r="F341" s="440">
        <v>468.41666666666663</v>
      </c>
      <c r="G341" s="440">
        <v>456.83333333333326</v>
      </c>
      <c r="H341" s="440">
        <v>492.73333333333323</v>
      </c>
      <c r="I341" s="440">
        <v>504.31666666666661</v>
      </c>
      <c r="J341" s="440">
        <v>510.68333333333322</v>
      </c>
      <c r="K341" s="439">
        <v>497.95</v>
      </c>
      <c r="L341" s="439">
        <v>480</v>
      </c>
      <c r="M341" s="439">
        <v>4.6980599999999999</v>
      </c>
    </row>
    <row r="342" spans="1:13">
      <c r="A342" s="245">
        <v>332</v>
      </c>
      <c r="B342" s="442" t="s">
        <v>148</v>
      </c>
      <c r="C342" s="439">
        <v>74.2</v>
      </c>
      <c r="D342" s="440">
        <v>74.316666666666663</v>
      </c>
      <c r="E342" s="440">
        <v>72.883333333333326</v>
      </c>
      <c r="F342" s="440">
        <v>71.566666666666663</v>
      </c>
      <c r="G342" s="440">
        <v>70.133333333333326</v>
      </c>
      <c r="H342" s="440">
        <v>75.633333333333326</v>
      </c>
      <c r="I342" s="440">
        <v>77.066666666666663</v>
      </c>
      <c r="J342" s="440">
        <v>78.383333333333326</v>
      </c>
      <c r="K342" s="439">
        <v>75.75</v>
      </c>
      <c r="L342" s="439">
        <v>73</v>
      </c>
      <c r="M342" s="439">
        <v>277.37714</v>
      </c>
    </row>
    <row r="343" spans="1:13">
      <c r="A343" s="245">
        <v>333</v>
      </c>
      <c r="B343" s="442" t="s">
        <v>449</v>
      </c>
      <c r="C343" s="439">
        <v>70.05</v>
      </c>
      <c r="D343" s="440">
        <v>70.033333333333331</v>
      </c>
      <c r="E343" s="440">
        <v>68.266666666666666</v>
      </c>
      <c r="F343" s="440">
        <v>66.483333333333334</v>
      </c>
      <c r="G343" s="440">
        <v>64.716666666666669</v>
      </c>
      <c r="H343" s="440">
        <v>71.816666666666663</v>
      </c>
      <c r="I343" s="440">
        <v>73.583333333333314</v>
      </c>
      <c r="J343" s="440">
        <v>75.36666666666666</v>
      </c>
      <c r="K343" s="439">
        <v>71.8</v>
      </c>
      <c r="L343" s="439">
        <v>68.25</v>
      </c>
      <c r="M343" s="439">
        <v>43.595559999999999</v>
      </c>
    </row>
    <row r="344" spans="1:13">
      <c r="A344" s="245">
        <v>334</v>
      </c>
      <c r="B344" s="442" t="s">
        <v>450</v>
      </c>
      <c r="C344" s="439">
        <v>3207.25</v>
      </c>
      <c r="D344" s="440">
        <v>3214.5833333333335</v>
      </c>
      <c r="E344" s="440">
        <v>3186.2166666666672</v>
      </c>
      <c r="F344" s="440">
        <v>3165.1833333333338</v>
      </c>
      <c r="G344" s="440">
        <v>3136.8166666666675</v>
      </c>
      <c r="H344" s="440">
        <v>3235.6166666666668</v>
      </c>
      <c r="I344" s="440">
        <v>3263.9833333333327</v>
      </c>
      <c r="J344" s="440">
        <v>3285.0166666666664</v>
      </c>
      <c r="K344" s="439">
        <v>3242.95</v>
      </c>
      <c r="L344" s="439">
        <v>3193.55</v>
      </c>
      <c r="M344" s="439">
        <v>1.3019799999999999</v>
      </c>
    </row>
    <row r="345" spans="1:13">
      <c r="A345" s="245">
        <v>335</v>
      </c>
      <c r="B345" s="442" t="s">
        <v>755</v>
      </c>
      <c r="C345" s="439">
        <v>88.5</v>
      </c>
      <c r="D345" s="440">
        <v>88.533333333333346</v>
      </c>
      <c r="E345" s="440">
        <v>87.966666666666697</v>
      </c>
      <c r="F345" s="440">
        <v>87.433333333333351</v>
      </c>
      <c r="G345" s="440">
        <v>86.866666666666703</v>
      </c>
      <c r="H345" s="440">
        <v>89.066666666666691</v>
      </c>
      <c r="I345" s="440">
        <v>89.633333333333326</v>
      </c>
      <c r="J345" s="440">
        <v>90.166666666666686</v>
      </c>
      <c r="K345" s="439">
        <v>89.1</v>
      </c>
      <c r="L345" s="439">
        <v>88</v>
      </c>
      <c r="M345" s="439">
        <v>3.2808899999999999</v>
      </c>
    </row>
    <row r="346" spans="1:13">
      <c r="A346" s="245">
        <v>336</v>
      </c>
      <c r="B346" s="442" t="s">
        <v>151</v>
      </c>
      <c r="C346" s="439">
        <v>17532.55</v>
      </c>
      <c r="D346" s="440">
        <v>17492.016666666666</v>
      </c>
      <c r="E346" s="440">
        <v>17394.033333333333</v>
      </c>
      <c r="F346" s="440">
        <v>17255.516666666666</v>
      </c>
      <c r="G346" s="440">
        <v>17157.533333333333</v>
      </c>
      <c r="H346" s="440">
        <v>17630.533333333333</v>
      </c>
      <c r="I346" s="440">
        <v>17728.516666666663</v>
      </c>
      <c r="J346" s="440">
        <v>17867.033333333333</v>
      </c>
      <c r="K346" s="439">
        <v>17590</v>
      </c>
      <c r="L346" s="439">
        <v>17353.5</v>
      </c>
      <c r="M346" s="439">
        <v>0.49436000000000002</v>
      </c>
    </row>
    <row r="347" spans="1:13">
      <c r="A347" s="245">
        <v>337</v>
      </c>
      <c r="B347" s="442" t="s">
        <v>791</v>
      </c>
      <c r="C347" s="439">
        <v>45.55</v>
      </c>
      <c r="D347" s="440">
        <v>45.083333333333336</v>
      </c>
      <c r="E347" s="440">
        <v>43.466666666666669</v>
      </c>
      <c r="F347" s="440">
        <v>41.383333333333333</v>
      </c>
      <c r="G347" s="440">
        <v>39.766666666666666</v>
      </c>
      <c r="H347" s="440">
        <v>47.166666666666671</v>
      </c>
      <c r="I347" s="440">
        <v>48.783333333333331</v>
      </c>
      <c r="J347" s="440">
        <v>50.866666666666674</v>
      </c>
      <c r="K347" s="439">
        <v>46.7</v>
      </c>
      <c r="L347" s="439">
        <v>43</v>
      </c>
      <c r="M347" s="439">
        <v>90.494969999999995</v>
      </c>
    </row>
    <row r="348" spans="1:13">
      <c r="A348" s="245">
        <v>338</v>
      </c>
      <c r="B348" s="442" t="s">
        <v>451</v>
      </c>
      <c r="C348" s="439">
        <v>2332.85</v>
      </c>
      <c r="D348" s="440">
        <v>2337.2833333333333</v>
      </c>
      <c r="E348" s="440">
        <v>2295.5666666666666</v>
      </c>
      <c r="F348" s="440">
        <v>2258.2833333333333</v>
      </c>
      <c r="G348" s="440">
        <v>2216.5666666666666</v>
      </c>
      <c r="H348" s="440">
        <v>2374.5666666666666</v>
      </c>
      <c r="I348" s="440">
        <v>2416.2833333333328</v>
      </c>
      <c r="J348" s="440">
        <v>2453.5666666666666</v>
      </c>
      <c r="K348" s="439">
        <v>2379</v>
      </c>
      <c r="L348" s="439">
        <v>2300</v>
      </c>
      <c r="M348" s="439">
        <v>0.77012000000000003</v>
      </c>
    </row>
    <row r="349" spans="1:13">
      <c r="A349" s="245">
        <v>339</v>
      </c>
      <c r="B349" s="442" t="s">
        <v>790</v>
      </c>
      <c r="C349" s="439">
        <v>377</v>
      </c>
      <c r="D349" s="440">
        <v>377.11666666666662</v>
      </c>
      <c r="E349" s="440">
        <v>368.73333333333323</v>
      </c>
      <c r="F349" s="440">
        <v>360.46666666666664</v>
      </c>
      <c r="G349" s="440">
        <v>352.08333333333326</v>
      </c>
      <c r="H349" s="440">
        <v>385.38333333333321</v>
      </c>
      <c r="I349" s="440">
        <v>393.76666666666654</v>
      </c>
      <c r="J349" s="440">
        <v>402.03333333333319</v>
      </c>
      <c r="K349" s="439">
        <v>385.5</v>
      </c>
      <c r="L349" s="439">
        <v>368.85</v>
      </c>
      <c r="M349" s="439">
        <v>28.187819999999999</v>
      </c>
    </row>
    <row r="350" spans="1:13">
      <c r="A350" s="245">
        <v>340</v>
      </c>
      <c r="B350" s="442" t="s">
        <v>265</v>
      </c>
      <c r="C350" s="439">
        <v>648.1</v>
      </c>
      <c r="D350" s="440">
        <v>652.53333333333342</v>
      </c>
      <c r="E350" s="440">
        <v>640.76666666666688</v>
      </c>
      <c r="F350" s="440">
        <v>633.43333333333351</v>
      </c>
      <c r="G350" s="440">
        <v>621.66666666666697</v>
      </c>
      <c r="H350" s="440">
        <v>659.86666666666679</v>
      </c>
      <c r="I350" s="440">
        <v>671.63333333333344</v>
      </c>
      <c r="J350" s="440">
        <v>678.9666666666667</v>
      </c>
      <c r="K350" s="439">
        <v>664.3</v>
      </c>
      <c r="L350" s="439">
        <v>645.20000000000005</v>
      </c>
      <c r="M350" s="439">
        <v>5.4258300000000004</v>
      </c>
    </row>
    <row r="351" spans="1:13">
      <c r="A351" s="245">
        <v>341</v>
      </c>
      <c r="B351" s="442" t="s">
        <v>155</v>
      </c>
      <c r="C351" s="439">
        <v>125.15</v>
      </c>
      <c r="D351" s="440">
        <v>125.85000000000001</v>
      </c>
      <c r="E351" s="440">
        <v>124.20000000000002</v>
      </c>
      <c r="F351" s="440">
        <v>123.25000000000001</v>
      </c>
      <c r="G351" s="440">
        <v>121.60000000000002</v>
      </c>
      <c r="H351" s="440">
        <v>126.80000000000001</v>
      </c>
      <c r="I351" s="440">
        <v>128.45000000000002</v>
      </c>
      <c r="J351" s="440">
        <v>129.4</v>
      </c>
      <c r="K351" s="439">
        <v>127.5</v>
      </c>
      <c r="L351" s="439">
        <v>124.9</v>
      </c>
      <c r="M351" s="439">
        <v>287.09906999999998</v>
      </c>
    </row>
    <row r="352" spans="1:13">
      <c r="A352" s="245">
        <v>342</v>
      </c>
      <c r="B352" s="442" t="s">
        <v>154</v>
      </c>
      <c r="C352" s="439">
        <v>143.1</v>
      </c>
      <c r="D352" s="440">
        <v>143.15</v>
      </c>
      <c r="E352" s="440">
        <v>141.9</v>
      </c>
      <c r="F352" s="440">
        <v>140.69999999999999</v>
      </c>
      <c r="G352" s="440">
        <v>139.44999999999999</v>
      </c>
      <c r="H352" s="440">
        <v>144.35000000000002</v>
      </c>
      <c r="I352" s="440">
        <v>145.60000000000002</v>
      </c>
      <c r="J352" s="440">
        <v>146.80000000000004</v>
      </c>
      <c r="K352" s="439">
        <v>144.4</v>
      </c>
      <c r="L352" s="439">
        <v>141.94999999999999</v>
      </c>
      <c r="M352" s="439">
        <v>9.8944799999999997</v>
      </c>
    </row>
    <row r="353" spans="1:13">
      <c r="A353" s="245">
        <v>343</v>
      </c>
      <c r="B353" s="442" t="s">
        <v>452</v>
      </c>
      <c r="C353" s="439">
        <v>82.15</v>
      </c>
      <c r="D353" s="440">
        <v>82.333333333333329</v>
      </c>
      <c r="E353" s="440">
        <v>81.11666666666666</v>
      </c>
      <c r="F353" s="440">
        <v>80.083333333333329</v>
      </c>
      <c r="G353" s="440">
        <v>78.86666666666666</v>
      </c>
      <c r="H353" s="440">
        <v>83.36666666666666</v>
      </c>
      <c r="I353" s="440">
        <v>84.583333333333329</v>
      </c>
      <c r="J353" s="440">
        <v>85.61666666666666</v>
      </c>
      <c r="K353" s="439">
        <v>83.55</v>
      </c>
      <c r="L353" s="439">
        <v>81.3</v>
      </c>
      <c r="M353" s="439">
        <v>1.03878</v>
      </c>
    </row>
    <row r="354" spans="1:13">
      <c r="A354" s="245">
        <v>344</v>
      </c>
      <c r="B354" s="442" t="s">
        <v>266</v>
      </c>
      <c r="C354" s="439">
        <v>3557.55</v>
      </c>
      <c r="D354" s="440">
        <v>3539.25</v>
      </c>
      <c r="E354" s="440">
        <v>3503.55</v>
      </c>
      <c r="F354" s="440">
        <v>3449.55</v>
      </c>
      <c r="G354" s="440">
        <v>3413.8500000000004</v>
      </c>
      <c r="H354" s="440">
        <v>3593.25</v>
      </c>
      <c r="I354" s="440">
        <v>3628.95</v>
      </c>
      <c r="J354" s="440">
        <v>3682.95</v>
      </c>
      <c r="K354" s="439">
        <v>3574.95</v>
      </c>
      <c r="L354" s="439">
        <v>3485.25</v>
      </c>
      <c r="M354" s="439">
        <v>0.71579000000000004</v>
      </c>
    </row>
    <row r="355" spans="1:13">
      <c r="A355" s="245">
        <v>345</v>
      </c>
      <c r="B355" s="442" t="s">
        <v>453</v>
      </c>
      <c r="C355" s="439">
        <v>141.1</v>
      </c>
      <c r="D355" s="440">
        <v>141.6</v>
      </c>
      <c r="E355" s="440">
        <v>140.19999999999999</v>
      </c>
      <c r="F355" s="440">
        <v>139.29999999999998</v>
      </c>
      <c r="G355" s="440">
        <v>137.89999999999998</v>
      </c>
      <c r="H355" s="440">
        <v>142.5</v>
      </c>
      <c r="I355" s="440">
        <v>143.90000000000003</v>
      </c>
      <c r="J355" s="440">
        <v>144.80000000000001</v>
      </c>
      <c r="K355" s="439">
        <v>143</v>
      </c>
      <c r="L355" s="439">
        <v>140.69999999999999</v>
      </c>
      <c r="M355" s="439">
        <v>4.6029900000000001</v>
      </c>
    </row>
    <row r="356" spans="1:13">
      <c r="A356" s="245">
        <v>346</v>
      </c>
      <c r="B356" s="442" t="s">
        <v>454</v>
      </c>
      <c r="C356" s="439">
        <v>304.95</v>
      </c>
      <c r="D356" s="440">
        <v>307.65000000000003</v>
      </c>
      <c r="E356" s="440">
        <v>300.30000000000007</v>
      </c>
      <c r="F356" s="440">
        <v>295.65000000000003</v>
      </c>
      <c r="G356" s="440">
        <v>288.30000000000007</v>
      </c>
      <c r="H356" s="440">
        <v>312.30000000000007</v>
      </c>
      <c r="I356" s="440">
        <v>319.65000000000009</v>
      </c>
      <c r="J356" s="440">
        <v>324.30000000000007</v>
      </c>
      <c r="K356" s="439">
        <v>315</v>
      </c>
      <c r="L356" s="439">
        <v>303</v>
      </c>
      <c r="M356" s="439">
        <v>5.43553</v>
      </c>
    </row>
    <row r="357" spans="1:13">
      <c r="A357" s="245">
        <v>347</v>
      </c>
      <c r="B357" s="442" t="s">
        <v>455</v>
      </c>
      <c r="C357" s="439">
        <v>311.85000000000002</v>
      </c>
      <c r="D357" s="440">
        <v>313.26666666666665</v>
      </c>
      <c r="E357" s="440">
        <v>307.5333333333333</v>
      </c>
      <c r="F357" s="440">
        <v>303.21666666666664</v>
      </c>
      <c r="G357" s="440">
        <v>297.48333333333329</v>
      </c>
      <c r="H357" s="440">
        <v>317.58333333333331</v>
      </c>
      <c r="I357" s="440">
        <v>323.31666666666666</v>
      </c>
      <c r="J357" s="440">
        <v>327.63333333333333</v>
      </c>
      <c r="K357" s="439">
        <v>319</v>
      </c>
      <c r="L357" s="439">
        <v>308.95</v>
      </c>
      <c r="M357" s="439">
        <v>1.6442699999999999</v>
      </c>
    </row>
    <row r="358" spans="1:13">
      <c r="A358" s="245">
        <v>348</v>
      </c>
      <c r="B358" s="442" t="s">
        <v>267</v>
      </c>
      <c r="C358" s="439">
        <v>2696.25</v>
      </c>
      <c r="D358" s="440">
        <v>2704.4166666666665</v>
      </c>
      <c r="E358" s="440">
        <v>2671.8833333333332</v>
      </c>
      <c r="F358" s="440">
        <v>2647.5166666666669</v>
      </c>
      <c r="G358" s="440">
        <v>2614.9833333333336</v>
      </c>
      <c r="H358" s="440">
        <v>2728.7833333333328</v>
      </c>
      <c r="I358" s="440">
        <v>2761.3166666666666</v>
      </c>
      <c r="J358" s="440">
        <v>2785.6833333333325</v>
      </c>
      <c r="K358" s="439">
        <v>2736.95</v>
      </c>
      <c r="L358" s="439">
        <v>2680.05</v>
      </c>
      <c r="M358" s="439">
        <v>1.6723699999999999</v>
      </c>
    </row>
    <row r="359" spans="1:13">
      <c r="A359" s="245">
        <v>349</v>
      </c>
      <c r="B359" s="442" t="s">
        <v>268</v>
      </c>
      <c r="C359" s="439">
        <v>881.4</v>
      </c>
      <c r="D359" s="440">
        <v>877.6</v>
      </c>
      <c r="E359" s="440">
        <v>873.80000000000007</v>
      </c>
      <c r="F359" s="440">
        <v>866.2</v>
      </c>
      <c r="G359" s="440">
        <v>862.40000000000009</v>
      </c>
      <c r="H359" s="440">
        <v>885.2</v>
      </c>
      <c r="I359" s="440">
        <v>889</v>
      </c>
      <c r="J359" s="440">
        <v>896.6</v>
      </c>
      <c r="K359" s="439">
        <v>881.4</v>
      </c>
      <c r="L359" s="439">
        <v>870</v>
      </c>
      <c r="M359" s="439">
        <v>7.4839200000000003</v>
      </c>
    </row>
    <row r="360" spans="1:13">
      <c r="A360" s="245">
        <v>350</v>
      </c>
      <c r="B360" s="442" t="s">
        <v>456</v>
      </c>
      <c r="C360" s="439">
        <v>262.75</v>
      </c>
      <c r="D360" s="440">
        <v>263.68333333333334</v>
      </c>
      <c r="E360" s="440">
        <v>261.36666666666667</v>
      </c>
      <c r="F360" s="440">
        <v>259.98333333333335</v>
      </c>
      <c r="G360" s="440">
        <v>257.66666666666669</v>
      </c>
      <c r="H360" s="440">
        <v>265.06666666666666</v>
      </c>
      <c r="I360" s="440">
        <v>267.38333333333338</v>
      </c>
      <c r="J360" s="440">
        <v>268.76666666666665</v>
      </c>
      <c r="K360" s="439">
        <v>266</v>
      </c>
      <c r="L360" s="439">
        <v>262.3</v>
      </c>
      <c r="M360" s="439">
        <v>3.0656599999999998</v>
      </c>
    </row>
    <row r="361" spans="1:13">
      <c r="A361" s="245">
        <v>351</v>
      </c>
      <c r="B361" s="442" t="s">
        <v>758</v>
      </c>
      <c r="C361" s="439">
        <v>430.05</v>
      </c>
      <c r="D361" s="440">
        <v>429.18333333333334</v>
      </c>
      <c r="E361" s="440">
        <v>424.36666666666667</v>
      </c>
      <c r="F361" s="440">
        <v>418.68333333333334</v>
      </c>
      <c r="G361" s="440">
        <v>413.86666666666667</v>
      </c>
      <c r="H361" s="440">
        <v>434.86666666666667</v>
      </c>
      <c r="I361" s="440">
        <v>439.68333333333339</v>
      </c>
      <c r="J361" s="440">
        <v>445.36666666666667</v>
      </c>
      <c r="K361" s="439">
        <v>434</v>
      </c>
      <c r="L361" s="439">
        <v>423.5</v>
      </c>
      <c r="M361" s="439">
        <v>0.67076999999999998</v>
      </c>
    </row>
    <row r="362" spans="1:13">
      <c r="A362" s="245">
        <v>352</v>
      </c>
      <c r="B362" s="442" t="s">
        <v>457</v>
      </c>
      <c r="C362" s="439">
        <v>91.7</v>
      </c>
      <c r="D362" s="440">
        <v>91.95</v>
      </c>
      <c r="E362" s="440">
        <v>90.850000000000009</v>
      </c>
      <c r="F362" s="440">
        <v>90</v>
      </c>
      <c r="G362" s="440">
        <v>88.9</v>
      </c>
      <c r="H362" s="440">
        <v>92.800000000000011</v>
      </c>
      <c r="I362" s="440">
        <v>93.9</v>
      </c>
      <c r="J362" s="440">
        <v>94.750000000000014</v>
      </c>
      <c r="K362" s="439">
        <v>93.05</v>
      </c>
      <c r="L362" s="439">
        <v>91.1</v>
      </c>
      <c r="M362" s="439">
        <v>9.1557899999999997</v>
      </c>
    </row>
    <row r="363" spans="1:13">
      <c r="A363" s="245">
        <v>353</v>
      </c>
      <c r="B363" s="442" t="s">
        <v>163</v>
      </c>
      <c r="C363" s="439">
        <v>1431.05</v>
      </c>
      <c r="D363" s="440">
        <v>1421.9166666666667</v>
      </c>
      <c r="E363" s="440">
        <v>1399.1333333333334</v>
      </c>
      <c r="F363" s="440">
        <v>1367.2166666666667</v>
      </c>
      <c r="G363" s="440">
        <v>1344.4333333333334</v>
      </c>
      <c r="H363" s="440">
        <v>1453.8333333333335</v>
      </c>
      <c r="I363" s="440">
        <v>1476.6166666666668</v>
      </c>
      <c r="J363" s="440">
        <v>1508.5333333333335</v>
      </c>
      <c r="K363" s="439">
        <v>1444.7</v>
      </c>
      <c r="L363" s="439">
        <v>1390</v>
      </c>
      <c r="M363" s="439">
        <v>16.787590000000002</v>
      </c>
    </row>
    <row r="364" spans="1:13">
      <c r="A364" s="245">
        <v>354</v>
      </c>
      <c r="B364" s="442" t="s">
        <v>156</v>
      </c>
      <c r="C364" s="439">
        <v>30860.799999999999</v>
      </c>
      <c r="D364" s="440">
        <v>30920.95</v>
      </c>
      <c r="E364" s="440">
        <v>30594.9</v>
      </c>
      <c r="F364" s="440">
        <v>30329</v>
      </c>
      <c r="G364" s="440">
        <v>30002.95</v>
      </c>
      <c r="H364" s="440">
        <v>31186.850000000002</v>
      </c>
      <c r="I364" s="440">
        <v>31512.899999999998</v>
      </c>
      <c r="J364" s="440">
        <v>31778.800000000003</v>
      </c>
      <c r="K364" s="439">
        <v>31247</v>
      </c>
      <c r="L364" s="439">
        <v>30655.05</v>
      </c>
      <c r="M364" s="439">
        <v>0.27528000000000002</v>
      </c>
    </row>
    <row r="365" spans="1:13">
      <c r="A365" s="245">
        <v>355</v>
      </c>
      <c r="B365" s="442" t="s">
        <v>458</v>
      </c>
      <c r="C365" s="439">
        <v>2461.1999999999998</v>
      </c>
      <c r="D365" s="440">
        <v>2463.7333333333331</v>
      </c>
      <c r="E365" s="440">
        <v>2437.4666666666662</v>
      </c>
      <c r="F365" s="440">
        <v>2413.7333333333331</v>
      </c>
      <c r="G365" s="440">
        <v>2387.4666666666662</v>
      </c>
      <c r="H365" s="440">
        <v>2487.4666666666662</v>
      </c>
      <c r="I365" s="440">
        <v>2513.7333333333336</v>
      </c>
      <c r="J365" s="440">
        <v>2537.4666666666662</v>
      </c>
      <c r="K365" s="439">
        <v>2490</v>
      </c>
      <c r="L365" s="439">
        <v>2440</v>
      </c>
      <c r="M365" s="439">
        <v>0.95882999999999996</v>
      </c>
    </row>
    <row r="366" spans="1:13">
      <c r="A366" s="245">
        <v>356</v>
      </c>
      <c r="B366" s="442" t="s">
        <v>158</v>
      </c>
      <c r="C366" s="439">
        <v>249.35</v>
      </c>
      <c r="D366" s="440">
        <v>248.13333333333335</v>
      </c>
      <c r="E366" s="440">
        <v>246.26666666666671</v>
      </c>
      <c r="F366" s="440">
        <v>243.18333333333337</v>
      </c>
      <c r="G366" s="440">
        <v>241.31666666666672</v>
      </c>
      <c r="H366" s="440">
        <v>251.2166666666667</v>
      </c>
      <c r="I366" s="440">
        <v>253.08333333333331</v>
      </c>
      <c r="J366" s="440">
        <v>256.16666666666669</v>
      </c>
      <c r="K366" s="439">
        <v>250</v>
      </c>
      <c r="L366" s="439">
        <v>245.05</v>
      </c>
      <c r="M366" s="439">
        <v>26.94351</v>
      </c>
    </row>
    <row r="367" spans="1:13">
      <c r="A367" s="245">
        <v>357</v>
      </c>
      <c r="B367" s="442" t="s">
        <v>269</v>
      </c>
      <c r="C367" s="439">
        <v>5199.1499999999996</v>
      </c>
      <c r="D367" s="440">
        <v>5190.8666666666659</v>
      </c>
      <c r="E367" s="440">
        <v>5171.7333333333318</v>
      </c>
      <c r="F367" s="440">
        <v>5144.3166666666657</v>
      </c>
      <c r="G367" s="440">
        <v>5125.1833333333316</v>
      </c>
      <c r="H367" s="440">
        <v>5218.2833333333319</v>
      </c>
      <c r="I367" s="440">
        <v>5237.4166666666652</v>
      </c>
      <c r="J367" s="440">
        <v>5264.8333333333321</v>
      </c>
      <c r="K367" s="439">
        <v>5210</v>
      </c>
      <c r="L367" s="439">
        <v>5163.45</v>
      </c>
      <c r="M367" s="439">
        <v>0.30221999999999999</v>
      </c>
    </row>
    <row r="368" spans="1:13">
      <c r="A368" s="245">
        <v>358</v>
      </c>
      <c r="B368" s="442" t="s">
        <v>459</v>
      </c>
      <c r="C368" s="439">
        <v>242.5</v>
      </c>
      <c r="D368" s="440">
        <v>237.33333333333334</v>
      </c>
      <c r="E368" s="440">
        <v>229.66666666666669</v>
      </c>
      <c r="F368" s="440">
        <v>216.83333333333334</v>
      </c>
      <c r="G368" s="440">
        <v>209.16666666666669</v>
      </c>
      <c r="H368" s="440">
        <v>250.16666666666669</v>
      </c>
      <c r="I368" s="440">
        <v>257.83333333333337</v>
      </c>
      <c r="J368" s="440">
        <v>270.66666666666669</v>
      </c>
      <c r="K368" s="439">
        <v>245</v>
      </c>
      <c r="L368" s="439">
        <v>224.5</v>
      </c>
      <c r="M368" s="439">
        <v>66.927210000000002</v>
      </c>
    </row>
    <row r="369" spans="1:13">
      <c r="A369" s="245">
        <v>359</v>
      </c>
      <c r="B369" s="442" t="s">
        <v>460</v>
      </c>
      <c r="C369" s="439">
        <v>850.05</v>
      </c>
      <c r="D369" s="440">
        <v>858.96666666666658</v>
      </c>
      <c r="E369" s="440">
        <v>829.03333333333319</v>
      </c>
      <c r="F369" s="440">
        <v>808.01666666666665</v>
      </c>
      <c r="G369" s="440">
        <v>778.08333333333326</v>
      </c>
      <c r="H369" s="440">
        <v>879.98333333333312</v>
      </c>
      <c r="I369" s="440">
        <v>909.91666666666652</v>
      </c>
      <c r="J369" s="440">
        <v>930.93333333333305</v>
      </c>
      <c r="K369" s="439">
        <v>888.9</v>
      </c>
      <c r="L369" s="439">
        <v>837.95</v>
      </c>
      <c r="M369" s="439">
        <v>2.1020099999999999</v>
      </c>
    </row>
    <row r="370" spans="1:13">
      <c r="A370" s="245">
        <v>360</v>
      </c>
      <c r="B370" s="442" t="s">
        <v>160</v>
      </c>
      <c r="C370" s="439">
        <v>2084.4</v>
      </c>
      <c r="D370" s="440">
        <v>2087.4666666666667</v>
      </c>
      <c r="E370" s="440">
        <v>2072.9333333333334</v>
      </c>
      <c r="F370" s="440">
        <v>2061.4666666666667</v>
      </c>
      <c r="G370" s="440">
        <v>2046.9333333333334</v>
      </c>
      <c r="H370" s="440">
        <v>2098.9333333333334</v>
      </c>
      <c r="I370" s="440">
        <v>2113.4666666666672</v>
      </c>
      <c r="J370" s="440">
        <v>2124.9333333333334</v>
      </c>
      <c r="K370" s="439">
        <v>2102</v>
      </c>
      <c r="L370" s="439">
        <v>2076</v>
      </c>
      <c r="M370" s="439">
        <v>3.9089900000000002</v>
      </c>
    </row>
    <row r="371" spans="1:13">
      <c r="A371" s="245">
        <v>361</v>
      </c>
      <c r="B371" s="442" t="s">
        <v>157</v>
      </c>
      <c r="C371" s="439">
        <v>1960.75</v>
      </c>
      <c r="D371" s="440">
        <v>1973.8666666666668</v>
      </c>
      <c r="E371" s="440">
        <v>1892.7333333333336</v>
      </c>
      <c r="F371" s="440">
        <v>1824.7166666666667</v>
      </c>
      <c r="G371" s="440">
        <v>1743.5833333333335</v>
      </c>
      <c r="H371" s="440">
        <v>2041.8833333333337</v>
      </c>
      <c r="I371" s="440">
        <v>2123.0166666666669</v>
      </c>
      <c r="J371" s="440">
        <v>2191.0333333333338</v>
      </c>
      <c r="K371" s="439">
        <v>2055</v>
      </c>
      <c r="L371" s="439">
        <v>1905.85</v>
      </c>
      <c r="M371" s="439">
        <v>29.879249999999999</v>
      </c>
    </row>
    <row r="372" spans="1:13">
      <c r="A372" s="245">
        <v>362</v>
      </c>
      <c r="B372" s="442" t="s">
        <v>756</v>
      </c>
      <c r="C372" s="439">
        <v>1015.45</v>
      </c>
      <c r="D372" s="440">
        <v>1013.2166666666667</v>
      </c>
      <c r="E372" s="440">
        <v>1006.4833333333333</v>
      </c>
      <c r="F372" s="440">
        <v>997.51666666666665</v>
      </c>
      <c r="G372" s="440">
        <v>990.7833333333333</v>
      </c>
      <c r="H372" s="440">
        <v>1022.1833333333334</v>
      </c>
      <c r="I372" s="440">
        <v>1028.9166666666667</v>
      </c>
      <c r="J372" s="440">
        <v>1037.8833333333334</v>
      </c>
      <c r="K372" s="439">
        <v>1019.95</v>
      </c>
      <c r="L372" s="439">
        <v>1004.25</v>
      </c>
      <c r="M372" s="439">
        <v>0.65776999999999997</v>
      </c>
    </row>
    <row r="373" spans="1:13">
      <c r="A373" s="245">
        <v>363</v>
      </c>
      <c r="B373" s="442" t="s">
        <v>461</v>
      </c>
      <c r="C373" s="439">
        <v>1739.9</v>
      </c>
      <c r="D373" s="440">
        <v>1733.3</v>
      </c>
      <c r="E373" s="440">
        <v>1718.6</v>
      </c>
      <c r="F373" s="440">
        <v>1697.3</v>
      </c>
      <c r="G373" s="440">
        <v>1682.6</v>
      </c>
      <c r="H373" s="440">
        <v>1754.6</v>
      </c>
      <c r="I373" s="440">
        <v>1769.3000000000002</v>
      </c>
      <c r="J373" s="440">
        <v>1790.6</v>
      </c>
      <c r="K373" s="439">
        <v>1748</v>
      </c>
      <c r="L373" s="439">
        <v>1712</v>
      </c>
      <c r="M373" s="439">
        <v>3.2888000000000002</v>
      </c>
    </row>
    <row r="374" spans="1:13">
      <c r="A374" s="245">
        <v>364</v>
      </c>
      <c r="B374" s="442" t="s">
        <v>757</v>
      </c>
      <c r="C374" s="439">
        <v>1211.7</v>
      </c>
      <c r="D374" s="440">
        <v>1215.3500000000001</v>
      </c>
      <c r="E374" s="440">
        <v>1196.4000000000003</v>
      </c>
      <c r="F374" s="440">
        <v>1181.1000000000001</v>
      </c>
      <c r="G374" s="440">
        <v>1162.1500000000003</v>
      </c>
      <c r="H374" s="440">
        <v>1230.6500000000003</v>
      </c>
      <c r="I374" s="440">
        <v>1249.6000000000001</v>
      </c>
      <c r="J374" s="440">
        <v>1264.9000000000003</v>
      </c>
      <c r="K374" s="439">
        <v>1234.3</v>
      </c>
      <c r="L374" s="439">
        <v>1200.05</v>
      </c>
      <c r="M374" s="439">
        <v>4.8704000000000001</v>
      </c>
    </row>
    <row r="375" spans="1:13">
      <c r="A375" s="245">
        <v>365</v>
      </c>
      <c r="B375" s="442" t="s">
        <v>159</v>
      </c>
      <c r="C375" s="439">
        <v>125.75</v>
      </c>
      <c r="D375" s="440">
        <v>124.41666666666667</v>
      </c>
      <c r="E375" s="440">
        <v>122.83333333333334</v>
      </c>
      <c r="F375" s="440">
        <v>119.91666666666667</v>
      </c>
      <c r="G375" s="440">
        <v>118.33333333333334</v>
      </c>
      <c r="H375" s="440">
        <v>127.33333333333334</v>
      </c>
      <c r="I375" s="440">
        <v>128.91666666666669</v>
      </c>
      <c r="J375" s="440">
        <v>131.83333333333334</v>
      </c>
      <c r="K375" s="439">
        <v>126</v>
      </c>
      <c r="L375" s="439">
        <v>121.5</v>
      </c>
      <c r="M375" s="439">
        <v>83.937049999999999</v>
      </c>
    </row>
    <row r="376" spans="1:13">
      <c r="A376" s="245">
        <v>366</v>
      </c>
      <c r="B376" s="442" t="s">
        <v>162</v>
      </c>
      <c r="C376" s="439">
        <v>236.25</v>
      </c>
      <c r="D376" s="440">
        <v>233.65</v>
      </c>
      <c r="E376" s="440">
        <v>229.5</v>
      </c>
      <c r="F376" s="440">
        <v>222.75</v>
      </c>
      <c r="G376" s="440">
        <v>218.6</v>
      </c>
      <c r="H376" s="440">
        <v>240.4</v>
      </c>
      <c r="I376" s="440">
        <v>244.55000000000004</v>
      </c>
      <c r="J376" s="440">
        <v>251.3</v>
      </c>
      <c r="K376" s="439">
        <v>237.8</v>
      </c>
      <c r="L376" s="439">
        <v>226.9</v>
      </c>
      <c r="M376" s="439">
        <v>101.58072</v>
      </c>
    </row>
    <row r="377" spans="1:13">
      <c r="A377" s="245">
        <v>367</v>
      </c>
      <c r="B377" s="442" t="s">
        <v>462</v>
      </c>
      <c r="C377" s="439">
        <v>392.2</v>
      </c>
      <c r="D377" s="440">
        <v>394.63333333333338</v>
      </c>
      <c r="E377" s="440">
        <v>384.56666666666678</v>
      </c>
      <c r="F377" s="440">
        <v>376.93333333333339</v>
      </c>
      <c r="G377" s="440">
        <v>366.86666666666679</v>
      </c>
      <c r="H377" s="440">
        <v>402.26666666666677</v>
      </c>
      <c r="I377" s="440">
        <v>412.33333333333337</v>
      </c>
      <c r="J377" s="440">
        <v>419.96666666666675</v>
      </c>
      <c r="K377" s="439">
        <v>404.7</v>
      </c>
      <c r="L377" s="439">
        <v>387</v>
      </c>
      <c r="M377" s="439">
        <v>52.483350000000002</v>
      </c>
    </row>
    <row r="378" spans="1:13">
      <c r="A378" s="245">
        <v>368</v>
      </c>
      <c r="B378" s="442" t="s">
        <v>270</v>
      </c>
      <c r="C378" s="439">
        <v>288.10000000000002</v>
      </c>
      <c r="D378" s="440">
        <v>289.36666666666667</v>
      </c>
      <c r="E378" s="440">
        <v>285.73333333333335</v>
      </c>
      <c r="F378" s="440">
        <v>283.36666666666667</v>
      </c>
      <c r="G378" s="440">
        <v>279.73333333333335</v>
      </c>
      <c r="H378" s="440">
        <v>291.73333333333335</v>
      </c>
      <c r="I378" s="440">
        <v>295.36666666666667</v>
      </c>
      <c r="J378" s="440">
        <v>297.73333333333335</v>
      </c>
      <c r="K378" s="439">
        <v>293</v>
      </c>
      <c r="L378" s="439">
        <v>287</v>
      </c>
      <c r="M378" s="439">
        <v>3.9220700000000002</v>
      </c>
    </row>
    <row r="379" spans="1:13">
      <c r="A379" s="245">
        <v>369</v>
      </c>
      <c r="B379" s="442" t="s">
        <v>463</v>
      </c>
      <c r="C379" s="439">
        <v>137</v>
      </c>
      <c r="D379" s="440">
        <v>137.58333333333334</v>
      </c>
      <c r="E379" s="440">
        <v>134.66666666666669</v>
      </c>
      <c r="F379" s="440">
        <v>132.33333333333334</v>
      </c>
      <c r="G379" s="440">
        <v>129.41666666666669</v>
      </c>
      <c r="H379" s="440">
        <v>139.91666666666669</v>
      </c>
      <c r="I379" s="440">
        <v>142.83333333333337</v>
      </c>
      <c r="J379" s="440">
        <v>145.16666666666669</v>
      </c>
      <c r="K379" s="439">
        <v>140.5</v>
      </c>
      <c r="L379" s="439">
        <v>135.25</v>
      </c>
      <c r="M379" s="439">
        <v>2.84985</v>
      </c>
    </row>
    <row r="380" spans="1:13">
      <c r="A380" s="245">
        <v>370</v>
      </c>
      <c r="B380" s="442" t="s">
        <v>464</v>
      </c>
      <c r="C380" s="439">
        <v>5824.8</v>
      </c>
      <c r="D380" s="440">
        <v>5831.95</v>
      </c>
      <c r="E380" s="440">
        <v>5788.9</v>
      </c>
      <c r="F380" s="440">
        <v>5753</v>
      </c>
      <c r="G380" s="440">
        <v>5709.95</v>
      </c>
      <c r="H380" s="440">
        <v>5867.8499999999995</v>
      </c>
      <c r="I380" s="440">
        <v>5910.9000000000005</v>
      </c>
      <c r="J380" s="440">
        <v>5946.7999999999993</v>
      </c>
      <c r="K380" s="439">
        <v>5875</v>
      </c>
      <c r="L380" s="439">
        <v>5796.05</v>
      </c>
      <c r="M380" s="439">
        <v>5.0819999999999997E-2</v>
      </c>
    </row>
    <row r="381" spans="1:13">
      <c r="A381" s="245">
        <v>371</v>
      </c>
      <c r="B381" s="442" t="s">
        <v>271</v>
      </c>
      <c r="C381" s="439">
        <v>12900.05</v>
      </c>
      <c r="D381" s="440">
        <v>12918.633333333333</v>
      </c>
      <c r="E381" s="440">
        <v>12837.316666666666</v>
      </c>
      <c r="F381" s="440">
        <v>12774.583333333332</v>
      </c>
      <c r="G381" s="440">
        <v>12693.266666666665</v>
      </c>
      <c r="H381" s="440">
        <v>12981.366666666667</v>
      </c>
      <c r="I381" s="440">
        <v>13062.683333333336</v>
      </c>
      <c r="J381" s="440">
        <v>13125.416666666668</v>
      </c>
      <c r="K381" s="439">
        <v>12999.95</v>
      </c>
      <c r="L381" s="439">
        <v>12855.9</v>
      </c>
      <c r="M381" s="439">
        <v>0.15561</v>
      </c>
    </row>
    <row r="382" spans="1:13">
      <c r="A382" s="245">
        <v>372</v>
      </c>
      <c r="B382" s="442" t="s">
        <v>161</v>
      </c>
      <c r="C382" s="439">
        <v>42.1</v>
      </c>
      <c r="D382" s="440">
        <v>42.35</v>
      </c>
      <c r="E382" s="440">
        <v>41.6</v>
      </c>
      <c r="F382" s="440">
        <v>41.1</v>
      </c>
      <c r="G382" s="440">
        <v>40.35</v>
      </c>
      <c r="H382" s="440">
        <v>42.85</v>
      </c>
      <c r="I382" s="440">
        <v>43.6</v>
      </c>
      <c r="J382" s="440">
        <v>44.1</v>
      </c>
      <c r="K382" s="439">
        <v>43.1</v>
      </c>
      <c r="L382" s="439">
        <v>41.85</v>
      </c>
      <c r="M382" s="439">
        <v>1570.04801</v>
      </c>
    </row>
    <row r="383" spans="1:13">
      <c r="A383" s="245">
        <v>373</v>
      </c>
      <c r="B383" s="442" t="s">
        <v>272</v>
      </c>
      <c r="C383" s="439">
        <v>719.85</v>
      </c>
      <c r="D383" s="440">
        <v>715.11666666666679</v>
      </c>
      <c r="E383" s="440">
        <v>709.68333333333362</v>
      </c>
      <c r="F383" s="440">
        <v>699.51666666666688</v>
      </c>
      <c r="G383" s="440">
        <v>694.08333333333371</v>
      </c>
      <c r="H383" s="440">
        <v>725.28333333333353</v>
      </c>
      <c r="I383" s="440">
        <v>730.7166666666667</v>
      </c>
      <c r="J383" s="440">
        <v>740.88333333333344</v>
      </c>
      <c r="K383" s="439">
        <v>720.55</v>
      </c>
      <c r="L383" s="439">
        <v>704.95</v>
      </c>
      <c r="M383" s="439">
        <v>1.7799400000000001</v>
      </c>
    </row>
    <row r="384" spans="1:13">
      <c r="A384" s="245">
        <v>374</v>
      </c>
      <c r="B384" s="442" t="s">
        <v>165</v>
      </c>
      <c r="C384" s="439">
        <v>216.7</v>
      </c>
      <c r="D384" s="440">
        <v>217.4</v>
      </c>
      <c r="E384" s="440">
        <v>214.4</v>
      </c>
      <c r="F384" s="440">
        <v>212.1</v>
      </c>
      <c r="G384" s="440">
        <v>209.1</v>
      </c>
      <c r="H384" s="440">
        <v>219.70000000000002</v>
      </c>
      <c r="I384" s="440">
        <v>222.70000000000002</v>
      </c>
      <c r="J384" s="440">
        <v>225.00000000000003</v>
      </c>
      <c r="K384" s="439">
        <v>220.4</v>
      </c>
      <c r="L384" s="439">
        <v>215.1</v>
      </c>
      <c r="M384" s="439">
        <v>107.81247999999999</v>
      </c>
    </row>
    <row r="385" spans="1:13">
      <c r="A385" s="245">
        <v>375</v>
      </c>
      <c r="B385" s="442" t="s">
        <v>166</v>
      </c>
      <c r="C385" s="439">
        <v>153.6</v>
      </c>
      <c r="D385" s="440">
        <v>152.86666666666665</v>
      </c>
      <c r="E385" s="440">
        <v>151.5333333333333</v>
      </c>
      <c r="F385" s="440">
        <v>149.46666666666667</v>
      </c>
      <c r="G385" s="440">
        <v>148.13333333333333</v>
      </c>
      <c r="H385" s="440">
        <v>154.93333333333328</v>
      </c>
      <c r="I385" s="440">
        <v>156.26666666666659</v>
      </c>
      <c r="J385" s="440">
        <v>158.33333333333326</v>
      </c>
      <c r="K385" s="439">
        <v>154.19999999999999</v>
      </c>
      <c r="L385" s="439">
        <v>150.80000000000001</v>
      </c>
      <c r="M385" s="439">
        <v>36.393630000000002</v>
      </c>
    </row>
    <row r="386" spans="1:13">
      <c r="A386" s="245">
        <v>376</v>
      </c>
      <c r="B386" s="442" t="s">
        <v>465</v>
      </c>
      <c r="C386" s="439">
        <v>264.64999999999998</v>
      </c>
      <c r="D386" s="440">
        <v>260.56666666666666</v>
      </c>
      <c r="E386" s="440">
        <v>254.13333333333333</v>
      </c>
      <c r="F386" s="440">
        <v>243.61666666666667</v>
      </c>
      <c r="G386" s="440">
        <v>237.18333333333334</v>
      </c>
      <c r="H386" s="440">
        <v>271.08333333333331</v>
      </c>
      <c r="I386" s="440">
        <v>277.51666666666659</v>
      </c>
      <c r="J386" s="440">
        <v>288.0333333333333</v>
      </c>
      <c r="K386" s="439">
        <v>267</v>
      </c>
      <c r="L386" s="439">
        <v>250.05</v>
      </c>
      <c r="M386" s="439">
        <v>20.35145</v>
      </c>
    </row>
    <row r="387" spans="1:13">
      <c r="A387" s="245">
        <v>377</v>
      </c>
      <c r="B387" s="442" t="s">
        <v>466</v>
      </c>
      <c r="C387" s="439">
        <v>705.25</v>
      </c>
      <c r="D387" s="440">
        <v>699.68333333333339</v>
      </c>
      <c r="E387" s="440">
        <v>657.06666666666683</v>
      </c>
      <c r="F387" s="440">
        <v>608.88333333333344</v>
      </c>
      <c r="G387" s="440">
        <v>566.26666666666688</v>
      </c>
      <c r="H387" s="440">
        <v>747.86666666666679</v>
      </c>
      <c r="I387" s="440">
        <v>790.48333333333335</v>
      </c>
      <c r="J387" s="440">
        <v>838.66666666666674</v>
      </c>
      <c r="K387" s="439">
        <v>742.3</v>
      </c>
      <c r="L387" s="439">
        <v>651.5</v>
      </c>
      <c r="M387" s="439">
        <v>42.876190000000001</v>
      </c>
    </row>
    <row r="388" spans="1:13">
      <c r="A388" s="245">
        <v>378</v>
      </c>
      <c r="B388" s="442" t="s">
        <v>467</v>
      </c>
      <c r="C388" s="439">
        <v>31.55</v>
      </c>
      <c r="D388" s="440">
        <v>31.55</v>
      </c>
      <c r="E388" s="440">
        <v>31</v>
      </c>
      <c r="F388" s="440">
        <v>30.45</v>
      </c>
      <c r="G388" s="440">
        <v>29.9</v>
      </c>
      <c r="H388" s="440">
        <v>32.1</v>
      </c>
      <c r="I388" s="440">
        <v>32.650000000000006</v>
      </c>
      <c r="J388" s="440">
        <v>33.200000000000003</v>
      </c>
      <c r="K388" s="439">
        <v>32.1</v>
      </c>
      <c r="L388" s="439">
        <v>31</v>
      </c>
      <c r="M388" s="439">
        <v>163.64716999999999</v>
      </c>
    </row>
    <row r="389" spans="1:13">
      <c r="A389" s="245">
        <v>379</v>
      </c>
      <c r="B389" s="442" t="s">
        <v>468</v>
      </c>
      <c r="C389" s="439">
        <v>182.9</v>
      </c>
      <c r="D389" s="440">
        <v>181.5333333333333</v>
      </c>
      <c r="E389" s="440">
        <v>178.06666666666661</v>
      </c>
      <c r="F389" s="440">
        <v>173.23333333333329</v>
      </c>
      <c r="G389" s="440">
        <v>169.76666666666659</v>
      </c>
      <c r="H389" s="440">
        <v>186.36666666666662</v>
      </c>
      <c r="I389" s="440">
        <v>189.83333333333331</v>
      </c>
      <c r="J389" s="440">
        <v>194.66666666666663</v>
      </c>
      <c r="K389" s="439">
        <v>185</v>
      </c>
      <c r="L389" s="439">
        <v>176.7</v>
      </c>
      <c r="M389" s="439">
        <v>54.574570000000001</v>
      </c>
    </row>
    <row r="390" spans="1:13">
      <c r="A390" s="245">
        <v>380</v>
      </c>
      <c r="B390" s="442" t="s">
        <v>273</v>
      </c>
      <c r="C390" s="439">
        <v>570.29999999999995</v>
      </c>
      <c r="D390" s="440">
        <v>561.76666666666665</v>
      </c>
      <c r="E390" s="440">
        <v>548.5333333333333</v>
      </c>
      <c r="F390" s="440">
        <v>526.76666666666665</v>
      </c>
      <c r="G390" s="440">
        <v>513.5333333333333</v>
      </c>
      <c r="H390" s="440">
        <v>583.5333333333333</v>
      </c>
      <c r="I390" s="440">
        <v>596.76666666666665</v>
      </c>
      <c r="J390" s="440">
        <v>618.5333333333333</v>
      </c>
      <c r="K390" s="439">
        <v>575</v>
      </c>
      <c r="L390" s="439">
        <v>540</v>
      </c>
      <c r="M390" s="439">
        <v>5.2009800000000004</v>
      </c>
    </row>
    <row r="391" spans="1:13">
      <c r="A391" s="245">
        <v>381</v>
      </c>
      <c r="B391" s="442" t="s">
        <v>469</v>
      </c>
      <c r="C391" s="439">
        <v>324.45</v>
      </c>
      <c r="D391" s="440">
        <v>324.98333333333335</v>
      </c>
      <c r="E391" s="440">
        <v>318.26666666666671</v>
      </c>
      <c r="F391" s="440">
        <v>312.08333333333337</v>
      </c>
      <c r="G391" s="440">
        <v>305.36666666666673</v>
      </c>
      <c r="H391" s="440">
        <v>331.16666666666669</v>
      </c>
      <c r="I391" s="440">
        <v>337.88333333333338</v>
      </c>
      <c r="J391" s="440">
        <v>344.06666666666666</v>
      </c>
      <c r="K391" s="439">
        <v>331.7</v>
      </c>
      <c r="L391" s="439">
        <v>318.8</v>
      </c>
      <c r="M391" s="439">
        <v>20.111619999999998</v>
      </c>
    </row>
    <row r="392" spans="1:13">
      <c r="A392" s="245">
        <v>382</v>
      </c>
      <c r="B392" s="442" t="s">
        <v>470</v>
      </c>
      <c r="C392" s="439">
        <v>83.15</v>
      </c>
      <c r="D392" s="440">
        <v>83.25</v>
      </c>
      <c r="E392" s="440">
        <v>82.1</v>
      </c>
      <c r="F392" s="440">
        <v>81.05</v>
      </c>
      <c r="G392" s="440">
        <v>79.899999999999991</v>
      </c>
      <c r="H392" s="440">
        <v>84.3</v>
      </c>
      <c r="I392" s="440">
        <v>85.45</v>
      </c>
      <c r="J392" s="440">
        <v>86.5</v>
      </c>
      <c r="K392" s="439">
        <v>84.4</v>
      </c>
      <c r="L392" s="439">
        <v>82.2</v>
      </c>
      <c r="M392" s="439">
        <v>29.50403</v>
      </c>
    </row>
    <row r="393" spans="1:13">
      <c r="A393" s="245">
        <v>383</v>
      </c>
      <c r="B393" s="442" t="s">
        <v>471</v>
      </c>
      <c r="C393" s="439">
        <v>2035.4</v>
      </c>
      <c r="D393" s="440">
        <v>2030.9666666666665</v>
      </c>
      <c r="E393" s="440">
        <v>2011.9333333333329</v>
      </c>
      <c r="F393" s="440">
        <v>1988.4666666666665</v>
      </c>
      <c r="G393" s="440">
        <v>1969.4333333333329</v>
      </c>
      <c r="H393" s="440">
        <v>2054.4333333333329</v>
      </c>
      <c r="I393" s="440">
        <v>2073.4666666666662</v>
      </c>
      <c r="J393" s="440">
        <v>2096.9333333333329</v>
      </c>
      <c r="K393" s="439">
        <v>2050</v>
      </c>
      <c r="L393" s="439">
        <v>2007.5</v>
      </c>
      <c r="M393" s="439">
        <v>0.45846999999999999</v>
      </c>
    </row>
    <row r="394" spans="1:13">
      <c r="A394" s="245">
        <v>384</v>
      </c>
      <c r="B394" s="442" t="s">
        <v>472</v>
      </c>
      <c r="C394" s="439">
        <v>409.65</v>
      </c>
      <c r="D394" s="440">
        <v>407.18333333333334</v>
      </c>
      <c r="E394" s="440">
        <v>395.36666666666667</v>
      </c>
      <c r="F394" s="440">
        <v>381.08333333333331</v>
      </c>
      <c r="G394" s="440">
        <v>369.26666666666665</v>
      </c>
      <c r="H394" s="440">
        <v>421.4666666666667</v>
      </c>
      <c r="I394" s="440">
        <v>433.28333333333342</v>
      </c>
      <c r="J394" s="440">
        <v>447.56666666666672</v>
      </c>
      <c r="K394" s="439">
        <v>419</v>
      </c>
      <c r="L394" s="439">
        <v>392.9</v>
      </c>
      <c r="M394" s="439">
        <v>29.34639</v>
      </c>
    </row>
    <row r="395" spans="1:13">
      <c r="A395" s="245">
        <v>385</v>
      </c>
      <c r="B395" s="442" t="s">
        <v>473</v>
      </c>
      <c r="C395" s="439">
        <v>258.8</v>
      </c>
      <c r="D395" s="440">
        <v>261.78333333333336</v>
      </c>
      <c r="E395" s="440">
        <v>249.16666666666674</v>
      </c>
      <c r="F395" s="440">
        <v>239.53333333333339</v>
      </c>
      <c r="G395" s="440">
        <v>226.91666666666677</v>
      </c>
      <c r="H395" s="440">
        <v>271.41666666666674</v>
      </c>
      <c r="I395" s="440">
        <v>284.03333333333342</v>
      </c>
      <c r="J395" s="440">
        <v>293.66666666666669</v>
      </c>
      <c r="K395" s="439">
        <v>274.39999999999998</v>
      </c>
      <c r="L395" s="439">
        <v>252.15</v>
      </c>
      <c r="M395" s="439">
        <v>16.979279999999999</v>
      </c>
    </row>
    <row r="396" spans="1:13">
      <c r="A396" s="245">
        <v>386</v>
      </c>
      <c r="B396" s="442" t="s">
        <v>474</v>
      </c>
      <c r="C396" s="439">
        <v>1075.9000000000001</v>
      </c>
      <c r="D396" s="440">
        <v>1082.0666666666668</v>
      </c>
      <c r="E396" s="440">
        <v>1066.1833333333336</v>
      </c>
      <c r="F396" s="440">
        <v>1056.4666666666667</v>
      </c>
      <c r="G396" s="440">
        <v>1040.5833333333335</v>
      </c>
      <c r="H396" s="440">
        <v>1091.7833333333338</v>
      </c>
      <c r="I396" s="440">
        <v>1107.666666666667</v>
      </c>
      <c r="J396" s="440">
        <v>1117.3833333333339</v>
      </c>
      <c r="K396" s="439">
        <v>1097.95</v>
      </c>
      <c r="L396" s="439">
        <v>1072.3499999999999</v>
      </c>
      <c r="M396" s="439">
        <v>1.4097</v>
      </c>
    </row>
    <row r="397" spans="1:13">
      <c r="A397" s="245">
        <v>387</v>
      </c>
      <c r="B397" s="442" t="s">
        <v>167</v>
      </c>
      <c r="C397" s="439">
        <v>2227.4</v>
      </c>
      <c r="D397" s="440">
        <v>2218.1333333333332</v>
      </c>
      <c r="E397" s="440">
        <v>2194.2666666666664</v>
      </c>
      <c r="F397" s="440">
        <v>2161.1333333333332</v>
      </c>
      <c r="G397" s="440">
        <v>2137.2666666666664</v>
      </c>
      <c r="H397" s="440">
        <v>2251.2666666666664</v>
      </c>
      <c r="I397" s="440">
        <v>2275.1333333333332</v>
      </c>
      <c r="J397" s="440">
        <v>2308.2666666666664</v>
      </c>
      <c r="K397" s="439">
        <v>2242</v>
      </c>
      <c r="L397" s="439">
        <v>2185</v>
      </c>
      <c r="M397" s="439">
        <v>75.393259999999998</v>
      </c>
    </row>
    <row r="398" spans="1:13">
      <c r="A398" s="245">
        <v>388</v>
      </c>
      <c r="B398" s="442" t="s">
        <v>814</v>
      </c>
      <c r="C398" s="439">
        <v>1044.3</v>
      </c>
      <c r="D398" s="440">
        <v>1046.3999999999999</v>
      </c>
      <c r="E398" s="440">
        <v>1039.8999999999996</v>
      </c>
      <c r="F398" s="440">
        <v>1035.4999999999998</v>
      </c>
      <c r="G398" s="440">
        <v>1028.9999999999995</v>
      </c>
      <c r="H398" s="440">
        <v>1050.7999999999997</v>
      </c>
      <c r="I398" s="440">
        <v>1057.3000000000002</v>
      </c>
      <c r="J398" s="440">
        <v>1061.6999999999998</v>
      </c>
      <c r="K398" s="439">
        <v>1052.9000000000001</v>
      </c>
      <c r="L398" s="439">
        <v>1042</v>
      </c>
      <c r="M398" s="439">
        <v>5.8543700000000003</v>
      </c>
    </row>
    <row r="399" spans="1:13">
      <c r="A399" s="245">
        <v>389</v>
      </c>
      <c r="B399" s="442" t="s">
        <v>274</v>
      </c>
      <c r="C399" s="439">
        <v>988.5</v>
      </c>
      <c r="D399" s="440">
        <v>991.15</v>
      </c>
      <c r="E399" s="440">
        <v>984.34999999999991</v>
      </c>
      <c r="F399" s="440">
        <v>980.19999999999993</v>
      </c>
      <c r="G399" s="440">
        <v>973.39999999999986</v>
      </c>
      <c r="H399" s="440">
        <v>995.3</v>
      </c>
      <c r="I399" s="440">
        <v>1002.0999999999999</v>
      </c>
      <c r="J399" s="440">
        <v>1006.25</v>
      </c>
      <c r="K399" s="439">
        <v>997.95</v>
      </c>
      <c r="L399" s="439">
        <v>987</v>
      </c>
      <c r="M399" s="439">
        <v>6.9387499999999998</v>
      </c>
    </row>
    <row r="400" spans="1:13">
      <c r="A400" s="245">
        <v>390</v>
      </c>
      <c r="B400" s="442" t="s">
        <v>476</v>
      </c>
      <c r="C400" s="439">
        <v>28.4</v>
      </c>
      <c r="D400" s="440">
        <v>28.55</v>
      </c>
      <c r="E400" s="440">
        <v>28.05</v>
      </c>
      <c r="F400" s="440">
        <v>27.7</v>
      </c>
      <c r="G400" s="440">
        <v>27.2</v>
      </c>
      <c r="H400" s="440">
        <v>28.900000000000002</v>
      </c>
      <c r="I400" s="440">
        <v>29.400000000000002</v>
      </c>
      <c r="J400" s="440">
        <v>29.750000000000004</v>
      </c>
      <c r="K400" s="439">
        <v>29.05</v>
      </c>
      <c r="L400" s="439">
        <v>28.2</v>
      </c>
      <c r="M400" s="439">
        <v>61.205069999999999</v>
      </c>
    </row>
    <row r="401" spans="1:13">
      <c r="A401" s="245">
        <v>391</v>
      </c>
      <c r="B401" s="442" t="s">
        <v>477</v>
      </c>
      <c r="C401" s="439">
        <v>2381.4</v>
      </c>
      <c r="D401" s="440">
        <v>2384.6166666666668</v>
      </c>
      <c r="E401" s="440">
        <v>2332.9333333333334</v>
      </c>
      <c r="F401" s="440">
        <v>2284.4666666666667</v>
      </c>
      <c r="G401" s="440">
        <v>2232.7833333333333</v>
      </c>
      <c r="H401" s="440">
        <v>2433.0833333333335</v>
      </c>
      <c r="I401" s="440">
        <v>2484.7666666666669</v>
      </c>
      <c r="J401" s="440">
        <v>2533.2333333333336</v>
      </c>
      <c r="K401" s="439">
        <v>2436.3000000000002</v>
      </c>
      <c r="L401" s="439">
        <v>2336.15</v>
      </c>
      <c r="M401" s="439">
        <v>0.40949000000000002</v>
      </c>
    </row>
    <row r="402" spans="1:13">
      <c r="A402" s="245">
        <v>392</v>
      </c>
      <c r="B402" s="442" t="s">
        <v>172</v>
      </c>
      <c r="C402" s="439">
        <v>6686.25</v>
      </c>
      <c r="D402" s="440">
        <v>6671.7833333333328</v>
      </c>
      <c r="E402" s="440">
        <v>6624.5666666666657</v>
      </c>
      <c r="F402" s="440">
        <v>6562.8833333333332</v>
      </c>
      <c r="G402" s="440">
        <v>6515.6666666666661</v>
      </c>
      <c r="H402" s="440">
        <v>6733.4666666666653</v>
      </c>
      <c r="I402" s="440">
        <v>6780.6833333333325</v>
      </c>
      <c r="J402" s="440">
        <v>6842.366666666665</v>
      </c>
      <c r="K402" s="439">
        <v>6719</v>
      </c>
      <c r="L402" s="439">
        <v>6610.1</v>
      </c>
      <c r="M402" s="439">
        <v>0.98494000000000004</v>
      </c>
    </row>
    <row r="403" spans="1:13">
      <c r="A403" s="245">
        <v>393</v>
      </c>
      <c r="B403" s="442" t="s">
        <v>478</v>
      </c>
      <c r="C403" s="439">
        <v>7730.35</v>
      </c>
      <c r="D403" s="440">
        <v>7744.0999999999995</v>
      </c>
      <c r="E403" s="440">
        <v>7696.2499999999991</v>
      </c>
      <c r="F403" s="440">
        <v>7662.15</v>
      </c>
      <c r="G403" s="440">
        <v>7614.2999999999993</v>
      </c>
      <c r="H403" s="440">
        <v>7778.1999999999989</v>
      </c>
      <c r="I403" s="440">
        <v>7826.0499999999993</v>
      </c>
      <c r="J403" s="440">
        <v>7860.1499999999987</v>
      </c>
      <c r="K403" s="439">
        <v>7791.95</v>
      </c>
      <c r="L403" s="439">
        <v>7710</v>
      </c>
      <c r="M403" s="439">
        <v>0.13481000000000001</v>
      </c>
    </row>
    <row r="404" spans="1:13">
      <c r="A404" s="245">
        <v>394</v>
      </c>
      <c r="B404" s="442" t="s">
        <v>479</v>
      </c>
      <c r="C404" s="439">
        <v>5201.8500000000004</v>
      </c>
      <c r="D404" s="440">
        <v>5204.5999999999995</v>
      </c>
      <c r="E404" s="440">
        <v>5148.9499999999989</v>
      </c>
      <c r="F404" s="440">
        <v>5096.0499999999993</v>
      </c>
      <c r="G404" s="440">
        <v>5040.3999999999987</v>
      </c>
      <c r="H404" s="440">
        <v>5257.4999999999991</v>
      </c>
      <c r="I404" s="440">
        <v>5313.1499999999987</v>
      </c>
      <c r="J404" s="440">
        <v>5366.0499999999993</v>
      </c>
      <c r="K404" s="439">
        <v>5260.25</v>
      </c>
      <c r="L404" s="439">
        <v>5151.7</v>
      </c>
      <c r="M404" s="439">
        <v>0.10360999999999999</v>
      </c>
    </row>
    <row r="405" spans="1:13">
      <c r="A405" s="245">
        <v>395</v>
      </c>
      <c r="B405" s="442" t="s">
        <v>759</v>
      </c>
      <c r="C405" s="439">
        <v>127.9</v>
      </c>
      <c r="D405" s="440">
        <v>127.21666666666665</v>
      </c>
      <c r="E405" s="440">
        <v>124.83333333333331</v>
      </c>
      <c r="F405" s="440">
        <v>121.76666666666667</v>
      </c>
      <c r="G405" s="440">
        <v>119.38333333333333</v>
      </c>
      <c r="H405" s="440">
        <v>130.2833333333333</v>
      </c>
      <c r="I405" s="440">
        <v>132.66666666666666</v>
      </c>
      <c r="J405" s="440">
        <v>135.73333333333329</v>
      </c>
      <c r="K405" s="439">
        <v>129.6</v>
      </c>
      <c r="L405" s="439">
        <v>124.15</v>
      </c>
      <c r="M405" s="439">
        <v>10.5977</v>
      </c>
    </row>
    <row r="406" spans="1:13">
      <c r="A406" s="245">
        <v>396</v>
      </c>
      <c r="B406" s="442" t="s">
        <v>480</v>
      </c>
      <c r="C406" s="439">
        <v>430.25</v>
      </c>
      <c r="D406" s="440">
        <v>424.4666666666667</v>
      </c>
      <c r="E406" s="440">
        <v>414.93333333333339</v>
      </c>
      <c r="F406" s="440">
        <v>399.61666666666667</v>
      </c>
      <c r="G406" s="440">
        <v>390.08333333333337</v>
      </c>
      <c r="H406" s="440">
        <v>439.78333333333342</v>
      </c>
      <c r="I406" s="440">
        <v>449.31666666666672</v>
      </c>
      <c r="J406" s="440">
        <v>464.63333333333344</v>
      </c>
      <c r="K406" s="439">
        <v>434</v>
      </c>
      <c r="L406" s="439">
        <v>409.15</v>
      </c>
      <c r="M406" s="439">
        <v>4.3450800000000003</v>
      </c>
    </row>
    <row r="407" spans="1:13">
      <c r="A407" s="245">
        <v>397</v>
      </c>
      <c r="B407" s="442" t="s">
        <v>761</v>
      </c>
      <c r="C407" s="439">
        <v>277.25</v>
      </c>
      <c r="D407" s="440">
        <v>272.96666666666664</v>
      </c>
      <c r="E407" s="440">
        <v>266.13333333333327</v>
      </c>
      <c r="F407" s="440">
        <v>255.01666666666665</v>
      </c>
      <c r="G407" s="440">
        <v>248.18333333333328</v>
      </c>
      <c r="H407" s="440">
        <v>284.08333333333326</v>
      </c>
      <c r="I407" s="440">
        <v>290.91666666666663</v>
      </c>
      <c r="J407" s="440">
        <v>302.03333333333325</v>
      </c>
      <c r="K407" s="439">
        <v>279.8</v>
      </c>
      <c r="L407" s="439">
        <v>261.85000000000002</v>
      </c>
      <c r="M407" s="439">
        <v>10.856109999999999</v>
      </c>
    </row>
    <row r="408" spans="1:13">
      <c r="A408" s="245">
        <v>398</v>
      </c>
      <c r="B408" s="442" t="s">
        <v>481</v>
      </c>
      <c r="C408" s="439">
        <v>2176.9499999999998</v>
      </c>
      <c r="D408" s="440">
        <v>2189.65</v>
      </c>
      <c r="E408" s="440">
        <v>2134.3000000000002</v>
      </c>
      <c r="F408" s="440">
        <v>2091.65</v>
      </c>
      <c r="G408" s="440">
        <v>2036.3000000000002</v>
      </c>
      <c r="H408" s="440">
        <v>2232.3000000000002</v>
      </c>
      <c r="I408" s="440">
        <v>2287.6499999999996</v>
      </c>
      <c r="J408" s="440">
        <v>2330.3000000000002</v>
      </c>
      <c r="K408" s="439">
        <v>2245</v>
      </c>
      <c r="L408" s="439">
        <v>2147</v>
      </c>
      <c r="M408" s="439">
        <v>0.94415000000000004</v>
      </c>
    </row>
    <row r="409" spans="1:13">
      <c r="A409" s="245">
        <v>399</v>
      </c>
      <c r="B409" s="442" t="s">
        <v>482</v>
      </c>
      <c r="C409" s="439">
        <v>575.15</v>
      </c>
      <c r="D409" s="440">
        <v>571.98333333333323</v>
      </c>
      <c r="E409" s="440">
        <v>566.16666666666652</v>
      </c>
      <c r="F409" s="440">
        <v>557.18333333333328</v>
      </c>
      <c r="G409" s="440">
        <v>551.36666666666656</v>
      </c>
      <c r="H409" s="440">
        <v>580.96666666666647</v>
      </c>
      <c r="I409" s="440">
        <v>586.7833333333333</v>
      </c>
      <c r="J409" s="440">
        <v>595.76666666666642</v>
      </c>
      <c r="K409" s="439">
        <v>577.79999999999995</v>
      </c>
      <c r="L409" s="439">
        <v>563</v>
      </c>
      <c r="M409" s="439">
        <v>12.26136</v>
      </c>
    </row>
    <row r="410" spans="1:13">
      <c r="A410" s="245">
        <v>400</v>
      </c>
      <c r="B410" s="442" t="s">
        <v>760</v>
      </c>
      <c r="C410" s="439">
        <v>114.65</v>
      </c>
      <c r="D410" s="440">
        <v>115.55</v>
      </c>
      <c r="E410" s="440">
        <v>113.35</v>
      </c>
      <c r="F410" s="440">
        <v>112.05</v>
      </c>
      <c r="G410" s="440">
        <v>109.85</v>
      </c>
      <c r="H410" s="440">
        <v>116.85</v>
      </c>
      <c r="I410" s="440">
        <v>119.05000000000001</v>
      </c>
      <c r="J410" s="440">
        <v>120.35</v>
      </c>
      <c r="K410" s="439">
        <v>117.75</v>
      </c>
      <c r="L410" s="439">
        <v>114.25</v>
      </c>
      <c r="M410" s="439">
        <v>29.434449999999998</v>
      </c>
    </row>
    <row r="411" spans="1:13">
      <c r="A411" s="245">
        <v>401</v>
      </c>
      <c r="B411" s="442" t="s">
        <v>483</v>
      </c>
      <c r="C411" s="439">
        <v>243.55</v>
      </c>
      <c r="D411" s="440">
        <v>243.78333333333333</v>
      </c>
      <c r="E411" s="440">
        <v>239.06666666666666</v>
      </c>
      <c r="F411" s="440">
        <v>234.58333333333334</v>
      </c>
      <c r="G411" s="440">
        <v>229.86666666666667</v>
      </c>
      <c r="H411" s="440">
        <v>248.26666666666665</v>
      </c>
      <c r="I411" s="440">
        <v>252.98333333333329</v>
      </c>
      <c r="J411" s="440">
        <v>257.46666666666664</v>
      </c>
      <c r="K411" s="439">
        <v>248.5</v>
      </c>
      <c r="L411" s="439">
        <v>239.3</v>
      </c>
      <c r="M411" s="439">
        <v>2.87175</v>
      </c>
    </row>
    <row r="412" spans="1:13">
      <c r="A412" s="245">
        <v>402</v>
      </c>
      <c r="B412" s="442" t="s">
        <v>170</v>
      </c>
      <c r="C412" s="439">
        <v>29155.8</v>
      </c>
      <c r="D412" s="440">
        <v>28903.533333333329</v>
      </c>
      <c r="E412" s="440">
        <v>28462.21666666666</v>
      </c>
      <c r="F412" s="440">
        <v>27768.633333333331</v>
      </c>
      <c r="G412" s="440">
        <v>27327.316666666662</v>
      </c>
      <c r="H412" s="440">
        <v>29597.116666666658</v>
      </c>
      <c r="I412" s="440">
        <v>30038.433333333331</v>
      </c>
      <c r="J412" s="440">
        <v>30732.016666666656</v>
      </c>
      <c r="K412" s="439">
        <v>29344.85</v>
      </c>
      <c r="L412" s="439">
        <v>28209.95</v>
      </c>
      <c r="M412" s="439">
        <v>0.89841000000000004</v>
      </c>
    </row>
    <row r="413" spans="1:13">
      <c r="A413" s="245">
        <v>403</v>
      </c>
      <c r="B413" s="442" t="s">
        <v>484</v>
      </c>
      <c r="C413" s="439">
        <v>1732.25</v>
      </c>
      <c r="D413" s="440">
        <v>1731.1666666666667</v>
      </c>
      <c r="E413" s="440">
        <v>1699.5833333333335</v>
      </c>
      <c r="F413" s="440">
        <v>1666.9166666666667</v>
      </c>
      <c r="G413" s="440">
        <v>1635.3333333333335</v>
      </c>
      <c r="H413" s="440">
        <v>1763.8333333333335</v>
      </c>
      <c r="I413" s="440">
        <v>1795.416666666667</v>
      </c>
      <c r="J413" s="440">
        <v>1828.0833333333335</v>
      </c>
      <c r="K413" s="439">
        <v>1762.75</v>
      </c>
      <c r="L413" s="439">
        <v>1698.5</v>
      </c>
      <c r="M413" s="439">
        <v>1.2417899999999999</v>
      </c>
    </row>
    <row r="414" spans="1:13">
      <c r="A414" s="245">
        <v>404</v>
      </c>
      <c r="B414" s="442" t="s">
        <v>173</v>
      </c>
      <c r="C414" s="439">
        <v>1487.45</v>
      </c>
      <c r="D414" s="440">
        <v>1471.2166666666665</v>
      </c>
      <c r="E414" s="440">
        <v>1427.9833333333329</v>
      </c>
      <c r="F414" s="440">
        <v>1368.5166666666664</v>
      </c>
      <c r="G414" s="440">
        <v>1325.2833333333328</v>
      </c>
      <c r="H414" s="440">
        <v>1530.6833333333329</v>
      </c>
      <c r="I414" s="440">
        <v>1573.9166666666665</v>
      </c>
      <c r="J414" s="440">
        <v>1633.383333333333</v>
      </c>
      <c r="K414" s="439">
        <v>1514.45</v>
      </c>
      <c r="L414" s="439">
        <v>1411.75</v>
      </c>
      <c r="M414" s="439">
        <v>46.535449999999997</v>
      </c>
    </row>
    <row r="415" spans="1:13">
      <c r="A415" s="245">
        <v>405</v>
      </c>
      <c r="B415" s="442" t="s">
        <v>171</v>
      </c>
      <c r="C415" s="439">
        <v>2110.9</v>
      </c>
      <c r="D415" s="440">
        <v>2122.1666666666665</v>
      </c>
      <c r="E415" s="440">
        <v>2095.3833333333332</v>
      </c>
      <c r="F415" s="440">
        <v>2079.8666666666668</v>
      </c>
      <c r="G415" s="440">
        <v>2053.0833333333335</v>
      </c>
      <c r="H415" s="440">
        <v>2137.6833333333329</v>
      </c>
      <c r="I415" s="440">
        <v>2164.4666666666667</v>
      </c>
      <c r="J415" s="440">
        <v>2179.9833333333327</v>
      </c>
      <c r="K415" s="439">
        <v>2148.9499999999998</v>
      </c>
      <c r="L415" s="439">
        <v>2106.65</v>
      </c>
      <c r="M415" s="439">
        <v>2.2813599999999998</v>
      </c>
    </row>
    <row r="416" spans="1:13">
      <c r="A416" s="245">
        <v>406</v>
      </c>
      <c r="B416" s="442" t="s">
        <v>485</v>
      </c>
      <c r="C416" s="439">
        <v>505.35</v>
      </c>
      <c r="D416" s="440">
        <v>507.05</v>
      </c>
      <c r="E416" s="440">
        <v>499.30000000000007</v>
      </c>
      <c r="F416" s="440">
        <v>493.25000000000006</v>
      </c>
      <c r="G416" s="440">
        <v>485.50000000000011</v>
      </c>
      <c r="H416" s="440">
        <v>513.1</v>
      </c>
      <c r="I416" s="440">
        <v>520.84999999999991</v>
      </c>
      <c r="J416" s="440">
        <v>526.9</v>
      </c>
      <c r="K416" s="439">
        <v>514.79999999999995</v>
      </c>
      <c r="L416" s="439">
        <v>501</v>
      </c>
      <c r="M416" s="439">
        <v>2.0034399999999999</v>
      </c>
    </row>
    <row r="417" spans="1:13">
      <c r="A417" s="245">
        <v>407</v>
      </c>
      <c r="B417" s="442" t="s">
        <v>486</v>
      </c>
      <c r="C417" s="439">
        <v>1607.65</v>
      </c>
      <c r="D417" s="440">
        <v>1602.75</v>
      </c>
      <c r="E417" s="440">
        <v>1580.5</v>
      </c>
      <c r="F417" s="440">
        <v>1553.35</v>
      </c>
      <c r="G417" s="440">
        <v>1531.1</v>
      </c>
      <c r="H417" s="440">
        <v>1629.9</v>
      </c>
      <c r="I417" s="440">
        <v>1652.15</v>
      </c>
      <c r="J417" s="440">
        <v>1679.3000000000002</v>
      </c>
      <c r="K417" s="439">
        <v>1625</v>
      </c>
      <c r="L417" s="439">
        <v>1575.6</v>
      </c>
      <c r="M417" s="439">
        <v>1.2588699999999999</v>
      </c>
    </row>
    <row r="418" spans="1:13">
      <c r="A418" s="245">
        <v>408</v>
      </c>
      <c r="B418" s="442" t="s">
        <v>762</v>
      </c>
      <c r="C418" s="439">
        <v>1717.3</v>
      </c>
      <c r="D418" s="440">
        <v>1722.7</v>
      </c>
      <c r="E418" s="440">
        <v>1695.7</v>
      </c>
      <c r="F418" s="440">
        <v>1674.1</v>
      </c>
      <c r="G418" s="440">
        <v>1647.1</v>
      </c>
      <c r="H418" s="440">
        <v>1744.3000000000002</v>
      </c>
      <c r="I418" s="440">
        <v>1771.3000000000002</v>
      </c>
      <c r="J418" s="440">
        <v>1792.9000000000003</v>
      </c>
      <c r="K418" s="439">
        <v>1749.7</v>
      </c>
      <c r="L418" s="439">
        <v>1701.1</v>
      </c>
      <c r="M418" s="439">
        <v>0.81045999999999996</v>
      </c>
    </row>
    <row r="419" spans="1:13">
      <c r="A419" s="245">
        <v>409</v>
      </c>
      <c r="B419" s="442" t="s">
        <v>487</v>
      </c>
      <c r="C419" s="439">
        <v>723.9</v>
      </c>
      <c r="D419" s="440">
        <v>719.11666666666667</v>
      </c>
      <c r="E419" s="440">
        <v>699.38333333333333</v>
      </c>
      <c r="F419" s="440">
        <v>674.86666666666667</v>
      </c>
      <c r="G419" s="440">
        <v>655.13333333333333</v>
      </c>
      <c r="H419" s="440">
        <v>743.63333333333333</v>
      </c>
      <c r="I419" s="440">
        <v>763.36666666666667</v>
      </c>
      <c r="J419" s="440">
        <v>787.88333333333333</v>
      </c>
      <c r="K419" s="439">
        <v>738.85</v>
      </c>
      <c r="L419" s="439">
        <v>694.6</v>
      </c>
      <c r="M419" s="439">
        <v>2.9614600000000002</v>
      </c>
    </row>
    <row r="420" spans="1:13">
      <c r="A420" s="245">
        <v>410</v>
      </c>
      <c r="B420" s="442" t="s">
        <v>488</v>
      </c>
      <c r="C420" s="439">
        <v>10.8</v>
      </c>
      <c r="D420" s="440">
        <v>10.683333333333332</v>
      </c>
      <c r="E420" s="440">
        <v>10.316666666666663</v>
      </c>
      <c r="F420" s="440">
        <v>9.8333333333333304</v>
      </c>
      <c r="G420" s="440">
        <v>9.4666666666666615</v>
      </c>
      <c r="H420" s="440">
        <v>11.166666666666664</v>
      </c>
      <c r="I420" s="440">
        <v>11.533333333333335</v>
      </c>
      <c r="J420" s="440">
        <v>12.016666666666666</v>
      </c>
      <c r="K420" s="439">
        <v>11.05</v>
      </c>
      <c r="L420" s="439">
        <v>10.199999999999999</v>
      </c>
      <c r="M420" s="439">
        <v>715.65093000000002</v>
      </c>
    </row>
    <row r="421" spans="1:13">
      <c r="A421" s="245">
        <v>411</v>
      </c>
      <c r="B421" s="442" t="s">
        <v>763</v>
      </c>
      <c r="C421" s="439">
        <v>80.599999999999994</v>
      </c>
      <c r="D421" s="440">
        <v>80.683333333333337</v>
      </c>
      <c r="E421" s="440">
        <v>79.666666666666671</v>
      </c>
      <c r="F421" s="440">
        <v>78.733333333333334</v>
      </c>
      <c r="G421" s="440">
        <v>77.716666666666669</v>
      </c>
      <c r="H421" s="440">
        <v>81.616666666666674</v>
      </c>
      <c r="I421" s="440">
        <v>82.633333333333326</v>
      </c>
      <c r="J421" s="440">
        <v>83.566666666666677</v>
      </c>
      <c r="K421" s="439">
        <v>81.7</v>
      </c>
      <c r="L421" s="439">
        <v>79.75</v>
      </c>
      <c r="M421" s="439">
        <v>116.60992</v>
      </c>
    </row>
    <row r="422" spans="1:13">
      <c r="A422" s="245">
        <v>412</v>
      </c>
      <c r="B422" s="442" t="s">
        <v>489</v>
      </c>
      <c r="C422" s="439">
        <v>114.6</v>
      </c>
      <c r="D422" s="440">
        <v>113.61666666666667</v>
      </c>
      <c r="E422" s="440">
        <v>112.23333333333335</v>
      </c>
      <c r="F422" s="440">
        <v>109.86666666666667</v>
      </c>
      <c r="G422" s="440">
        <v>108.48333333333335</v>
      </c>
      <c r="H422" s="440">
        <v>115.98333333333335</v>
      </c>
      <c r="I422" s="440">
        <v>117.36666666666667</v>
      </c>
      <c r="J422" s="440">
        <v>119.73333333333335</v>
      </c>
      <c r="K422" s="439">
        <v>115</v>
      </c>
      <c r="L422" s="439">
        <v>111.25</v>
      </c>
      <c r="M422" s="439">
        <v>12.829789999999999</v>
      </c>
    </row>
    <row r="423" spans="1:13">
      <c r="A423" s="245">
        <v>413</v>
      </c>
      <c r="B423" s="442" t="s">
        <v>169</v>
      </c>
      <c r="C423" s="439">
        <v>432.25</v>
      </c>
      <c r="D423" s="440">
        <v>433.48333333333335</v>
      </c>
      <c r="E423" s="440">
        <v>429.56666666666672</v>
      </c>
      <c r="F423" s="440">
        <v>426.88333333333338</v>
      </c>
      <c r="G423" s="440">
        <v>422.96666666666675</v>
      </c>
      <c r="H423" s="440">
        <v>436.16666666666669</v>
      </c>
      <c r="I423" s="440">
        <v>440.08333333333331</v>
      </c>
      <c r="J423" s="440">
        <v>442.76666666666665</v>
      </c>
      <c r="K423" s="439">
        <v>437.4</v>
      </c>
      <c r="L423" s="439">
        <v>430.8</v>
      </c>
      <c r="M423" s="439">
        <v>202.01196999999999</v>
      </c>
    </row>
    <row r="424" spans="1:13">
      <c r="A424" s="245">
        <v>414</v>
      </c>
      <c r="B424" s="442" t="s">
        <v>168</v>
      </c>
      <c r="C424" s="439">
        <v>123</v>
      </c>
      <c r="D424" s="440">
        <v>123.81666666666666</v>
      </c>
      <c r="E424" s="440">
        <v>121.68333333333332</v>
      </c>
      <c r="F424" s="440">
        <v>120.36666666666666</v>
      </c>
      <c r="G424" s="440">
        <v>118.23333333333332</v>
      </c>
      <c r="H424" s="440">
        <v>125.13333333333333</v>
      </c>
      <c r="I424" s="440">
        <v>127.26666666666665</v>
      </c>
      <c r="J424" s="440">
        <v>128.58333333333331</v>
      </c>
      <c r="K424" s="439">
        <v>125.95</v>
      </c>
      <c r="L424" s="439">
        <v>122.5</v>
      </c>
      <c r="M424" s="439">
        <v>387.31207999999998</v>
      </c>
    </row>
    <row r="425" spans="1:13">
      <c r="A425" s="245">
        <v>415</v>
      </c>
      <c r="B425" s="442" t="s">
        <v>766</v>
      </c>
      <c r="C425" s="439">
        <v>237.35</v>
      </c>
      <c r="D425" s="440">
        <v>239.26666666666665</v>
      </c>
      <c r="E425" s="440">
        <v>234.08333333333331</v>
      </c>
      <c r="F425" s="440">
        <v>230.81666666666666</v>
      </c>
      <c r="G425" s="440">
        <v>225.63333333333333</v>
      </c>
      <c r="H425" s="440">
        <v>242.5333333333333</v>
      </c>
      <c r="I425" s="440">
        <v>247.71666666666664</v>
      </c>
      <c r="J425" s="440">
        <v>250.98333333333329</v>
      </c>
      <c r="K425" s="439">
        <v>244.45</v>
      </c>
      <c r="L425" s="439">
        <v>236</v>
      </c>
      <c r="M425" s="439">
        <v>8.7083100000000009</v>
      </c>
    </row>
    <row r="426" spans="1:13">
      <c r="A426" s="245">
        <v>416</v>
      </c>
      <c r="B426" s="442" t="s">
        <v>833</v>
      </c>
      <c r="C426" s="439">
        <v>261</v>
      </c>
      <c r="D426" s="440">
        <v>262.40000000000003</v>
      </c>
      <c r="E426" s="440">
        <v>258.65000000000009</v>
      </c>
      <c r="F426" s="440">
        <v>256.30000000000007</v>
      </c>
      <c r="G426" s="440">
        <v>252.55000000000013</v>
      </c>
      <c r="H426" s="440">
        <v>264.75000000000006</v>
      </c>
      <c r="I426" s="440">
        <v>268.49999999999994</v>
      </c>
      <c r="J426" s="440">
        <v>270.85000000000002</v>
      </c>
      <c r="K426" s="439">
        <v>266.14999999999998</v>
      </c>
      <c r="L426" s="439">
        <v>260.05</v>
      </c>
      <c r="M426" s="439">
        <v>4.2813699999999999</v>
      </c>
    </row>
    <row r="427" spans="1:13">
      <c r="A427" s="245">
        <v>417</v>
      </c>
      <c r="B427" s="442" t="s">
        <v>174</v>
      </c>
      <c r="C427" s="439">
        <v>778.7</v>
      </c>
      <c r="D427" s="440">
        <v>781.13333333333333</v>
      </c>
      <c r="E427" s="440">
        <v>767.76666666666665</v>
      </c>
      <c r="F427" s="440">
        <v>756.83333333333337</v>
      </c>
      <c r="G427" s="440">
        <v>743.4666666666667</v>
      </c>
      <c r="H427" s="440">
        <v>792.06666666666661</v>
      </c>
      <c r="I427" s="440">
        <v>805.43333333333317</v>
      </c>
      <c r="J427" s="440">
        <v>816.36666666666656</v>
      </c>
      <c r="K427" s="439">
        <v>794.5</v>
      </c>
      <c r="L427" s="439">
        <v>770.2</v>
      </c>
      <c r="M427" s="439">
        <v>4.6940999999999997</v>
      </c>
    </row>
    <row r="428" spans="1:13">
      <c r="A428" s="245">
        <v>418</v>
      </c>
      <c r="B428" s="442" t="s">
        <v>490</v>
      </c>
      <c r="C428" s="439">
        <v>696.05</v>
      </c>
      <c r="D428" s="440">
        <v>700.35</v>
      </c>
      <c r="E428" s="440">
        <v>687.7</v>
      </c>
      <c r="F428" s="440">
        <v>679.35</v>
      </c>
      <c r="G428" s="440">
        <v>666.7</v>
      </c>
      <c r="H428" s="440">
        <v>708.7</v>
      </c>
      <c r="I428" s="440">
        <v>721.34999999999991</v>
      </c>
      <c r="J428" s="440">
        <v>729.7</v>
      </c>
      <c r="K428" s="439">
        <v>713</v>
      </c>
      <c r="L428" s="439">
        <v>692</v>
      </c>
      <c r="M428" s="439">
        <v>2.9887600000000001</v>
      </c>
    </row>
    <row r="429" spans="1:13">
      <c r="A429" s="245">
        <v>419</v>
      </c>
      <c r="B429" s="442" t="s">
        <v>793</v>
      </c>
      <c r="C429" s="439">
        <v>367.55</v>
      </c>
      <c r="D429" s="440">
        <v>366.66666666666669</v>
      </c>
      <c r="E429" s="440">
        <v>359.38333333333338</v>
      </c>
      <c r="F429" s="440">
        <v>351.2166666666667</v>
      </c>
      <c r="G429" s="440">
        <v>343.93333333333339</v>
      </c>
      <c r="H429" s="440">
        <v>374.83333333333337</v>
      </c>
      <c r="I429" s="440">
        <v>382.11666666666667</v>
      </c>
      <c r="J429" s="440">
        <v>390.28333333333336</v>
      </c>
      <c r="K429" s="439">
        <v>373.95</v>
      </c>
      <c r="L429" s="439">
        <v>358.5</v>
      </c>
      <c r="M429" s="439">
        <v>12.943860000000001</v>
      </c>
    </row>
    <row r="430" spans="1:13">
      <c r="A430" s="245">
        <v>420</v>
      </c>
      <c r="B430" s="442" t="s">
        <v>491</v>
      </c>
      <c r="C430" s="439">
        <v>232.5</v>
      </c>
      <c r="D430" s="440">
        <v>231.15</v>
      </c>
      <c r="E430" s="440">
        <v>223.9</v>
      </c>
      <c r="F430" s="440">
        <v>215.3</v>
      </c>
      <c r="G430" s="440">
        <v>208.05</v>
      </c>
      <c r="H430" s="440">
        <v>239.75</v>
      </c>
      <c r="I430" s="440">
        <v>247</v>
      </c>
      <c r="J430" s="440">
        <v>255.6</v>
      </c>
      <c r="K430" s="439">
        <v>238.4</v>
      </c>
      <c r="L430" s="439">
        <v>222.55</v>
      </c>
      <c r="M430" s="439">
        <v>29.047249999999998</v>
      </c>
    </row>
    <row r="431" spans="1:13">
      <c r="A431" s="245">
        <v>421</v>
      </c>
      <c r="B431" s="442" t="s">
        <v>175</v>
      </c>
      <c r="C431" s="439">
        <v>675.35</v>
      </c>
      <c r="D431" s="440">
        <v>674.68333333333339</v>
      </c>
      <c r="E431" s="440">
        <v>671.56666666666683</v>
      </c>
      <c r="F431" s="440">
        <v>667.78333333333342</v>
      </c>
      <c r="G431" s="440">
        <v>664.66666666666686</v>
      </c>
      <c r="H431" s="440">
        <v>678.46666666666681</v>
      </c>
      <c r="I431" s="440">
        <v>681.58333333333337</v>
      </c>
      <c r="J431" s="440">
        <v>685.36666666666679</v>
      </c>
      <c r="K431" s="439">
        <v>677.8</v>
      </c>
      <c r="L431" s="439">
        <v>670.9</v>
      </c>
      <c r="M431" s="439">
        <v>27.937049999999999</v>
      </c>
    </row>
    <row r="432" spans="1:13">
      <c r="A432" s="245">
        <v>422</v>
      </c>
      <c r="B432" s="442" t="s">
        <v>176</v>
      </c>
      <c r="C432" s="439">
        <v>523.5</v>
      </c>
      <c r="D432" s="440">
        <v>525.1</v>
      </c>
      <c r="E432" s="440">
        <v>520.40000000000009</v>
      </c>
      <c r="F432" s="440">
        <v>517.30000000000007</v>
      </c>
      <c r="G432" s="440">
        <v>512.60000000000014</v>
      </c>
      <c r="H432" s="440">
        <v>528.20000000000005</v>
      </c>
      <c r="I432" s="440">
        <v>532.90000000000009</v>
      </c>
      <c r="J432" s="440">
        <v>536</v>
      </c>
      <c r="K432" s="439">
        <v>529.79999999999995</v>
      </c>
      <c r="L432" s="439">
        <v>522</v>
      </c>
      <c r="M432" s="439">
        <v>12.98476</v>
      </c>
    </row>
    <row r="433" spans="1:13">
      <c r="A433" s="245">
        <v>423</v>
      </c>
      <c r="B433" s="442" t="s">
        <v>492</v>
      </c>
      <c r="C433" s="439">
        <v>2570.35</v>
      </c>
      <c r="D433" s="440">
        <v>2560.2333333333336</v>
      </c>
      <c r="E433" s="440">
        <v>2532.4666666666672</v>
      </c>
      <c r="F433" s="440">
        <v>2494.5833333333335</v>
      </c>
      <c r="G433" s="440">
        <v>2466.8166666666671</v>
      </c>
      <c r="H433" s="440">
        <v>2598.1166666666672</v>
      </c>
      <c r="I433" s="440">
        <v>2625.8833333333337</v>
      </c>
      <c r="J433" s="440">
        <v>2663.7666666666673</v>
      </c>
      <c r="K433" s="439">
        <v>2588</v>
      </c>
      <c r="L433" s="439">
        <v>2522.35</v>
      </c>
      <c r="M433" s="439">
        <v>0.67354999999999998</v>
      </c>
    </row>
    <row r="434" spans="1:13">
      <c r="A434" s="245">
        <v>424</v>
      </c>
      <c r="B434" s="442" t="s">
        <v>493</v>
      </c>
      <c r="C434" s="439">
        <v>816.75</v>
      </c>
      <c r="D434" s="440">
        <v>817.2166666666667</v>
      </c>
      <c r="E434" s="440">
        <v>810.53333333333342</v>
      </c>
      <c r="F434" s="440">
        <v>804.31666666666672</v>
      </c>
      <c r="G434" s="440">
        <v>797.63333333333344</v>
      </c>
      <c r="H434" s="440">
        <v>823.43333333333339</v>
      </c>
      <c r="I434" s="440">
        <v>830.11666666666679</v>
      </c>
      <c r="J434" s="440">
        <v>836.33333333333337</v>
      </c>
      <c r="K434" s="439">
        <v>823.9</v>
      </c>
      <c r="L434" s="439">
        <v>811</v>
      </c>
      <c r="M434" s="439">
        <v>0.83209999999999995</v>
      </c>
    </row>
    <row r="435" spans="1:13">
      <c r="A435" s="245">
        <v>425</v>
      </c>
      <c r="B435" s="442" t="s">
        <v>494</v>
      </c>
      <c r="C435" s="439">
        <v>302.89999999999998</v>
      </c>
      <c r="D435" s="440">
        <v>304.5333333333333</v>
      </c>
      <c r="E435" s="440">
        <v>298.36666666666662</v>
      </c>
      <c r="F435" s="440">
        <v>293.83333333333331</v>
      </c>
      <c r="G435" s="440">
        <v>287.66666666666663</v>
      </c>
      <c r="H435" s="440">
        <v>309.06666666666661</v>
      </c>
      <c r="I435" s="440">
        <v>315.23333333333335</v>
      </c>
      <c r="J435" s="440">
        <v>319.76666666666659</v>
      </c>
      <c r="K435" s="439">
        <v>310.7</v>
      </c>
      <c r="L435" s="439">
        <v>300</v>
      </c>
      <c r="M435" s="439">
        <v>7.6552499999999997</v>
      </c>
    </row>
    <row r="436" spans="1:13">
      <c r="A436" s="245">
        <v>426</v>
      </c>
      <c r="B436" s="442" t="s">
        <v>495</v>
      </c>
      <c r="C436" s="439">
        <v>284.25</v>
      </c>
      <c r="D436" s="440">
        <v>283.38333333333333</v>
      </c>
      <c r="E436" s="440">
        <v>281.76666666666665</v>
      </c>
      <c r="F436" s="440">
        <v>279.2833333333333</v>
      </c>
      <c r="G436" s="440">
        <v>277.66666666666663</v>
      </c>
      <c r="H436" s="440">
        <v>285.86666666666667</v>
      </c>
      <c r="I436" s="440">
        <v>287.48333333333335</v>
      </c>
      <c r="J436" s="440">
        <v>289.9666666666667</v>
      </c>
      <c r="K436" s="439">
        <v>285</v>
      </c>
      <c r="L436" s="439">
        <v>280.89999999999998</v>
      </c>
      <c r="M436" s="439">
        <v>1.9251400000000001</v>
      </c>
    </row>
    <row r="437" spans="1:13">
      <c r="A437" s="245">
        <v>427</v>
      </c>
      <c r="B437" s="442" t="s">
        <v>496</v>
      </c>
      <c r="C437" s="439">
        <v>2229.5500000000002</v>
      </c>
      <c r="D437" s="440">
        <v>2235.2666666666669</v>
      </c>
      <c r="E437" s="440">
        <v>2212.7833333333338</v>
      </c>
      <c r="F437" s="440">
        <v>2196.0166666666669</v>
      </c>
      <c r="G437" s="440">
        <v>2173.5333333333338</v>
      </c>
      <c r="H437" s="440">
        <v>2252.0333333333338</v>
      </c>
      <c r="I437" s="440">
        <v>2274.5166666666664</v>
      </c>
      <c r="J437" s="440">
        <v>2291.2833333333338</v>
      </c>
      <c r="K437" s="439">
        <v>2257.75</v>
      </c>
      <c r="L437" s="439">
        <v>2218.5</v>
      </c>
      <c r="M437" s="439">
        <v>0.55920000000000003</v>
      </c>
    </row>
    <row r="438" spans="1:13">
      <c r="A438" s="245">
        <v>428</v>
      </c>
      <c r="B438" s="442" t="s">
        <v>764</v>
      </c>
      <c r="C438" s="439">
        <v>769.3</v>
      </c>
      <c r="D438" s="440">
        <v>768.1</v>
      </c>
      <c r="E438" s="440">
        <v>761.2</v>
      </c>
      <c r="F438" s="440">
        <v>753.1</v>
      </c>
      <c r="G438" s="440">
        <v>746.2</v>
      </c>
      <c r="H438" s="440">
        <v>776.2</v>
      </c>
      <c r="I438" s="440">
        <v>783.09999999999991</v>
      </c>
      <c r="J438" s="440">
        <v>791.2</v>
      </c>
      <c r="K438" s="439">
        <v>775</v>
      </c>
      <c r="L438" s="439">
        <v>760</v>
      </c>
      <c r="M438" s="439">
        <v>1.0195000000000001</v>
      </c>
    </row>
    <row r="439" spans="1:13">
      <c r="A439" s="245">
        <v>429</v>
      </c>
      <c r="B439" s="442" t="s">
        <v>813</v>
      </c>
      <c r="C439" s="439">
        <v>515.79999999999995</v>
      </c>
      <c r="D439" s="440">
        <v>517.76666666666665</v>
      </c>
      <c r="E439" s="440">
        <v>512.08333333333326</v>
      </c>
      <c r="F439" s="440">
        <v>508.36666666666656</v>
      </c>
      <c r="G439" s="440">
        <v>502.68333333333317</v>
      </c>
      <c r="H439" s="440">
        <v>521.48333333333335</v>
      </c>
      <c r="I439" s="440">
        <v>527.16666666666674</v>
      </c>
      <c r="J439" s="440">
        <v>530.88333333333344</v>
      </c>
      <c r="K439" s="439">
        <v>523.45000000000005</v>
      </c>
      <c r="L439" s="439">
        <v>514.04999999999995</v>
      </c>
      <c r="M439" s="439">
        <v>1.4834499999999999</v>
      </c>
    </row>
    <row r="440" spans="1:13">
      <c r="A440" s="245">
        <v>430</v>
      </c>
      <c r="B440" s="442" t="s">
        <v>497</v>
      </c>
      <c r="C440" s="439">
        <v>7.25</v>
      </c>
      <c r="D440" s="440">
        <v>7.2666666666666666</v>
      </c>
      <c r="E440" s="440">
        <v>6.9833333333333334</v>
      </c>
      <c r="F440" s="440">
        <v>6.7166666666666668</v>
      </c>
      <c r="G440" s="440">
        <v>6.4333333333333336</v>
      </c>
      <c r="H440" s="440">
        <v>7.5333333333333332</v>
      </c>
      <c r="I440" s="440">
        <v>7.8166666666666664</v>
      </c>
      <c r="J440" s="440">
        <v>8.0833333333333321</v>
      </c>
      <c r="K440" s="439">
        <v>7.55</v>
      </c>
      <c r="L440" s="439">
        <v>7</v>
      </c>
      <c r="M440" s="439">
        <v>1163.2081499999999</v>
      </c>
    </row>
    <row r="441" spans="1:13">
      <c r="A441" s="245">
        <v>431</v>
      </c>
      <c r="B441" s="442" t="s">
        <v>498</v>
      </c>
      <c r="C441" s="439">
        <v>138.30000000000001</v>
      </c>
      <c r="D441" s="440">
        <v>137.63333333333333</v>
      </c>
      <c r="E441" s="440">
        <v>135.76666666666665</v>
      </c>
      <c r="F441" s="440">
        <v>133.23333333333332</v>
      </c>
      <c r="G441" s="440">
        <v>131.36666666666665</v>
      </c>
      <c r="H441" s="440">
        <v>140.16666666666666</v>
      </c>
      <c r="I441" s="440">
        <v>142.03333333333333</v>
      </c>
      <c r="J441" s="440">
        <v>144.56666666666666</v>
      </c>
      <c r="K441" s="439">
        <v>139.5</v>
      </c>
      <c r="L441" s="439">
        <v>135.1</v>
      </c>
      <c r="M441" s="439">
        <v>1.6131500000000001</v>
      </c>
    </row>
    <row r="442" spans="1:13">
      <c r="A442" s="245">
        <v>432</v>
      </c>
      <c r="B442" s="442" t="s">
        <v>765</v>
      </c>
      <c r="C442" s="439">
        <v>1543.8</v>
      </c>
      <c r="D442" s="440">
        <v>1544.6833333333334</v>
      </c>
      <c r="E442" s="440">
        <v>1534.1166666666668</v>
      </c>
      <c r="F442" s="440">
        <v>1524.4333333333334</v>
      </c>
      <c r="G442" s="440">
        <v>1513.8666666666668</v>
      </c>
      <c r="H442" s="440">
        <v>1554.3666666666668</v>
      </c>
      <c r="I442" s="440">
        <v>1564.9333333333334</v>
      </c>
      <c r="J442" s="440">
        <v>1574.6166666666668</v>
      </c>
      <c r="K442" s="439">
        <v>1555.25</v>
      </c>
      <c r="L442" s="439">
        <v>1535</v>
      </c>
      <c r="M442" s="439">
        <v>0.16339000000000001</v>
      </c>
    </row>
    <row r="443" spans="1:13">
      <c r="A443" s="245">
        <v>433</v>
      </c>
      <c r="B443" s="442" t="s">
        <v>499</v>
      </c>
      <c r="C443" s="439">
        <v>1076.05</v>
      </c>
      <c r="D443" s="440">
        <v>1080.75</v>
      </c>
      <c r="E443" s="440">
        <v>1066.5</v>
      </c>
      <c r="F443" s="440">
        <v>1056.95</v>
      </c>
      <c r="G443" s="440">
        <v>1042.7</v>
      </c>
      <c r="H443" s="440">
        <v>1090.3</v>
      </c>
      <c r="I443" s="440">
        <v>1104.55</v>
      </c>
      <c r="J443" s="440">
        <v>1114.0999999999999</v>
      </c>
      <c r="K443" s="439">
        <v>1095</v>
      </c>
      <c r="L443" s="439">
        <v>1071.2</v>
      </c>
      <c r="M443" s="439">
        <v>1.87706</v>
      </c>
    </row>
    <row r="444" spans="1:13">
      <c r="A444" s="245">
        <v>434</v>
      </c>
      <c r="B444" s="442" t="s">
        <v>275</v>
      </c>
      <c r="C444" s="439">
        <v>585.79999999999995</v>
      </c>
      <c r="D444" s="440">
        <v>588.25</v>
      </c>
      <c r="E444" s="440">
        <v>581.9</v>
      </c>
      <c r="F444" s="440">
        <v>578</v>
      </c>
      <c r="G444" s="440">
        <v>571.65</v>
      </c>
      <c r="H444" s="440">
        <v>592.15</v>
      </c>
      <c r="I444" s="440">
        <v>598.49999999999989</v>
      </c>
      <c r="J444" s="440">
        <v>602.4</v>
      </c>
      <c r="K444" s="439">
        <v>594.6</v>
      </c>
      <c r="L444" s="439">
        <v>584.35</v>
      </c>
      <c r="M444" s="439">
        <v>1.7791999999999999</v>
      </c>
    </row>
    <row r="445" spans="1:13">
      <c r="A445" s="245">
        <v>435</v>
      </c>
      <c r="B445" s="442" t="s">
        <v>500</v>
      </c>
      <c r="C445" s="439">
        <v>1467.2</v>
      </c>
      <c r="D445" s="440">
        <v>1465.0666666666666</v>
      </c>
      <c r="E445" s="440">
        <v>1433.1333333333332</v>
      </c>
      <c r="F445" s="440">
        <v>1399.0666666666666</v>
      </c>
      <c r="G445" s="440">
        <v>1367.1333333333332</v>
      </c>
      <c r="H445" s="440">
        <v>1499.1333333333332</v>
      </c>
      <c r="I445" s="440">
        <v>1531.0666666666666</v>
      </c>
      <c r="J445" s="440">
        <v>1565.1333333333332</v>
      </c>
      <c r="K445" s="439">
        <v>1497</v>
      </c>
      <c r="L445" s="439">
        <v>1431</v>
      </c>
      <c r="M445" s="439">
        <v>1.0835699999999999</v>
      </c>
    </row>
    <row r="446" spans="1:13">
      <c r="A446" s="245">
        <v>436</v>
      </c>
      <c r="B446" s="442" t="s">
        <v>501</v>
      </c>
      <c r="C446" s="439">
        <v>541.9</v>
      </c>
      <c r="D446" s="440">
        <v>543.83333333333337</v>
      </c>
      <c r="E446" s="440">
        <v>538.76666666666677</v>
      </c>
      <c r="F446" s="440">
        <v>535.63333333333344</v>
      </c>
      <c r="G446" s="440">
        <v>530.56666666666683</v>
      </c>
      <c r="H446" s="440">
        <v>546.9666666666667</v>
      </c>
      <c r="I446" s="440">
        <v>552.0333333333333</v>
      </c>
      <c r="J446" s="440">
        <v>555.16666666666663</v>
      </c>
      <c r="K446" s="439">
        <v>548.9</v>
      </c>
      <c r="L446" s="439">
        <v>540.70000000000005</v>
      </c>
      <c r="M446" s="439">
        <v>0.16175</v>
      </c>
    </row>
    <row r="447" spans="1:13">
      <c r="A447" s="245">
        <v>437</v>
      </c>
      <c r="B447" s="442" t="s">
        <v>502</v>
      </c>
      <c r="C447" s="439">
        <v>8854.25</v>
      </c>
      <c r="D447" s="440">
        <v>8876.6166666666668</v>
      </c>
      <c r="E447" s="440">
        <v>8777.6333333333332</v>
      </c>
      <c r="F447" s="440">
        <v>8701.0166666666664</v>
      </c>
      <c r="G447" s="440">
        <v>8602.0333333333328</v>
      </c>
      <c r="H447" s="440">
        <v>8953.2333333333336</v>
      </c>
      <c r="I447" s="440">
        <v>9052.2166666666672</v>
      </c>
      <c r="J447" s="440">
        <v>9128.8333333333339</v>
      </c>
      <c r="K447" s="439">
        <v>8975.6</v>
      </c>
      <c r="L447" s="439">
        <v>8800</v>
      </c>
      <c r="M447" s="439">
        <v>6.9400000000000003E-2</v>
      </c>
    </row>
    <row r="448" spans="1:13">
      <c r="A448" s="245">
        <v>438</v>
      </c>
      <c r="B448" s="442" t="s">
        <v>503</v>
      </c>
      <c r="C448" s="439">
        <v>310</v>
      </c>
      <c r="D448" s="440">
        <v>311.2</v>
      </c>
      <c r="E448" s="440">
        <v>306.09999999999997</v>
      </c>
      <c r="F448" s="440">
        <v>302.2</v>
      </c>
      <c r="G448" s="440">
        <v>297.09999999999997</v>
      </c>
      <c r="H448" s="440">
        <v>315.09999999999997</v>
      </c>
      <c r="I448" s="440">
        <v>320.2</v>
      </c>
      <c r="J448" s="440">
        <v>324.09999999999997</v>
      </c>
      <c r="K448" s="439">
        <v>316.3</v>
      </c>
      <c r="L448" s="439">
        <v>307.3</v>
      </c>
      <c r="M448" s="439">
        <v>1.20479</v>
      </c>
    </row>
    <row r="449" spans="1:13">
      <c r="A449" s="245">
        <v>439</v>
      </c>
      <c r="B449" s="442" t="s">
        <v>504</v>
      </c>
      <c r="C449" s="439">
        <v>43.05</v>
      </c>
      <c r="D449" s="440">
        <v>42.883333333333326</v>
      </c>
      <c r="E449" s="440">
        <v>42.216666666666654</v>
      </c>
      <c r="F449" s="440">
        <v>41.383333333333326</v>
      </c>
      <c r="G449" s="440">
        <v>40.716666666666654</v>
      </c>
      <c r="H449" s="440">
        <v>43.716666666666654</v>
      </c>
      <c r="I449" s="440">
        <v>44.383333333333326</v>
      </c>
      <c r="J449" s="440">
        <v>45.216666666666654</v>
      </c>
      <c r="K449" s="439">
        <v>43.55</v>
      </c>
      <c r="L449" s="439">
        <v>42.05</v>
      </c>
      <c r="M449" s="439">
        <v>125.95453000000001</v>
      </c>
    </row>
    <row r="450" spans="1:13">
      <c r="A450" s="245">
        <v>440</v>
      </c>
      <c r="B450" s="442" t="s">
        <v>188</v>
      </c>
      <c r="C450" s="439">
        <v>648.79999999999995</v>
      </c>
      <c r="D450" s="440">
        <v>647.41666666666663</v>
      </c>
      <c r="E450" s="440">
        <v>631.98333333333323</v>
      </c>
      <c r="F450" s="440">
        <v>615.16666666666663</v>
      </c>
      <c r="G450" s="440">
        <v>599.73333333333323</v>
      </c>
      <c r="H450" s="440">
        <v>664.23333333333323</v>
      </c>
      <c r="I450" s="440">
        <v>679.66666666666663</v>
      </c>
      <c r="J450" s="440">
        <v>696.48333333333323</v>
      </c>
      <c r="K450" s="439">
        <v>662.85</v>
      </c>
      <c r="L450" s="439">
        <v>630.6</v>
      </c>
      <c r="M450" s="439">
        <v>67.438320000000004</v>
      </c>
    </row>
    <row r="451" spans="1:13">
      <c r="A451" s="245">
        <v>441</v>
      </c>
      <c r="B451" s="442" t="s">
        <v>767</v>
      </c>
      <c r="C451" s="439">
        <v>15516.7</v>
      </c>
      <c r="D451" s="440">
        <v>15538.366666666667</v>
      </c>
      <c r="E451" s="440">
        <v>15378.333333333334</v>
      </c>
      <c r="F451" s="440">
        <v>15239.966666666667</v>
      </c>
      <c r="G451" s="440">
        <v>15079.933333333334</v>
      </c>
      <c r="H451" s="440">
        <v>15676.733333333334</v>
      </c>
      <c r="I451" s="440">
        <v>15836.766666666666</v>
      </c>
      <c r="J451" s="440">
        <v>15975.133333333333</v>
      </c>
      <c r="K451" s="439">
        <v>15698.4</v>
      </c>
      <c r="L451" s="439">
        <v>15400</v>
      </c>
      <c r="M451" s="439">
        <v>9.4400000000000005E-3</v>
      </c>
    </row>
    <row r="452" spans="1:13">
      <c r="A452" s="245">
        <v>442</v>
      </c>
      <c r="B452" s="442" t="s">
        <v>177</v>
      </c>
      <c r="C452" s="439">
        <v>748.2</v>
      </c>
      <c r="D452" s="440">
        <v>750.05000000000007</v>
      </c>
      <c r="E452" s="440">
        <v>744.15000000000009</v>
      </c>
      <c r="F452" s="440">
        <v>740.1</v>
      </c>
      <c r="G452" s="440">
        <v>734.2</v>
      </c>
      <c r="H452" s="440">
        <v>754.10000000000014</v>
      </c>
      <c r="I452" s="440">
        <v>760</v>
      </c>
      <c r="J452" s="440">
        <v>764.05000000000018</v>
      </c>
      <c r="K452" s="439">
        <v>755.95</v>
      </c>
      <c r="L452" s="439">
        <v>746</v>
      </c>
      <c r="M452" s="439">
        <v>37.817869999999999</v>
      </c>
    </row>
    <row r="453" spans="1:13">
      <c r="A453" s="245">
        <v>443</v>
      </c>
      <c r="B453" s="442" t="s">
        <v>768</v>
      </c>
      <c r="C453" s="439">
        <v>174.35</v>
      </c>
      <c r="D453" s="440">
        <v>174.66666666666666</v>
      </c>
      <c r="E453" s="440">
        <v>172.68333333333331</v>
      </c>
      <c r="F453" s="440">
        <v>171.01666666666665</v>
      </c>
      <c r="G453" s="440">
        <v>169.0333333333333</v>
      </c>
      <c r="H453" s="440">
        <v>176.33333333333331</v>
      </c>
      <c r="I453" s="440">
        <v>178.31666666666666</v>
      </c>
      <c r="J453" s="440">
        <v>179.98333333333332</v>
      </c>
      <c r="K453" s="439">
        <v>176.65</v>
      </c>
      <c r="L453" s="439">
        <v>173</v>
      </c>
      <c r="M453" s="439">
        <v>17.052569999999999</v>
      </c>
    </row>
    <row r="454" spans="1:13">
      <c r="A454" s="245">
        <v>444</v>
      </c>
      <c r="B454" s="442" t="s">
        <v>769</v>
      </c>
      <c r="C454" s="439">
        <v>1223.7</v>
      </c>
      <c r="D454" s="440">
        <v>1199.9166666666667</v>
      </c>
      <c r="E454" s="440">
        <v>1164.8333333333335</v>
      </c>
      <c r="F454" s="440">
        <v>1105.9666666666667</v>
      </c>
      <c r="G454" s="440">
        <v>1070.8833333333334</v>
      </c>
      <c r="H454" s="440">
        <v>1258.7833333333335</v>
      </c>
      <c r="I454" s="440">
        <v>1293.866666666667</v>
      </c>
      <c r="J454" s="440">
        <v>1352.7333333333336</v>
      </c>
      <c r="K454" s="439">
        <v>1235</v>
      </c>
      <c r="L454" s="439">
        <v>1141.05</v>
      </c>
      <c r="M454" s="439">
        <v>19.157309999999999</v>
      </c>
    </row>
    <row r="455" spans="1:13">
      <c r="A455" s="245">
        <v>445</v>
      </c>
      <c r="B455" s="442" t="s">
        <v>183</v>
      </c>
      <c r="C455" s="439">
        <v>3183.2</v>
      </c>
      <c r="D455" s="440">
        <v>3169.0833333333335</v>
      </c>
      <c r="E455" s="440">
        <v>3147.7166666666672</v>
      </c>
      <c r="F455" s="440">
        <v>3112.2333333333336</v>
      </c>
      <c r="G455" s="440">
        <v>3090.8666666666672</v>
      </c>
      <c r="H455" s="440">
        <v>3204.5666666666671</v>
      </c>
      <c r="I455" s="440">
        <v>3225.9333333333329</v>
      </c>
      <c r="J455" s="440">
        <v>3261.416666666667</v>
      </c>
      <c r="K455" s="439">
        <v>3190.45</v>
      </c>
      <c r="L455" s="439">
        <v>3133.6</v>
      </c>
      <c r="M455" s="439">
        <v>25.598210000000002</v>
      </c>
    </row>
    <row r="456" spans="1:13">
      <c r="A456" s="245">
        <v>446</v>
      </c>
      <c r="B456" s="442" t="s">
        <v>804</v>
      </c>
      <c r="C456" s="439">
        <v>699.95</v>
      </c>
      <c r="D456" s="440">
        <v>698.08333333333337</v>
      </c>
      <c r="E456" s="440">
        <v>689.16666666666674</v>
      </c>
      <c r="F456" s="440">
        <v>678.38333333333333</v>
      </c>
      <c r="G456" s="440">
        <v>669.4666666666667</v>
      </c>
      <c r="H456" s="440">
        <v>708.86666666666679</v>
      </c>
      <c r="I456" s="440">
        <v>717.78333333333353</v>
      </c>
      <c r="J456" s="440">
        <v>728.56666666666683</v>
      </c>
      <c r="K456" s="439">
        <v>707</v>
      </c>
      <c r="L456" s="439">
        <v>687.3</v>
      </c>
      <c r="M456" s="439">
        <v>35.11853</v>
      </c>
    </row>
    <row r="457" spans="1:13">
      <c r="A457" s="245">
        <v>447</v>
      </c>
      <c r="B457" s="442" t="s">
        <v>178</v>
      </c>
      <c r="C457" s="439">
        <v>3613</v>
      </c>
      <c r="D457" s="440">
        <v>3605</v>
      </c>
      <c r="E457" s="440">
        <v>3580.1</v>
      </c>
      <c r="F457" s="440">
        <v>3547.2</v>
      </c>
      <c r="G457" s="440">
        <v>3522.2999999999997</v>
      </c>
      <c r="H457" s="440">
        <v>3637.9</v>
      </c>
      <c r="I457" s="440">
        <v>3662.7999999999997</v>
      </c>
      <c r="J457" s="440">
        <v>3695.7000000000003</v>
      </c>
      <c r="K457" s="439">
        <v>3629.9</v>
      </c>
      <c r="L457" s="439">
        <v>3572.1</v>
      </c>
      <c r="M457" s="439">
        <v>1.04539</v>
      </c>
    </row>
    <row r="458" spans="1:13">
      <c r="A458" s="245">
        <v>448</v>
      </c>
      <c r="B458" s="442" t="s">
        <v>505</v>
      </c>
      <c r="C458" s="439">
        <v>1123</v>
      </c>
      <c r="D458" s="440">
        <v>1122.6666666666667</v>
      </c>
      <c r="E458" s="440">
        <v>1110.3333333333335</v>
      </c>
      <c r="F458" s="440">
        <v>1097.6666666666667</v>
      </c>
      <c r="G458" s="440">
        <v>1085.3333333333335</v>
      </c>
      <c r="H458" s="440">
        <v>1135.3333333333335</v>
      </c>
      <c r="I458" s="440">
        <v>1147.666666666667</v>
      </c>
      <c r="J458" s="440">
        <v>1160.3333333333335</v>
      </c>
      <c r="K458" s="439">
        <v>1135</v>
      </c>
      <c r="L458" s="439">
        <v>1110</v>
      </c>
      <c r="M458" s="439">
        <v>0.62619000000000002</v>
      </c>
    </row>
    <row r="459" spans="1:13">
      <c r="A459" s="245">
        <v>449</v>
      </c>
      <c r="B459" s="442" t="s">
        <v>180</v>
      </c>
      <c r="C459" s="439">
        <v>156.35</v>
      </c>
      <c r="D459" s="440">
        <v>156.01666666666665</v>
      </c>
      <c r="E459" s="440">
        <v>153.08333333333331</v>
      </c>
      <c r="F459" s="440">
        <v>149.81666666666666</v>
      </c>
      <c r="G459" s="440">
        <v>146.88333333333333</v>
      </c>
      <c r="H459" s="440">
        <v>159.2833333333333</v>
      </c>
      <c r="I459" s="440">
        <v>162.21666666666664</v>
      </c>
      <c r="J459" s="440">
        <v>165.48333333333329</v>
      </c>
      <c r="K459" s="439">
        <v>158.94999999999999</v>
      </c>
      <c r="L459" s="439">
        <v>152.75</v>
      </c>
      <c r="M459" s="439">
        <v>60.634189999999997</v>
      </c>
    </row>
    <row r="460" spans="1:13">
      <c r="A460" s="245">
        <v>450</v>
      </c>
      <c r="B460" s="442" t="s">
        <v>179</v>
      </c>
      <c r="C460" s="439">
        <v>345.5</v>
      </c>
      <c r="D460" s="440">
        <v>345.41666666666669</v>
      </c>
      <c r="E460" s="440">
        <v>339.83333333333337</v>
      </c>
      <c r="F460" s="440">
        <v>334.16666666666669</v>
      </c>
      <c r="G460" s="440">
        <v>328.58333333333337</v>
      </c>
      <c r="H460" s="440">
        <v>351.08333333333337</v>
      </c>
      <c r="I460" s="440">
        <v>356.66666666666674</v>
      </c>
      <c r="J460" s="440">
        <v>362.33333333333337</v>
      </c>
      <c r="K460" s="439">
        <v>351</v>
      </c>
      <c r="L460" s="439">
        <v>339.75</v>
      </c>
      <c r="M460" s="439">
        <v>649.86814000000004</v>
      </c>
    </row>
    <row r="461" spans="1:13">
      <c r="A461" s="245">
        <v>451</v>
      </c>
      <c r="B461" s="442" t="s">
        <v>181</v>
      </c>
      <c r="C461" s="439">
        <v>113.35</v>
      </c>
      <c r="D461" s="440">
        <v>112.21666666666665</v>
      </c>
      <c r="E461" s="440">
        <v>109.43333333333331</v>
      </c>
      <c r="F461" s="440">
        <v>105.51666666666665</v>
      </c>
      <c r="G461" s="440">
        <v>102.73333333333331</v>
      </c>
      <c r="H461" s="440">
        <v>116.13333333333331</v>
      </c>
      <c r="I461" s="440">
        <v>118.91666666666664</v>
      </c>
      <c r="J461" s="440">
        <v>122.83333333333331</v>
      </c>
      <c r="K461" s="439">
        <v>115</v>
      </c>
      <c r="L461" s="439">
        <v>108.3</v>
      </c>
      <c r="M461" s="439">
        <v>953.58857999999998</v>
      </c>
    </row>
    <row r="462" spans="1:13">
      <c r="A462" s="245">
        <v>452</v>
      </c>
      <c r="B462" s="442" t="s">
        <v>770</v>
      </c>
      <c r="C462" s="439">
        <v>94</v>
      </c>
      <c r="D462" s="440">
        <v>94.533333333333346</v>
      </c>
      <c r="E462" s="440">
        <v>93.316666666666691</v>
      </c>
      <c r="F462" s="440">
        <v>92.63333333333334</v>
      </c>
      <c r="G462" s="440">
        <v>91.416666666666686</v>
      </c>
      <c r="H462" s="440">
        <v>95.216666666666697</v>
      </c>
      <c r="I462" s="440">
        <v>96.433333333333366</v>
      </c>
      <c r="J462" s="440">
        <v>97.116666666666703</v>
      </c>
      <c r="K462" s="439">
        <v>95.75</v>
      </c>
      <c r="L462" s="439">
        <v>93.85</v>
      </c>
      <c r="M462" s="439">
        <v>43.832380000000001</v>
      </c>
    </row>
    <row r="463" spans="1:13">
      <c r="A463" s="245">
        <v>453</v>
      </c>
      <c r="B463" s="442" t="s">
        <v>182</v>
      </c>
      <c r="C463" s="439">
        <v>1128.7</v>
      </c>
      <c r="D463" s="440">
        <v>1134.75</v>
      </c>
      <c r="E463" s="440">
        <v>1119.5</v>
      </c>
      <c r="F463" s="440">
        <v>1110.3</v>
      </c>
      <c r="G463" s="440">
        <v>1095.05</v>
      </c>
      <c r="H463" s="440">
        <v>1143.95</v>
      </c>
      <c r="I463" s="440">
        <v>1159.2</v>
      </c>
      <c r="J463" s="440">
        <v>1168.4000000000001</v>
      </c>
      <c r="K463" s="439">
        <v>1150</v>
      </c>
      <c r="L463" s="439">
        <v>1125.55</v>
      </c>
      <c r="M463" s="439">
        <v>122.18592</v>
      </c>
    </row>
    <row r="464" spans="1:13">
      <c r="A464" s="245">
        <v>454</v>
      </c>
      <c r="B464" s="442" t="s">
        <v>506</v>
      </c>
      <c r="C464" s="439">
        <v>3436</v>
      </c>
      <c r="D464" s="440">
        <v>3444.7666666666664</v>
      </c>
      <c r="E464" s="440">
        <v>3404.3833333333328</v>
      </c>
      <c r="F464" s="440">
        <v>3372.7666666666664</v>
      </c>
      <c r="G464" s="440">
        <v>3332.3833333333328</v>
      </c>
      <c r="H464" s="440">
        <v>3476.3833333333328</v>
      </c>
      <c r="I464" s="440">
        <v>3516.766666666666</v>
      </c>
      <c r="J464" s="440">
        <v>3548.3833333333328</v>
      </c>
      <c r="K464" s="439">
        <v>3485.15</v>
      </c>
      <c r="L464" s="439">
        <v>3413.15</v>
      </c>
      <c r="M464" s="439">
        <v>0.12092</v>
      </c>
    </row>
    <row r="465" spans="1:13">
      <c r="A465" s="245">
        <v>455</v>
      </c>
      <c r="B465" s="442" t="s">
        <v>184</v>
      </c>
      <c r="C465" s="439">
        <v>1034.4000000000001</v>
      </c>
      <c r="D465" s="440">
        <v>1030.9333333333334</v>
      </c>
      <c r="E465" s="440">
        <v>1022.9166666666667</v>
      </c>
      <c r="F465" s="440">
        <v>1011.4333333333334</v>
      </c>
      <c r="G465" s="440">
        <v>1003.4166666666667</v>
      </c>
      <c r="H465" s="440">
        <v>1042.4166666666667</v>
      </c>
      <c r="I465" s="440">
        <v>1050.4333333333332</v>
      </c>
      <c r="J465" s="440">
        <v>1061.9166666666667</v>
      </c>
      <c r="K465" s="439">
        <v>1038.95</v>
      </c>
      <c r="L465" s="439">
        <v>1019.45</v>
      </c>
      <c r="M465" s="439">
        <v>17.454750000000001</v>
      </c>
    </row>
    <row r="466" spans="1:13">
      <c r="A466" s="245">
        <v>456</v>
      </c>
      <c r="B466" s="442" t="s">
        <v>276</v>
      </c>
      <c r="C466" s="439">
        <v>176.8</v>
      </c>
      <c r="D466" s="440">
        <v>177.6</v>
      </c>
      <c r="E466" s="440">
        <v>172.2</v>
      </c>
      <c r="F466" s="440">
        <v>167.6</v>
      </c>
      <c r="G466" s="440">
        <v>162.19999999999999</v>
      </c>
      <c r="H466" s="440">
        <v>182.2</v>
      </c>
      <c r="I466" s="440">
        <v>187.60000000000002</v>
      </c>
      <c r="J466" s="440">
        <v>192.2</v>
      </c>
      <c r="K466" s="439">
        <v>183</v>
      </c>
      <c r="L466" s="439">
        <v>173</v>
      </c>
      <c r="M466" s="439">
        <v>49.088639999999998</v>
      </c>
    </row>
    <row r="467" spans="1:13">
      <c r="A467" s="245">
        <v>457</v>
      </c>
      <c r="B467" s="442" t="s">
        <v>164</v>
      </c>
      <c r="C467" s="439">
        <v>988.65</v>
      </c>
      <c r="D467" s="440">
        <v>993.23333333333323</v>
      </c>
      <c r="E467" s="440">
        <v>981.96666666666647</v>
      </c>
      <c r="F467" s="440">
        <v>975.28333333333319</v>
      </c>
      <c r="G467" s="440">
        <v>964.01666666666642</v>
      </c>
      <c r="H467" s="440">
        <v>999.91666666666652</v>
      </c>
      <c r="I467" s="440">
        <v>1011.1833333333332</v>
      </c>
      <c r="J467" s="440">
        <v>1017.8666666666666</v>
      </c>
      <c r="K467" s="439">
        <v>1004.5</v>
      </c>
      <c r="L467" s="439">
        <v>986.55</v>
      </c>
      <c r="M467" s="439">
        <v>7.4245599999999996</v>
      </c>
    </row>
    <row r="468" spans="1:13">
      <c r="A468" s="245">
        <v>458</v>
      </c>
      <c r="B468" s="442" t="s">
        <v>507</v>
      </c>
      <c r="C468" s="439">
        <v>1490.05</v>
      </c>
      <c r="D468" s="440">
        <v>1502.4166666666667</v>
      </c>
      <c r="E468" s="440">
        <v>1474.8333333333335</v>
      </c>
      <c r="F468" s="440">
        <v>1459.6166666666668</v>
      </c>
      <c r="G468" s="440">
        <v>1432.0333333333335</v>
      </c>
      <c r="H468" s="440">
        <v>1517.6333333333334</v>
      </c>
      <c r="I468" s="440">
        <v>1545.2166666666669</v>
      </c>
      <c r="J468" s="440">
        <v>1560.4333333333334</v>
      </c>
      <c r="K468" s="439">
        <v>1530</v>
      </c>
      <c r="L468" s="439">
        <v>1487.2</v>
      </c>
      <c r="M468" s="439">
        <v>1.05769</v>
      </c>
    </row>
    <row r="469" spans="1:13">
      <c r="A469" s="245">
        <v>459</v>
      </c>
      <c r="B469" s="442" t="s">
        <v>508</v>
      </c>
      <c r="C469" s="439">
        <v>1131.45</v>
      </c>
      <c r="D469" s="440">
        <v>1112.1499999999999</v>
      </c>
      <c r="E469" s="440">
        <v>1074.2999999999997</v>
      </c>
      <c r="F469" s="440">
        <v>1017.1499999999999</v>
      </c>
      <c r="G469" s="440">
        <v>979.29999999999973</v>
      </c>
      <c r="H469" s="440">
        <v>1169.2999999999997</v>
      </c>
      <c r="I469" s="440">
        <v>1207.1499999999996</v>
      </c>
      <c r="J469" s="440">
        <v>1264.2999999999997</v>
      </c>
      <c r="K469" s="439">
        <v>1150</v>
      </c>
      <c r="L469" s="439">
        <v>1055</v>
      </c>
      <c r="M469" s="439">
        <v>12.63776</v>
      </c>
    </row>
    <row r="470" spans="1:13">
      <c r="A470" s="245">
        <v>460</v>
      </c>
      <c r="B470" s="442" t="s">
        <v>509</v>
      </c>
      <c r="C470" s="439">
        <v>1341</v>
      </c>
      <c r="D470" s="440">
        <v>1341.3333333333333</v>
      </c>
      <c r="E470" s="440">
        <v>1319.6666666666665</v>
      </c>
      <c r="F470" s="440">
        <v>1298.3333333333333</v>
      </c>
      <c r="G470" s="440">
        <v>1276.6666666666665</v>
      </c>
      <c r="H470" s="440">
        <v>1362.6666666666665</v>
      </c>
      <c r="I470" s="440">
        <v>1384.333333333333</v>
      </c>
      <c r="J470" s="440">
        <v>1405.6666666666665</v>
      </c>
      <c r="K470" s="439">
        <v>1363</v>
      </c>
      <c r="L470" s="439">
        <v>1320</v>
      </c>
      <c r="M470" s="439">
        <v>0.24098</v>
      </c>
    </row>
    <row r="471" spans="1:13">
      <c r="A471" s="245">
        <v>461</v>
      </c>
      <c r="B471" s="442" t="s">
        <v>185</v>
      </c>
      <c r="C471" s="439">
        <v>1685.1</v>
      </c>
      <c r="D471" s="440">
        <v>1691.6499999999999</v>
      </c>
      <c r="E471" s="440">
        <v>1669.4499999999998</v>
      </c>
      <c r="F471" s="440">
        <v>1653.8</v>
      </c>
      <c r="G471" s="440">
        <v>1631.6</v>
      </c>
      <c r="H471" s="440">
        <v>1707.2999999999997</v>
      </c>
      <c r="I471" s="440">
        <v>1729.5</v>
      </c>
      <c r="J471" s="440">
        <v>1745.1499999999996</v>
      </c>
      <c r="K471" s="439">
        <v>1713.85</v>
      </c>
      <c r="L471" s="439">
        <v>1676</v>
      </c>
      <c r="M471" s="439">
        <v>14.71576</v>
      </c>
    </row>
    <row r="472" spans="1:13">
      <c r="A472" s="245">
        <v>462</v>
      </c>
      <c r="B472" s="442" t="s">
        <v>186</v>
      </c>
      <c r="C472" s="439">
        <v>2824.8</v>
      </c>
      <c r="D472" s="440">
        <v>2817.4333333333329</v>
      </c>
      <c r="E472" s="440">
        <v>2797.516666666666</v>
      </c>
      <c r="F472" s="440">
        <v>2770.2333333333331</v>
      </c>
      <c r="G472" s="440">
        <v>2750.3166666666662</v>
      </c>
      <c r="H472" s="440">
        <v>2844.7166666666658</v>
      </c>
      <c r="I472" s="440">
        <v>2864.6333333333328</v>
      </c>
      <c r="J472" s="440">
        <v>2891.9166666666656</v>
      </c>
      <c r="K472" s="439">
        <v>2837.35</v>
      </c>
      <c r="L472" s="439">
        <v>2790.15</v>
      </c>
      <c r="M472" s="439">
        <v>2.0889500000000001</v>
      </c>
    </row>
    <row r="473" spans="1:13">
      <c r="A473" s="245">
        <v>463</v>
      </c>
      <c r="B473" s="442" t="s">
        <v>187</v>
      </c>
      <c r="C473" s="439">
        <v>461.2</v>
      </c>
      <c r="D473" s="440">
        <v>455.06666666666666</v>
      </c>
      <c r="E473" s="440">
        <v>438.13333333333333</v>
      </c>
      <c r="F473" s="440">
        <v>415.06666666666666</v>
      </c>
      <c r="G473" s="440">
        <v>398.13333333333333</v>
      </c>
      <c r="H473" s="440">
        <v>478.13333333333333</v>
      </c>
      <c r="I473" s="440">
        <v>495.06666666666661</v>
      </c>
      <c r="J473" s="440">
        <v>518.13333333333333</v>
      </c>
      <c r="K473" s="439">
        <v>472</v>
      </c>
      <c r="L473" s="439">
        <v>432</v>
      </c>
      <c r="M473" s="439">
        <v>59.682310000000001</v>
      </c>
    </row>
    <row r="474" spans="1:13">
      <c r="A474" s="245">
        <v>464</v>
      </c>
      <c r="B474" s="442" t="s">
        <v>510</v>
      </c>
      <c r="C474" s="439">
        <v>857.5</v>
      </c>
      <c r="D474" s="440">
        <v>858.83333333333337</v>
      </c>
      <c r="E474" s="440">
        <v>843.66666666666674</v>
      </c>
      <c r="F474" s="440">
        <v>829.83333333333337</v>
      </c>
      <c r="G474" s="440">
        <v>814.66666666666674</v>
      </c>
      <c r="H474" s="440">
        <v>872.66666666666674</v>
      </c>
      <c r="I474" s="440">
        <v>887.83333333333348</v>
      </c>
      <c r="J474" s="440">
        <v>901.66666666666674</v>
      </c>
      <c r="K474" s="439">
        <v>874</v>
      </c>
      <c r="L474" s="439">
        <v>845</v>
      </c>
      <c r="M474" s="439">
        <v>4.6312600000000002</v>
      </c>
    </row>
    <row r="475" spans="1:13">
      <c r="A475" s="245">
        <v>465</v>
      </c>
      <c r="B475" s="442" t="s">
        <v>511</v>
      </c>
      <c r="C475" s="439">
        <v>16.8</v>
      </c>
      <c r="D475" s="440">
        <v>16.533333333333335</v>
      </c>
      <c r="E475" s="440">
        <v>16.266666666666669</v>
      </c>
      <c r="F475" s="440">
        <v>15.733333333333334</v>
      </c>
      <c r="G475" s="440">
        <v>15.466666666666669</v>
      </c>
      <c r="H475" s="440">
        <v>17.06666666666667</v>
      </c>
      <c r="I475" s="440">
        <v>17.333333333333336</v>
      </c>
      <c r="J475" s="440">
        <v>17.866666666666671</v>
      </c>
      <c r="K475" s="439">
        <v>16.8</v>
      </c>
      <c r="L475" s="439">
        <v>16</v>
      </c>
      <c r="M475" s="439">
        <v>283.74729000000002</v>
      </c>
    </row>
    <row r="476" spans="1:13">
      <c r="A476" s="245">
        <v>466</v>
      </c>
      <c r="B476" s="442" t="s">
        <v>512</v>
      </c>
      <c r="C476" s="439">
        <v>1227.3499999999999</v>
      </c>
      <c r="D476" s="440">
        <v>1215.3833333333332</v>
      </c>
      <c r="E476" s="440">
        <v>1200.7666666666664</v>
      </c>
      <c r="F476" s="440">
        <v>1174.1833333333332</v>
      </c>
      <c r="G476" s="440">
        <v>1159.5666666666664</v>
      </c>
      <c r="H476" s="440">
        <v>1241.9666666666665</v>
      </c>
      <c r="I476" s="440">
        <v>1256.5833333333333</v>
      </c>
      <c r="J476" s="440">
        <v>1283.1666666666665</v>
      </c>
      <c r="K476" s="439">
        <v>1230</v>
      </c>
      <c r="L476" s="439">
        <v>1188.8</v>
      </c>
      <c r="M476" s="439">
        <v>0.74748000000000003</v>
      </c>
    </row>
    <row r="477" spans="1:13">
      <c r="A477" s="245">
        <v>467</v>
      </c>
      <c r="B477" s="442" t="s">
        <v>513</v>
      </c>
      <c r="C477" s="439">
        <v>13.6</v>
      </c>
      <c r="D477" s="440">
        <v>13.65</v>
      </c>
      <c r="E477" s="440">
        <v>13.5</v>
      </c>
      <c r="F477" s="440">
        <v>13.4</v>
      </c>
      <c r="G477" s="440">
        <v>13.25</v>
      </c>
      <c r="H477" s="440">
        <v>13.75</v>
      </c>
      <c r="I477" s="440">
        <v>13.900000000000002</v>
      </c>
      <c r="J477" s="440">
        <v>14</v>
      </c>
      <c r="K477" s="439">
        <v>13.8</v>
      </c>
      <c r="L477" s="439">
        <v>13.55</v>
      </c>
      <c r="M477" s="439">
        <v>163.58208999999999</v>
      </c>
    </row>
    <row r="478" spans="1:13">
      <c r="A478" s="245">
        <v>468</v>
      </c>
      <c r="B478" s="442" t="s">
        <v>514</v>
      </c>
      <c r="C478" s="439">
        <v>447.1</v>
      </c>
      <c r="D478" s="440">
        <v>446.86666666666662</v>
      </c>
      <c r="E478" s="440">
        <v>443.83333333333326</v>
      </c>
      <c r="F478" s="440">
        <v>440.56666666666666</v>
      </c>
      <c r="G478" s="440">
        <v>437.5333333333333</v>
      </c>
      <c r="H478" s="440">
        <v>450.13333333333321</v>
      </c>
      <c r="I478" s="440">
        <v>453.16666666666663</v>
      </c>
      <c r="J478" s="440">
        <v>456.43333333333317</v>
      </c>
      <c r="K478" s="439">
        <v>449.9</v>
      </c>
      <c r="L478" s="439">
        <v>443.6</v>
      </c>
      <c r="M478" s="439">
        <v>1.02851</v>
      </c>
    </row>
    <row r="479" spans="1:13">
      <c r="A479" s="245">
        <v>469</v>
      </c>
      <c r="B479" s="442" t="s">
        <v>193</v>
      </c>
      <c r="C479" s="439">
        <v>850.5</v>
      </c>
      <c r="D479" s="440">
        <v>848.98333333333323</v>
      </c>
      <c r="E479" s="440">
        <v>835.71666666666647</v>
      </c>
      <c r="F479" s="440">
        <v>820.93333333333328</v>
      </c>
      <c r="G479" s="440">
        <v>807.66666666666652</v>
      </c>
      <c r="H479" s="440">
        <v>863.76666666666642</v>
      </c>
      <c r="I479" s="440">
        <v>877.03333333333308</v>
      </c>
      <c r="J479" s="440">
        <v>891.81666666666638</v>
      </c>
      <c r="K479" s="439">
        <v>862.25</v>
      </c>
      <c r="L479" s="439">
        <v>834.2</v>
      </c>
      <c r="M479" s="439">
        <v>47.745640000000002</v>
      </c>
    </row>
    <row r="480" spans="1:13">
      <c r="A480" s="245">
        <v>470</v>
      </c>
      <c r="B480" s="442" t="s">
        <v>190</v>
      </c>
      <c r="C480" s="439">
        <v>215.25</v>
      </c>
      <c r="D480" s="440">
        <v>216.5</v>
      </c>
      <c r="E480" s="440">
        <v>213.25</v>
      </c>
      <c r="F480" s="440">
        <v>211.25</v>
      </c>
      <c r="G480" s="440">
        <v>208</v>
      </c>
      <c r="H480" s="440">
        <v>218.5</v>
      </c>
      <c r="I480" s="440">
        <v>221.75</v>
      </c>
      <c r="J480" s="440">
        <v>223.75</v>
      </c>
      <c r="K480" s="439">
        <v>219.75</v>
      </c>
      <c r="L480" s="439">
        <v>214.5</v>
      </c>
      <c r="M480" s="439">
        <v>5.3094200000000003</v>
      </c>
    </row>
    <row r="481" spans="1:13">
      <c r="A481" s="245">
        <v>471</v>
      </c>
      <c r="B481" s="442" t="s">
        <v>784</v>
      </c>
      <c r="C481" s="439">
        <v>30.8</v>
      </c>
      <c r="D481" s="440">
        <v>30.833333333333332</v>
      </c>
      <c r="E481" s="440">
        <v>30.266666666666666</v>
      </c>
      <c r="F481" s="440">
        <v>29.733333333333334</v>
      </c>
      <c r="G481" s="440">
        <v>29.166666666666668</v>
      </c>
      <c r="H481" s="440">
        <v>31.366666666666664</v>
      </c>
      <c r="I481" s="440">
        <v>31.933333333333334</v>
      </c>
      <c r="J481" s="440">
        <v>32.466666666666661</v>
      </c>
      <c r="K481" s="439">
        <v>31.4</v>
      </c>
      <c r="L481" s="439">
        <v>30.3</v>
      </c>
      <c r="M481" s="439">
        <v>51.898040000000002</v>
      </c>
    </row>
    <row r="482" spans="1:13">
      <c r="A482" s="245">
        <v>472</v>
      </c>
      <c r="B482" s="442" t="s">
        <v>191</v>
      </c>
      <c r="C482" s="439">
        <v>6849.65</v>
      </c>
      <c r="D482" s="440">
        <v>6806.8666666666659</v>
      </c>
      <c r="E482" s="440">
        <v>6705.7833333333319</v>
      </c>
      <c r="F482" s="440">
        <v>6561.9166666666661</v>
      </c>
      <c r="G482" s="440">
        <v>6460.8333333333321</v>
      </c>
      <c r="H482" s="440">
        <v>6950.7333333333318</v>
      </c>
      <c r="I482" s="440">
        <v>7051.8166666666657</v>
      </c>
      <c r="J482" s="440">
        <v>7195.6833333333316</v>
      </c>
      <c r="K482" s="439">
        <v>6907.95</v>
      </c>
      <c r="L482" s="439">
        <v>6663</v>
      </c>
      <c r="M482" s="439">
        <v>6.17042</v>
      </c>
    </row>
    <row r="483" spans="1:13">
      <c r="A483" s="245">
        <v>473</v>
      </c>
      <c r="B483" s="442" t="s">
        <v>192</v>
      </c>
      <c r="C483" s="439">
        <v>35.6</v>
      </c>
      <c r="D483" s="440">
        <v>35.75</v>
      </c>
      <c r="E483" s="440">
        <v>35.35</v>
      </c>
      <c r="F483" s="440">
        <v>35.1</v>
      </c>
      <c r="G483" s="440">
        <v>34.700000000000003</v>
      </c>
      <c r="H483" s="440">
        <v>36</v>
      </c>
      <c r="I483" s="440">
        <v>36.400000000000006</v>
      </c>
      <c r="J483" s="440">
        <v>36.65</v>
      </c>
      <c r="K483" s="439">
        <v>36.15</v>
      </c>
      <c r="L483" s="439">
        <v>35.5</v>
      </c>
      <c r="M483" s="439">
        <v>169.40654000000001</v>
      </c>
    </row>
    <row r="484" spans="1:13">
      <c r="A484" s="245">
        <v>474</v>
      </c>
      <c r="B484" s="442" t="s">
        <v>189</v>
      </c>
      <c r="C484" s="439">
        <v>1346.05</v>
      </c>
      <c r="D484" s="440">
        <v>1350</v>
      </c>
      <c r="E484" s="440">
        <v>1318.05</v>
      </c>
      <c r="F484" s="440">
        <v>1290.05</v>
      </c>
      <c r="G484" s="440">
        <v>1258.0999999999999</v>
      </c>
      <c r="H484" s="440">
        <v>1378</v>
      </c>
      <c r="I484" s="440">
        <v>1409.9499999999998</v>
      </c>
      <c r="J484" s="440">
        <v>1437.95</v>
      </c>
      <c r="K484" s="439">
        <v>1381.95</v>
      </c>
      <c r="L484" s="439">
        <v>1322</v>
      </c>
      <c r="M484" s="439">
        <v>14.991390000000001</v>
      </c>
    </row>
    <row r="485" spans="1:13">
      <c r="A485" s="245">
        <v>475</v>
      </c>
      <c r="B485" s="442" t="s">
        <v>141</v>
      </c>
      <c r="C485" s="439">
        <v>633.35</v>
      </c>
      <c r="D485" s="440">
        <v>633.94999999999993</v>
      </c>
      <c r="E485" s="440">
        <v>625.89999999999986</v>
      </c>
      <c r="F485" s="440">
        <v>618.44999999999993</v>
      </c>
      <c r="G485" s="440">
        <v>610.39999999999986</v>
      </c>
      <c r="H485" s="440">
        <v>641.39999999999986</v>
      </c>
      <c r="I485" s="440">
        <v>649.44999999999982</v>
      </c>
      <c r="J485" s="440">
        <v>656.89999999999986</v>
      </c>
      <c r="K485" s="439">
        <v>642</v>
      </c>
      <c r="L485" s="439">
        <v>626.5</v>
      </c>
      <c r="M485" s="439">
        <v>28.464549999999999</v>
      </c>
    </row>
    <row r="486" spans="1:13">
      <c r="A486" s="245">
        <v>476</v>
      </c>
      <c r="B486" s="442" t="s">
        <v>277</v>
      </c>
      <c r="C486" s="439">
        <v>265.39999999999998</v>
      </c>
      <c r="D486" s="440">
        <v>265.96666666666664</v>
      </c>
      <c r="E486" s="440">
        <v>262.18333333333328</v>
      </c>
      <c r="F486" s="440">
        <v>258.96666666666664</v>
      </c>
      <c r="G486" s="440">
        <v>255.18333333333328</v>
      </c>
      <c r="H486" s="440">
        <v>269.18333333333328</v>
      </c>
      <c r="I486" s="440">
        <v>272.9666666666667</v>
      </c>
      <c r="J486" s="440">
        <v>276.18333333333328</v>
      </c>
      <c r="K486" s="439">
        <v>269.75</v>
      </c>
      <c r="L486" s="439">
        <v>262.75</v>
      </c>
      <c r="M486" s="439">
        <v>32.644680000000001</v>
      </c>
    </row>
    <row r="487" spans="1:13">
      <c r="A487" s="245">
        <v>477</v>
      </c>
      <c r="B487" s="442" t="s">
        <v>515</v>
      </c>
      <c r="C487" s="439">
        <v>2821.9</v>
      </c>
      <c r="D487" s="440">
        <v>2817.5833333333335</v>
      </c>
      <c r="E487" s="440">
        <v>2757.3666666666668</v>
      </c>
      <c r="F487" s="440">
        <v>2692.8333333333335</v>
      </c>
      <c r="G487" s="440">
        <v>2632.6166666666668</v>
      </c>
      <c r="H487" s="440">
        <v>2882.1166666666668</v>
      </c>
      <c r="I487" s="440">
        <v>2942.333333333333</v>
      </c>
      <c r="J487" s="440">
        <v>3006.8666666666668</v>
      </c>
      <c r="K487" s="439">
        <v>2877.8</v>
      </c>
      <c r="L487" s="439">
        <v>2753.05</v>
      </c>
      <c r="M487" s="439">
        <v>0.19907</v>
      </c>
    </row>
    <row r="488" spans="1:13">
      <c r="A488" s="245">
        <v>478</v>
      </c>
      <c r="B488" s="442" t="s">
        <v>516</v>
      </c>
      <c r="C488" s="439">
        <v>384.75</v>
      </c>
      <c r="D488" s="440">
        <v>387.55</v>
      </c>
      <c r="E488" s="440">
        <v>381.20000000000005</v>
      </c>
      <c r="F488" s="440">
        <v>377.65000000000003</v>
      </c>
      <c r="G488" s="440">
        <v>371.30000000000007</v>
      </c>
      <c r="H488" s="440">
        <v>391.1</v>
      </c>
      <c r="I488" s="440">
        <v>397.45000000000005</v>
      </c>
      <c r="J488" s="440">
        <v>401</v>
      </c>
      <c r="K488" s="439">
        <v>393.9</v>
      </c>
      <c r="L488" s="439">
        <v>384</v>
      </c>
      <c r="M488" s="439">
        <v>2.61694</v>
      </c>
    </row>
    <row r="489" spans="1:13">
      <c r="A489" s="245">
        <v>479</v>
      </c>
      <c r="B489" s="442" t="s">
        <v>517</v>
      </c>
      <c r="C489" s="439">
        <v>263.25</v>
      </c>
      <c r="D489" s="440">
        <v>265.81666666666666</v>
      </c>
      <c r="E489" s="440">
        <v>254.18333333333334</v>
      </c>
      <c r="F489" s="440">
        <v>245.11666666666667</v>
      </c>
      <c r="G489" s="440">
        <v>233.48333333333335</v>
      </c>
      <c r="H489" s="440">
        <v>274.88333333333333</v>
      </c>
      <c r="I489" s="440">
        <v>286.51666666666665</v>
      </c>
      <c r="J489" s="440">
        <v>295.58333333333331</v>
      </c>
      <c r="K489" s="439">
        <v>277.45</v>
      </c>
      <c r="L489" s="439">
        <v>256.75</v>
      </c>
      <c r="M489" s="439">
        <v>5.5053299999999998</v>
      </c>
    </row>
    <row r="490" spans="1:13">
      <c r="A490" s="245">
        <v>480</v>
      </c>
      <c r="B490" s="442" t="s">
        <v>518</v>
      </c>
      <c r="C490" s="439">
        <v>3529.9</v>
      </c>
      <c r="D490" s="440">
        <v>3518.25</v>
      </c>
      <c r="E490" s="440">
        <v>3441.6</v>
      </c>
      <c r="F490" s="440">
        <v>3353.2999999999997</v>
      </c>
      <c r="G490" s="440">
        <v>3276.6499999999996</v>
      </c>
      <c r="H490" s="440">
        <v>3606.55</v>
      </c>
      <c r="I490" s="440">
        <v>3683.2</v>
      </c>
      <c r="J490" s="440">
        <v>3771.5000000000005</v>
      </c>
      <c r="K490" s="439">
        <v>3594.9</v>
      </c>
      <c r="L490" s="439">
        <v>3429.95</v>
      </c>
      <c r="M490" s="439">
        <v>0.40046999999999999</v>
      </c>
    </row>
    <row r="491" spans="1:13">
      <c r="A491" s="245">
        <v>481</v>
      </c>
      <c r="B491" s="442" t="s">
        <v>519</v>
      </c>
      <c r="C491" s="439">
        <v>813.25</v>
      </c>
      <c r="D491" s="440">
        <v>819.01666666666677</v>
      </c>
      <c r="E491" s="440">
        <v>804.23333333333358</v>
      </c>
      <c r="F491" s="440">
        <v>795.21666666666681</v>
      </c>
      <c r="G491" s="440">
        <v>780.43333333333362</v>
      </c>
      <c r="H491" s="440">
        <v>828.03333333333353</v>
      </c>
      <c r="I491" s="440">
        <v>842.81666666666661</v>
      </c>
      <c r="J491" s="440">
        <v>851.83333333333348</v>
      </c>
      <c r="K491" s="439">
        <v>833.8</v>
      </c>
      <c r="L491" s="439">
        <v>810</v>
      </c>
      <c r="M491" s="439">
        <v>2.0028999999999999</v>
      </c>
    </row>
    <row r="492" spans="1:13">
      <c r="A492" s="245">
        <v>482</v>
      </c>
      <c r="B492" s="442" t="s">
        <v>520</v>
      </c>
      <c r="C492" s="439">
        <v>48.75</v>
      </c>
      <c r="D492" s="440">
        <v>47.366666666666667</v>
      </c>
      <c r="E492" s="440">
        <v>45.983333333333334</v>
      </c>
      <c r="F492" s="440">
        <v>43.216666666666669</v>
      </c>
      <c r="G492" s="440">
        <v>41.833333333333336</v>
      </c>
      <c r="H492" s="440">
        <v>50.133333333333333</v>
      </c>
      <c r="I492" s="440">
        <v>51.516666666666673</v>
      </c>
      <c r="J492" s="440">
        <v>54.283333333333331</v>
      </c>
      <c r="K492" s="439">
        <v>48.75</v>
      </c>
      <c r="L492" s="439">
        <v>44.6</v>
      </c>
      <c r="M492" s="439">
        <v>98.157529999999994</v>
      </c>
    </row>
    <row r="493" spans="1:13">
      <c r="A493" s="245">
        <v>483</v>
      </c>
      <c r="B493" s="442" t="s">
        <v>521</v>
      </c>
      <c r="C493" s="439">
        <v>1325.3</v>
      </c>
      <c r="D493" s="440">
        <v>1324.7166666666665</v>
      </c>
      <c r="E493" s="440">
        <v>1304.833333333333</v>
      </c>
      <c r="F493" s="440">
        <v>1284.3666666666666</v>
      </c>
      <c r="G493" s="440">
        <v>1264.4833333333331</v>
      </c>
      <c r="H493" s="440">
        <v>1345.1833333333329</v>
      </c>
      <c r="I493" s="440">
        <v>1365.0666666666666</v>
      </c>
      <c r="J493" s="440">
        <v>1385.5333333333328</v>
      </c>
      <c r="K493" s="439">
        <v>1344.6</v>
      </c>
      <c r="L493" s="439">
        <v>1304.25</v>
      </c>
      <c r="M493" s="439">
        <v>1.7472300000000001</v>
      </c>
    </row>
    <row r="494" spans="1:13">
      <c r="A494" s="245">
        <v>484</v>
      </c>
      <c r="B494" s="442" t="s">
        <v>278</v>
      </c>
      <c r="C494" s="439">
        <v>384.55</v>
      </c>
      <c r="D494" s="440">
        <v>390.7166666666667</v>
      </c>
      <c r="E494" s="440">
        <v>376.43333333333339</v>
      </c>
      <c r="F494" s="440">
        <v>368.31666666666672</v>
      </c>
      <c r="G494" s="440">
        <v>354.03333333333342</v>
      </c>
      <c r="H494" s="440">
        <v>398.83333333333337</v>
      </c>
      <c r="I494" s="440">
        <v>413.11666666666667</v>
      </c>
      <c r="J494" s="440">
        <v>421.23333333333335</v>
      </c>
      <c r="K494" s="439">
        <v>405</v>
      </c>
      <c r="L494" s="439">
        <v>382.6</v>
      </c>
      <c r="M494" s="439">
        <v>21.15635</v>
      </c>
    </row>
    <row r="495" spans="1:13">
      <c r="A495" s="245">
        <v>485</v>
      </c>
      <c r="B495" s="442" t="s">
        <v>522</v>
      </c>
      <c r="C495" s="439">
        <v>1126.3</v>
      </c>
      <c r="D495" s="440">
        <v>1115.5333333333333</v>
      </c>
      <c r="E495" s="440">
        <v>1087.7666666666667</v>
      </c>
      <c r="F495" s="440">
        <v>1049.2333333333333</v>
      </c>
      <c r="G495" s="440">
        <v>1021.4666666666667</v>
      </c>
      <c r="H495" s="440">
        <v>1154.0666666666666</v>
      </c>
      <c r="I495" s="440">
        <v>1181.833333333333</v>
      </c>
      <c r="J495" s="440">
        <v>1220.3666666666666</v>
      </c>
      <c r="K495" s="439">
        <v>1143.3</v>
      </c>
      <c r="L495" s="439">
        <v>1077</v>
      </c>
      <c r="M495" s="439">
        <v>11.579689999999999</v>
      </c>
    </row>
    <row r="496" spans="1:13">
      <c r="A496" s="245">
        <v>486</v>
      </c>
      <c r="B496" s="442" t="s">
        <v>523</v>
      </c>
      <c r="C496" s="439">
        <v>2710.55</v>
      </c>
      <c r="D496" s="440">
        <v>2738.2999999999997</v>
      </c>
      <c r="E496" s="440">
        <v>2662.2499999999995</v>
      </c>
      <c r="F496" s="440">
        <v>2613.9499999999998</v>
      </c>
      <c r="G496" s="440">
        <v>2537.8999999999996</v>
      </c>
      <c r="H496" s="440">
        <v>2786.5999999999995</v>
      </c>
      <c r="I496" s="440">
        <v>2862.6499999999996</v>
      </c>
      <c r="J496" s="440">
        <v>2910.9499999999994</v>
      </c>
      <c r="K496" s="439">
        <v>2814.35</v>
      </c>
      <c r="L496" s="439">
        <v>2690</v>
      </c>
      <c r="M496" s="439">
        <v>3.1120100000000002</v>
      </c>
    </row>
    <row r="497" spans="1:13">
      <c r="A497" s="245">
        <v>487</v>
      </c>
      <c r="B497" s="442" t="s">
        <v>524</v>
      </c>
      <c r="C497" s="439">
        <v>1766</v>
      </c>
      <c r="D497" s="440">
        <v>1776.1833333333334</v>
      </c>
      <c r="E497" s="440">
        <v>1752.3666666666668</v>
      </c>
      <c r="F497" s="440">
        <v>1738.7333333333333</v>
      </c>
      <c r="G497" s="440">
        <v>1714.9166666666667</v>
      </c>
      <c r="H497" s="440">
        <v>1789.8166666666668</v>
      </c>
      <c r="I497" s="440">
        <v>1813.6333333333334</v>
      </c>
      <c r="J497" s="440">
        <v>1827.2666666666669</v>
      </c>
      <c r="K497" s="439">
        <v>1800</v>
      </c>
      <c r="L497" s="439">
        <v>1762.55</v>
      </c>
      <c r="M497" s="439">
        <v>0.40143000000000001</v>
      </c>
    </row>
    <row r="498" spans="1:13">
      <c r="A498" s="245">
        <v>488</v>
      </c>
      <c r="B498" s="442" t="s">
        <v>118</v>
      </c>
      <c r="C498" s="439">
        <v>10.1</v>
      </c>
      <c r="D498" s="440">
        <v>10.1</v>
      </c>
      <c r="E498" s="440">
        <v>9.9499999999999993</v>
      </c>
      <c r="F498" s="440">
        <v>9.7999999999999989</v>
      </c>
      <c r="G498" s="440">
        <v>9.6499999999999986</v>
      </c>
      <c r="H498" s="440">
        <v>10.25</v>
      </c>
      <c r="I498" s="440">
        <v>10.400000000000002</v>
      </c>
      <c r="J498" s="440">
        <v>10.55</v>
      </c>
      <c r="K498" s="439">
        <v>10.25</v>
      </c>
      <c r="L498" s="439">
        <v>9.9499999999999993</v>
      </c>
      <c r="M498" s="439">
        <v>2596.98765</v>
      </c>
    </row>
    <row r="499" spans="1:13">
      <c r="A499" s="245">
        <v>489</v>
      </c>
      <c r="B499" s="442" t="s">
        <v>195</v>
      </c>
      <c r="C499" s="439">
        <v>1096.8</v>
      </c>
      <c r="D499" s="440">
        <v>1103.2</v>
      </c>
      <c r="E499" s="440">
        <v>1087.5</v>
      </c>
      <c r="F499" s="440">
        <v>1078.2</v>
      </c>
      <c r="G499" s="440">
        <v>1062.5</v>
      </c>
      <c r="H499" s="440">
        <v>1112.5</v>
      </c>
      <c r="I499" s="440">
        <v>1128.2000000000003</v>
      </c>
      <c r="J499" s="440">
        <v>1137.5</v>
      </c>
      <c r="K499" s="439">
        <v>1118.9000000000001</v>
      </c>
      <c r="L499" s="439">
        <v>1093.9000000000001</v>
      </c>
      <c r="M499" s="439">
        <v>14.34539</v>
      </c>
    </row>
    <row r="500" spans="1:13">
      <c r="A500" s="245">
        <v>490</v>
      </c>
      <c r="B500" s="442" t="s">
        <v>525</v>
      </c>
      <c r="C500" s="439">
        <v>6828.7</v>
      </c>
      <c r="D500" s="440">
        <v>6853.05</v>
      </c>
      <c r="E500" s="440">
        <v>6761.6500000000005</v>
      </c>
      <c r="F500" s="440">
        <v>6694.6</v>
      </c>
      <c r="G500" s="440">
        <v>6603.2000000000007</v>
      </c>
      <c r="H500" s="440">
        <v>6920.1</v>
      </c>
      <c r="I500" s="440">
        <v>7011.5</v>
      </c>
      <c r="J500" s="440">
        <v>7078.55</v>
      </c>
      <c r="K500" s="439">
        <v>6944.45</v>
      </c>
      <c r="L500" s="439">
        <v>6786</v>
      </c>
      <c r="M500" s="439">
        <v>1.5890000000000001E-2</v>
      </c>
    </row>
    <row r="501" spans="1:13">
      <c r="A501" s="245">
        <v>491</v>
      </c>
      <c r="B501" s="442" t="s">
        <v>526</v>
      </c>
      <c r="C501" s="439">
        <v>155.85</v>
      </c>
      <c r="D501" s="440">
        <v>155.36666666666667</v>
      </c>
      <c r="E501" s="440">
        <v>151.83333333333334</v>
      </c>
      <c r="F501" s="440">
        <v>147.81666666666666</v>
      </c>
      <c r="G501" s="440">
        <v>144.28333333333333</v>
      </c>
      <c r="H501" s="440">
        <v>159.38333333333335</v>
      </c>
      <c r="I501" s="440">
        <v>162.91666666666666</v>
      </c>
      <c r="J501" s="440">
        <v>166.93333333333337</v>
      </c>
      <c r="K501" s="439">
        <v>158.9</v>
      </c>
      <c r="L501" s="439">
        <v>151.35</v>
      </c>
      <c r="M501" s="439">
        <v>64.25009</v>
      </c>
    </row>
    <row r="502" spans="1:13">
      <c r="A502" s="245">
        <v>492</v>
      </c>
      <c r="B502" s="442" t="s">
        <v>527</v>
      </c>
      <c r="C502" s="439">
        <v>92.6</v>
      </c>
      <c r="D502" s="440">
        <v>92.966666666666654</v>
      </c>
      <c r="E502" s="440">
        <v>90.883333333333312</v>
      </c>
      <c r="F502" s="440">
        <v>89.166666666666657</v>
      </c>
      <c r="G502" s="440">
        <v>87.083333333333314</v>
      </c>
      <c r="H502" s="440">
        <v>94.683333333333309</v>
      </c>
      <c r="I502" s="440">
        <v>96.766666666666652</v>
      </c>
      <c r="J502" s="440">
        <v>98.483333333333306</v>
      </c>
      <c r="K502" s="439">
        <v>95.05</v>
      </c>
      <c r="L502" s="439">
        <v>91.25</v>
      </c>
      <c r="M502" s="439">
        <v>22.398610000000001</v>
      </c>
    </row>
    <row r="503" spans="1:13">
      <c r="A503" s="245">
        <v>493</v>
      </c>
      <c r="B503" s="442" t="s">
        <v>771</v>
      </c>
      <c r="C503" s="439">
        <v>499.35</v>
      </c>
      <c r="D503" s="440">
        <v>496.33333333333331</v>
      </c>
      <c r="E503" s="440">
        <v>488.66666666666663</v>
      </c>
      <c r="F503" s="440">
        <v>477.98333333333329</v>
      </c>
      <c r="G503" s="440">
        <v>470.31666666666661</v>
      </c>
      <c r="H503" s="440">
        <v>507.01666666666665</v>
      </c>
      <c r="I503" s="440">
        <v>514.68333333333328</v>
      </c>
      <c r="J503" s="440">
        <v>525.36666666666667</v>
      </c>
      <c r="K503" s="439">
        <v>504</v>
      </c>
      <c r="L503" s="439">
        <v>485.65</v>
      </c>
      <c r="M503" s="439">
        <v>1.0294099999999999</v>
      </c>
    </row>
    <row r="504" spans="1:13">
      <c r="A504" s="245">
        <v>494</v>
      </c>
      <c r="B504" s="442" t="s">
        <v>528</v>
      </c>
      <c r="C504" s="439">
        <v>2185.0500000000002</v>
      </c>
      <c r="D504" s="440">
        <v>2193.35</v>
      </c>
      <c r="E504" s="440">
        <v>2171.6999999999998</v>
      </c>
      <c r="F504" s="440">
        <v>2158.35</v>
      </c>
      <c r="G504" s="440">
        <v>2136.6999999999998</v>
      </c>
      <c r="H504" s="440">
        <v>2206.6999999999998</v>
      </c>
      <c r="I504" s="440">
        <v>2228.3500000000004</v>
      </c>
      <c r="J504" s="440">
        <v>2241.6999999999998</v>
      </c>
      <c r="K504" s="439">
        <v>2215</v>
      </c>
      <c r="L504" s="439">
        <v>2180</v>
      </c>
      <c r="M504" s="439">
        <v>0.67666999999999999</v>
      </c>
    </row>
    <row r="505" spans="1:13">
      <c r="A505" s="245">
        <v>495</v>
      </c>
      <c r="B505" s="442" t="s">
        <v>196</v>
      </c>
      <c r="C505" s="439">
        <v>548.25</v>
      </c>
      <c r="D505" s="440">
        <v>547.38333333333333</v>
      </c>
      <c r="E505" s="440">
        <v>543.56666666666661</v>
      </c>
      <c r="F505" s="440">
        <v>538.88333333333333</v>
      </c>
      <c r="G505" s="440">
        <v>535.06666666666661</v>
      </c>
      <c r="H505" s="440">
        <v>552.06666666666661</v>
      </c>
      <c r="I505" s="440">
        <v>555.88333333333344</v>
      </c>
      <c r="J505" s="440">
        <v>560.56666666666661</v>
      </c>
      <c r="K505" s="439">
        <v>551.20000000000005</v>
      </c>
      <c r="L505" s="439">
        <v>542.70000000000005</v>
      </c>
      <c r="M505" s="439">
        <v>43.48433</v>
      </c>
    </row>
    <row r="506" spans="1:13">
      <c r="A506" s="245">
        <v>496</v>
      </c>
      <c r="B506" s="442" t="s">
        <v>529</v>
      </c>
      <c r="C506" s="439">
        <v>652.20000000000005</v>
      </c>
      <c r="D506" s="440">
        <v>654.33333333333337</v>
      </c>
      <c r="E506" s="440">
        <v>647.91666666666674</v>
      </c>
      <c r="F506" s="440">
        <v>643.63333333333333</v>
      </c>
      <c r="G506" s="440">
        <v>637.2166666666667</v>
      </c>
      <c r="H506" s="440">
        <v>658.61666666666679</v>
      </c>
      <c r="I506" s="440">
        <v>665.03333333333353</v>
      </c>
      <c r="J506" s="440">
        <v>669.31666666666683</v>
      </c>
      <c r="K506" s="439">
        <v>660.75</v>
      </c>
      <c r="L506" s="439">
        <v>650.04999999999995</v>
      </c>
      <c r="M506" s="439">
        <v>5.2984799999999996</v>
      </c>
    </row>
    <row r="507" spans="1:13">
      <c r="A507" s="245">
        <v>497</v>
      </c>
      <c r="B507" s="442" t="s">
        <v>197</v>
      </c>
      <c r="C507" s="439">
        <v>15.05</v>
      </c>
      <c r="D507" s="440">
        <v>14.683333333333332</v>
      </c>
      <c r="E507" s="440">
        <v>14.166666666666664</v>
      </c>
      <c r="F507" s="440">
        <v>13.283333333333333</v>
      </c>
      <c r="G507" s="440">
        <v>12.766666666666666</v>
      </c>
      <c r="H507" s="440">
        <v>15.566666666666663</v>
      </c>
      <c r="I507" s="440">
        <v>16.083333333333332</v>
      </c>
      <c r="J507" s="440">
        <v>16.966666666666661</v>
      </c>
      <c r="K507" s="439">
        <v>15.2</v>
      </c>
      <c r="L507" s="439">
        <v>13.8</v>
      </c>
      <c r="M507" s="439">
        <v>5660.8999000000003</v>
      </c>
    </row>
    <row r="508" spans="1:13">
      <c r="A508" s="245">
        <v>498</v>
      </c>
      <c r="B508" s="442" t="s">
        <v>198</v>
      </c>
      <c r="C508" s="439">
        <v>217.6</v>
      </c>
      <c r="D508" s="440">
        <v>219.13333333333333</v>
      </c>
      <c r="E508" s="440">
        <v>215.56666666666666</v>
      </c>
      <c r="F508" s="440">
        <v>213.53333333333333</v>
      </c>
      <c r="G508" s="440">
        <v>209.96666666666667</v>
      </c>
      <c r="H508" s="440">
        <v>221.16666666666666</v>
      </c>
      <c r="I508" s="440">
        <v>224.73333333333332</v>
      </c>
      <c r="J508" s="440">
        <v>226.76666666666665</v>
      </c>
      <c r="K508" s="439">
        <v>222.7</v>
      </c>
      <c r="L508" s="439">
        <v>217.1</v>
      </c>
      <c r="M508" s="439">
        <v>236.08067</v>
      </c>
    </row>
    <row r="509" spans="1:13">
      <c r="A509" s="245">
        <v>499</v>
      </c>
      <c r="B509" s="442" t="s">
        <v>530</v>
      </c>
      <c r="C509" s="439">
        <v>284.85000000000002</v>
      </c>
      <c r="D509" s="440">
        <v>285.55</v>
      </c>
      <c r="E509" s="440">
        <v>282.3</v>
      </c>
      <c r="F509" s="440">
        <v>279.75</v>
      </c>
      <c r="G509" s="440">
        <v>276.5</v>
      </c>
      <c r="H509" s="440">
        <v>288.10000000000002</v>
      </c>
      <c r="I509" s="440">
        <v>291.35000000000002</v>
      </c>
      <c r="J509" s="440">
        <v>293.90000000000003</v>
      </c>
      <c r="K509" s="439">
        <v>288.8</v>
      </c>
      <c r="L509" s="439">
        <v>283</v>
      </c>
      <c r="M509" s="439">
        <v>1.71492</v>
      </c>
    </row>
    <row r="510" spans="1:13">
      <c r="A510" s="245">
        <v>500</v>
      </c>
      <c r="B510" s="442" t="s">
        <v>531</v>
      </c>
      <c r="C510" s="439">
        <v>2101.5500000000002</v>
      </c>
      <c r="D510" s="440">
        <v>2107.8666666666668</v>
      </c>
      <c r="E510" s="440">
        <v>2090.7333333333336</v>
      </c>
      <c r="F510" s="440">
        <v>2079.916666666667</v>
      </c>
      <c r="G510" s="440">
        <v>2062.7833333333338</v>
      </c>
      <c r="H510" s="440">
        <v>2118.6833333333334</v>
      </c>
      <c r="I510" s="440">
        <v>2135.8166666666666</v>
      </c>
      <c r="J510" s="440">
        <v>2146.6333333333332</v>
      </c>
      <c r="K510" s="439">
        <v>2125</v>
      </c>
      <c r="L510" s="439">
        <v>2097.0500000000002</v>
      </c>
      <c r="M510" s="439">
        <v>0.4597</v>
      </c>
    </row>
    <row r="511" spans="1:13">
      <c r="A511" s="245">
        <v>501</v>
      </c>
      <c r="B511" s="442" t="s">
        <v>741</v>
      </c>
      <c r="C511" s="439">
        <v>1277</v>
      </c>
      <c r="D511" s="440">
        <v>1271</v>
      </c>
      <c r="E511" s="440">
        <v>1256</v>
      </c>
      <c r="F511" s="440">
        <v>1235</v>
      </c>
      <c r="G511" s="440">
        <v>1220</v>
      </c>
      <c r="H511" s="440">
        <v>1292</v>
      </c>
      <c r="I511" s="440">
        <v>1307</v>
      </c>
      <c r="J511" s="440">
        <v>1328</v>
      </c>
      <c r="K511" s="439">
        <v>1286</v>
      </c>
      <c r="L511" s="439">
        <v>1250</v>
      </c>
      <c r="M511" s="439">
        <v>0.32879000000000003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19"/>
      <c r="B5" s="519"/>
      <c r="C5" s="520"/>
      <c r="D5" s="52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21" t="s">
        <v>533</v>
      </c>
      <c r="C7" s="521"/>
      <c r="D7" s="239">
        <f>Main!B10</f>
        <v>44355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44354</v>
      </c>
      <c r="B10" s="244">
        <v>539570</v>
      </c>
      <c r="C10" s="245" t="s">
        <v>895</v>
      </c>
      <c r="D10" s="245" t="s">
        <v>896</v>
      </c>
      <c r="E10" s="469" t="s">
        <v>543</v>
      </c>
      <c r="F10" s="338">
        <v>57600</v>
      </c>
      <c r="G10" s="244">
        <v>8.75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44354</v>
      </c>
      <c r="B11" s="244">
        <v>524640</v>
      </c>
      <c r="C11" s="245" t="s">
        <v>942</v>
      </c>
      <c r="D11" s="245" t="s">
        <v>943</v>
      </c>
      <c r="E11" s="245" t="s">
        <v>542</v>
      </c>
      <c r="F11" s="338">
        <v>6785</v>
      </c>
      <c r="G11" s="244">
        <v>45.44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44354</v>
      </c>
      <c r="B12" s="244">
        <v>524640</v>
      </c>
      <c r="C12" s="245" t="s">
        <v>942</v>
      </c>
      <c r="D12" s="245" t="s">
        <v>943</v>
      </c>
      <c r="E12" s="469" t="s">
        <v>543</v>
      </c>
      <c r="F12" s="338">
        <v>114553</v>
      </c>
      <c r="G12" s="244">
        <v>45.6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44354</v>
      </c>
      <c r="B13" s="244">
        <v>542057</v>
      </c>
      <c r="C13" s="245" t="s">
        <v>944</v>
      </c>
      <c r="D13" s="245" t="s">
        <v>874</v>
      </c>
      <c r="E13" s="469" t="s">
        <v>542</v>
      </c>
      <c r="F13" s="338">
        <v>120657</v>
      </c>
      <c r="G13" s="244">
        <v>53.53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44354</v>
      </c>
      <c r="B14" s="244">
        <v>542057</v>
      </c>
      <c r="C14" s="245" t="s">
        <v>944</v>
      </c>
      <c r="D14" s="245" t="s">
        <v>874</v>
      </c>
      <c r="E14" s="245" t="s">
        <v>543</v>
      </c>
      <c r="F14" s="338">
        <v>120657</v>
      </c>
      <c r="G14" s="244">
        <v>53.88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44354</v>
      </c>
      <c r="B15" s="244">
        <v>524663</v>
      </c>
      <c r="C15" s="245" t="s">
        <v>907</v>
      </c>
      <c r="D15" s="245" t="s">
        <v>845</v>
      </c>
      <c r="E15" s="245" t="s">
        <v>542</v>
      </c>
      <c r="F15" s="338">
        <v>5</v>
      </c>
      <c r="G15" s="244">
        <v>61.05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44354</v>
      </c>
      <c r="B16" s="244">
        <v>524663</v>
      </c>
      <c r="C16" s="245" t="s">
        <v>907</v>
      </c>
      <c r="D16" s="245" t="s">
        <v>845</v>
      </c>
      <c r="E16" s="245" t="s">
        <v>543</v>
      </c>
      <c r="F16" s="338">
        <v>496188</v>
      </c>
      <c r="G16" s="244">
        <v>61.05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44354</v>
      </c>
      <c r="B17" s="244">
        <v>531752</v>
      </c>
      <c r="C17" s="245" t="s">
        <v>945</v>
      </c>
      <c r="D17" s="245" t="s">
        <v>946</v>
      </c>
      <c r="E17" s="245" t="s">
        <v>542</v>
      </c>
      <c r="F17" s="338">
        <v>4500000</v>
      </c>
      <c r="G17" s="244">
        <v>0.23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44354</v>
      </c>
      <c r="B18" s="244">
        <v>531752</v>
      </c>
      <c r="C18" s="245" t="s">
        <v>945</v>
      </c>
      <c r="D18" s="245" t="s">
        <v>946</v>
      </c>
      <c r="E18" s="469" t="s">
        <v>543</v>
      </c>
      <c r="F18" s="338">
        <v>4000000</v>
      </c>
      <c r="G18" s="244">
        <v>0.24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44354</v>
      </c>
      <c r="B19" s="244">
        <v>531752</v>
      </c>
      <c r="C19" s="245" t="s">
        <v>945</v>
      </c>
      <c r="D19" s="245" t="s">
        <v>947</v>
      </c>
      <c r="E19" s="245" t="s">
        <v>542</v>
      </c>
      <c r="F19" s="338">
        <v>4854870</v>
      </c>
      <c r="G19" s="244">
        <v>0.24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44354</v>
      </c>
      <c r="B20" s="244">
        <v>531752</v>
      </c>
      <c r="C20" s="245" t="s">
        <v>945</v>
      </c>
      <c r="D20" s="245" t="s">
        <v>947</v>
      </c>
      <c r="E20" s="245" t="s">
        <v>543</v>
      </c>
      <c r="F20" s="338">
        <v>2950733</v>
      </c>
      <c r="G20" s="244">
        <v>0.24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44354</v>
      </c>
      <c r="B21" s="244">
        <v>526731</v>
      </c>
      <c r="C21" s="245" t="s">
        <v>948</v>
      </c>
      <c r="D21" s="245" t="s">
        <v>949</v>
      </c>
      <c r="E21" s="245" t="s">
        <v>542</v>
      </c>
      <c r="F21" s="338">
        <v>31006</v>
      </c>
      <c r="G21" s="244">
        <v>100.66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44354</v>
      </c>
      <c r="B22" s="244">
        <v>526731</v>
      </c>
      <c r="C22" s="245" t="s">
        <v>948</v>
      </c>
      <c r="D22" s="245" t="s">
        <v>949</v>
      </c>
      <c r="E22" s="469" t="s">
        <v>543</v>
      </c>
      <c r="F22" s="338">
        <v>3500</v>
      </c>
      <c r="G22" s="244">
        <v>105.21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44354</v>
      </c>
      <c r="B23" s="244">
        <v>526731</v>
      </c>
      <c r="C23" s="245" t="s">
        <v>948</v>
      </c>
      <c r="D23" s="245" t="s">
        <v>950</v>
      </c>
      <c r="E23" s="245" t="s">
        <v>543</v>
      </c>
      <c r="F23" s="338">
        <v>45785</v>
      </c>
      <c r="G23" s="244">
        <v>101.69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44354</v>
      </c>
      <c r="B24" s="244">
        <v>539800</v>
      </c>
      <c r="C24" s="245" t="s">
        <v>951</v>
      </c>
      <c r="D24" s="245" t="s">
        <v>952</v>
      </c>
      <c r="E24" s="245" t="s">
        <v>542</v>
      </c>
      <c r="F24" s="338">
        <v>78965</v>
      </c>
      <c r="G24" s="244">
        <v>14.04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44354</v>
      </c>
      <c r="B25" s="244">
        <v>539800</v>
      </c>
      <c r="C25" s="245" t="s">
        <v>951</v>
      </c>
      <c r="D25" s="245" t="s">
        <v>953</v>
      </c>
      <c r="E25" s="469" t="s">
        <v>542</v>
      </c>
      <c r="F25" s="338">
        <v>393951</v>
      </c>
      <c r="G25" s="244">
        <v>14.04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44354</v>
      </c>
      <c r="B26" s="244">
        <v>539800</v>
      </c>
      <c r="C26" s="245" t="s">
        <v>951</v>
      </c>
      <c r="D26" s="245" t="s">
        <v>952</v>
      </c>
      <c r="E26" s="245" t="s">
        <v>543</v>
      </c>
      <c r="F26" s="338">
        <v>13930</v>
      </c>
      <c r="G26" s="244">
        <v>14.04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44354</v>
      </c>
      <c r="B27" s="244">
        <v>539800</v>
      </c>
      <c r="C27" s="245" t="s">
        <v>951</v>
      </c>
      <c r="D27" s="245" t="s">
        <v>954</v>
      </c>
      <c r="E27" s="469" t="s">
        <v>543</v>
      </c>
      <c r="F27" s="338">
        <v>55909</v>
      </c>
      <c r="G27" s="244">
        <v>14.04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44354</v>
      </c>
      <c r="B28" s="244">
        <v>539800</v>
      </c>
      <c r="C28" s="245" t="s">
        <v>951</v>
      </c>
      <c r="D28" s="245" t="s">
        <v>955</v>
      </c>
      <c r="E28" s="469" t="s">
        <v>543</v>
      </c>
      <c r="F28" s="338">
        <v>500000</v>
      </c>
      <c r="G28" s="244">
        <v>14.04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44354</v>
      </c>
      <c r="B29" s="244">
        <v>539131</v>
      </c>
      <c r="C29" s="245" t="s">
        <v>956</v>
      </c>
      <c r="D29" s="245" t="s">
        <v>957</v>
      </c>
      <c r="E29" s="245" t="s">
        <v>543</v>
      </c>
      <c r="F29" s="338">
        <v>22199</v>
      </c>
      <c r="G29" s="244">
        <v>1.91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44354</v>
      </c>
      <c r="B30" s="244">
        <v>539131</v>
      </c>
      <c r="C30" s="245" t="s">
        <v>956</v>
      </c>
      <c r="D30" s="245" t="s">
        <v>958</v>
      </c>
      <c r="E30" s="469" t="s">
        <v>542</v>
      </c>
      <c r="F30" s="338">
        <v>26111</v>
      </c>
      <c r="G30" s="244">
        <v>1.9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44354</v>
      </c>
      <c r="B31" s="244">
        <v>539131</v>
      </c>
      <c r="C31" s="245" t="s">
        <v>956</v>
      </c>
      <c r="D31" s="245" t="s">
        <v>958</v>
      </c>
      <c r="E31" s="469" t="s">
        <v>543</v>
      </c>
      <c r="F31" s="338">
        <v>110</v>
      </c>
      <c r="G31" s="244">
        <v>1.85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44354</v>
      </c>
      <c r="B32" s="244">
        <v>501831</v>
      </c>
      <c r="C32" s="245" t="s">
        <v>959</v>
      </c>
      <c r="D32" s="245" t="s">
        <v>960</v>
      </c>
      <c r="E32" s="245" t="s">
        <v>543</v>
      </c>
      <c r="F32" s="338">
        <v>500000</v>
      </c>
      <c r="G32" s="244">
        <v>250.14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44354</v>
      </c>
      <c r="B33" s="244">
        <v>501831</v>
      </c>
      <c r="C33" s="245" t="s">
        <v>959</v>
      </c>
      <c r="D33" s="245" t="s">
        <v>845</v>
      </c>
      <c r="E33" s="469" t="s">
        <v>542</v>
      </c>
      <c r="F33" s="338">
        <v>76309</v>
      </c>
      <c r="G33" s="244">
        <v>250.06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44354</v>
      </c>
      <c r="B34" s="244">
        <v>501831</v>
      </c>
      <c r="C34" s="245" t="s">
        <v>959</v>
      </c>
      <c r="D34" s="245" t="s">
        <v>845</v>
      </c>
      <c r="E34" s="245" t="s">
        <v>543</v>
      </c>
      <c r="F34" s="338">
        <v>68810</v>
      </c>
      <c r="G34" s="244">
        <v>268.55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44354</v>
      </c>
      <c r="B35" s="244">
        <v>501831</v>
      </c>
      <c r="C35" s="245" t="s">
        <v>959</v>
      </c>
      <c r="D35" s="245" t="s">
        <v>961</v>
      </c>
      <c r="E35" s="469" t="s">
        <v>542</v>
      </c>
      <c r="F35" s="338">
        <v>220174</v>
      </c>
      <c r="G35" s="244">
        <v>249.15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44354</v>
      </c>
      <c r="B36" s="244">
        <v>540811</v>
      </c>
      <c r="C36" s="245" t="s">
        <v>962</v>
      </c>
      <c r="D36" s="245" t="s">
        <v>963</v>
      </c>
      <c r="E36" s="245" t="s">
        <v>543</v>
      </c>
      <c r="F36" s="338">
        <v>60000</v>
      </c>
      <c r="G36" s="244">
        <v>11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44354</v>
      </c>
      <c r="B37" s="244">
        <v>524768</v>
      </c>
      <c r="C37" s="245" t="s">
        <v>964</v>
      </c>
      <c r="D37" s="245" t="s">
        <v>909</v>
      </c>
      <c r="E37" s="469" t="s">
        <v>542</v>
      </c>
      <c r="F37" s="338">
        <v>25719</v>
      </c>
      <c r="G37" s="244">
        <v>41.14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44354</v>
      </c>
      <c r="B38" s="244">
        <v>542668</v>
      </c>
      <c r="C38" s="245" t="s">
        <v>965</v>
      </c>
      <c r="D38" s="245" t="s">
        <v>966</v>
      </c>
      <c r="E38" s="245" t="s">
        <v>542</v>
      </c>
      <c r="F38" s="338">
        <v>7500</v>
      </c>
      <c r="G38" s="244">
        <v>147.80000000000001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44354</v>
      </c>
      <c r="B39" s="244">
        <v>542668</v>
      </c>
      <c r="C39" s="245" t="s">
        <v>965</v>
      </c>
      <c r="D39" s="245" t="s">
        <v>967</v>
      </c>
      <c r="E39" s="469" t="s">
        <v>542</v>
      </c>
      <c r="F39" s="338">
        <v>14000</v>
      </c>
      <c r="G39" s="244">
        <v>147.80000000000001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44354</v>
      </c>
      <c r="B40" s="244">
        <v>531739</v>
      </c>
      <c r="C40" s="245" t="s">
        <v>968</v>
      </c>
      <c r="D40" s="245" t="s">
        <v>969</v>
      </c>
      <c r="E40" s="469" t="s">
        <v>542</v>
      </c>
      <c r="F40" s="338">
        <v>722253</v>
      </c>
      <c r="G40" s="244">
        <v>6.89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44354</v>
      </c>
      <c r="B41" s="244">
        <v>531739</v>
      </c>
      <c r="C41" s="245" t="s">
        <v>968</v>
      </c>
      <c r="D41" s="245" t="s">
        <v>969</v>
      </c>
      <c r="E41" s="245" t="s">
        <v>543</v>
      </c>
      <c r="F41" s="338">
        <v>617373</v>
      </c>
      <c r="G41" s="244">
        <v>7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44354</v>
      </c>
      <c r="B42" s="244">
        <v>533248</v>
      </c>
      <c r="C42" s="245" t="s">
        <v>375</v>
      </c>
      <c r="D42" s="245" t="s">
        <v>970</v>
      </c>
      <c r="E42" s="245" t="s">
        <v>542</v>
      </c>
      <c r="F42" s="338">
        <v>4044056</v>
      </c>
      <c r="G42" s="244">
        <v>103.65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44354</v>
      </c>
      <c r="B43" s="244">
        <v>533248</v>
      </c>
      <c r="C43" s="245" t="s">
        <v>375</v>
      </c>
      <c r="D43" s="245" t="s">
        <v>971</v>
      </c>
      <c r="E43" s="469" t="s">
        <v>543</v>
      </c>
      <c r="F43" s="338">
        <v>4044056</v>
      </c>
      <c r="G43" s="244">
        <v>103.65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44354</v>
      </c>
      <c r="B44" s="244">
        <v>532015</v>
      </c>
      <c r="C44" s="245" t="s">
        <v>972</v>
      </c>
      <c r="D44" s="245" t="s">
        <v>973</v>
      </c>
      <c r="E44" s="469" t="s">
        <v>543</v>
      </c>
      <c r="F44" s="338">
        <v>55684</v>
      </c>
      <c r="G44" s="244">
        <v>2.62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44354</v>
      </c>
      <c r="B45" s="244">
        <v>505725</v>
      </c>
      <c r="C45" s="245" t="s">
        <v>974</v>
      </c>
      <c r="D45" s="245" t="s">
        <v>975</v>
      </c>
      <c r="E45" s="245" t="s">
        <v>543</v>
      </c>
      <c r="F45" s="338">
        <v>16555</v>
      </c>
      <c r="G45" s="244">
        <v>208.2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44354</v>
      </c>
      <c r="B46" s="244">
        <v>505725</v>
      </c>
      <c r="C46" s="245" t="s">
        <v>974</v>
      </c>
      <c r="D46" s="245" t="s">
        <v>976</v>
      </c>
      <c r="E46" s="469" t="s">
        <v>542</v>
      </c>
      <c r="F46" s="338">
        <v>15575</v>
      </c>
      <c r="G46" s="244">
        <v>208.2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44354</v>
      </c>
      <c r="B47" s="244">
        <v>539097</v>
      </c>
      <c r="C47" s="245" t="s">
        <v>977</v>
      </c>
      <c r="D47" s="245" t="s">
        <v>978</v>
      </c>
      <c r="E47" s="245" t="s">
        <v>542</v>
      </c>
      <c r="F47" s="338">
        <v>100000</v>
      </c>
      <c r="G47" s="244">
        <v>56.5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44354</v>
      </c>
      <c r="B48" s="244">
        <v>539097</v>
      </c>
      <c r="C48" s="245" t="s">
        <v>977</v>
      </c>
      <c r="D48" s="245" t="s">
        <v>917</v>
      </c>
      <c r="E48" s="469" t="s">
        <v>543</v>
      </c>
      <c r="F48" s="338">
        <v>100000</v>
      </c>
      <c r="G48" s="244">
        <v>56.5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44354</v>
      </c>
      <c r="B49" s="244">
        <v>539679</v>
      </c>
      <c r="C49" s="245" t="s">
        <v>908</v>
      </c>
      <c r="D49" s="245" t="s">
        <v>953</v>
      </c>
      <c r="E49" s="469" t="s">
        <v>543</v>
      </c>
      <c r="F49" s="338">
        <v>100250</v>
      </c>
      <c r="G49" s="244">
        <v>10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44354</v>
      </c>
      <c r="B50" s="244">
        <v>539679</v>
      </c>
      <c r="C50" s="245" t="s">
        <v>908</v>
      </c>
      <c r="D50" s="245" t="s">
        <v>955</v>
      </c>
      <c r="E50" s="245" t="s">
        <v>542</v>
      </c>
      <c r="F50" s="338">
        <v>100000</v>
      </c>
      <c r="G50" s="244">
        <v>10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44354</v>
      </c>
      <c r="B51" s="244">
        <v>505523</v>
      </c>
      <c r="C51" s="245" t="s">
        <v>979</v>
      </c>
      <c r="D51" s="245" t="s">
        <v>911</v>
      </c>
      <c r="E51" s="245" t="s">
        <v>543</v>
      </c>
      <c r="F51" s="338">
        <v>1500000</v>
      </c>
      <c r="G51" s="244">
        <v>0.5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44354</v>
      </c>
      <c r="B52" s="244">
        <v>540401</v>
      </c>
      <c r="C52" s="245" t="s">
        <v>980</v>
      </c>
      <c r="D52" s="245" t="s">
        <v>981</v>
      </c>
      <c r="E52" s="245" t="s">
        <v>542</v>
      </c>
      <c r="F52" s="338">
        <v>80000</v>
      </c>
      <c r="G52" s="244">
        <v>99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44354</v>
      </c>
      <c r="B53" s="244">
        <v>511276</v>
      </c>
      <c r="C53" s="245" t="s">
        <v>982</v>
      </c>
      <c r="D53" s="245" t="s">
        <v>983</v>
      </c>
      <c r="E53" s="469" t="s">
        <v>543</v>
      </c>
      <c r="F53" s="338">
        <v>15140</v>
      </c>
      <c r="G53" s="244">
        <v>1.18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44354</v>
      </c>
      <c r="B54" s="244">
        <v>532892</v>
      </c>
      <c r="C54" s="245" t="s">
        <v>444</v>
      </c>
      <c r="D54" s="245" t="s">
        <v>970</v>
      </c>
      <c r="E54" s="469" t="s">
        <v>542</v>
      </c>
      <c r="F54" s="338">
        <v>739034</v>
      </c>
      <c r="G54" s="244">
        <v>785.65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44354</v>
      </c>
      <c r="B55" s="244">
        <v>532892</v>
      </c>
      <c r="C55" s="245" t="s">
        <v>444</v>
      </c>
      <c r="D55" s="245" t="s">
        <v>971</v>
      </c>
      <c r="E55" s="245" t="s">
        <v>543</v>
      </c>
      <c r="F55" s="338">
        <v>739034</v>
      </c>
      <c r="G55" s="244">
        <v>785.65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44354</v>
      </c>
      <c r="B56" s="244">
        <v>507522</v>
      </c>
      <c r="C56" s="245" t="s">
        <v>984</v>
      </c>
      <c r="D56" s="245" t="s">
        <v>985</v>
      </c>
      <c r="E56" s="245" t="s">
        <v>543</v>
      </c>
      <c r="F56" s="338">
        <v>30349</v>
      </c>
      <c r="G56" s="244">
        <v>5.55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44354</v>
      </c>
      <c r="B57" s="244">
        <v>539291</v>
      </c>
      <c r="C57" s="245" t="s">
        <v>897</v>
      </c>
      <c r="D57" s="245" t="s">
        <v>986</v>
      </c>
      <c r="E57" s="469" t="s">
        <v>543</v>
      </c>
      <c r="F57" s="338">
        <v>46620</v>
      </c>
      <c r="G57" s="244">
        <v>17.350000000000001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44354</v>
      </c>
      <c r="B58" s="244">
        <v>539291</v>
      </c>
      <c r="C58" s="245" t="s">
        <v>897</v>
      </c>
      <c r="D58" s="245" t="s">
        <v>987</v>
      </c>
      <c r="E58" s="245" t="s">
        <v>542</v>
      </c>
      <c r="F58" s="338">
        <v>36180</v>
      </c>
      <c r="G58" s="244">
        <v>17.350000000000001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44354</v>
      </c>
      <c r="B59" s="244">
        <v>539291</v>
      </c>
      <c r="C59" s="245" t="s">
        <v>897</v>
      </c>
      <c r="D59" s="245" t="s">
        <v>987</v>
      </c>
      <c r="E59" s="245" t="s">
        <v>543</v>
      </c>
      <c r="F59" s="338">
        <v>30000</v>
      </c>
      <c r="G59" s="244">
        <v>17.350000000000001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44354</v>
      </c>
      <c r="B60" s="244">
        <v>539291</v>
      </c>
      <c r="C60" s="245" t="s">
        <v>897</v>
      </c>
      <c r="D60" s="245" t="s">
        <v>988</v>
      </c>
      <c r="E60" s="245" t="s">
        <v>542</v>
      </c>
      <c r="F60" s="338">
        <v>23234</v>
      </c>
      <c r="G60" s="244">
        <v>17.350000000000001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44354</v>
      </c>
      <c r="B61" s="244">
        <v>536659</v>
      </c>
      <c r="C61" s="245" t="s">
        <v>989</v>
      </c>
      <c r="D61" s="245" t="s">
        <v>990</v>
      </c>
      <c r="E61" s="245" t="s">
        <v>543</v>
      </c>
      <c r="F61" s="338">
        <v>32776</v>
      </c>
      <c r="G61" s="244">
        <v>4.97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44354</v>
      </c>
      <c r="B62" s="244">
        <v>543285</v>
      </c>
      <c r="C62" s="222" t="s">
        <v>991</v>
      </c>
      <c r="D62" s="222" t="s">
        <v>992</v>
      </c>
      <c r="E62" s="245" t="s">
        <v>543</v>
      </c>
      <c r="F62" s="338">
        <v>42000</v>
      </c>
      <c r="G62" s="244">
        <v>17.399999999999999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44354</v>
      </c>
      <c r="B63" s="244">
        <v>539673</v>
      </c>
      <c r="C63" s="245" t="s">
        <v>993</v>
      </c>
      <c r="D63" s="245" t="s">
        <v>994</v>
      </c>
      <c r="E63" s="245" t="s">
        <v>543</v>
      </c>
      <c r="F63" s="338">
        <v>11849</v>
      </c>
      <c r="G63" s="244">
        <v>8.4600000000000009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44354</v>
      </c>
      <c r="B64" s="244">
        <v>539673</v>
      </c>
      <c r="C64" s="245" t="s">
        <v>993</v>
      </c>
      <c r="D64" s="245" t="s">
        <v>995</v>
      </c>
      <c r="E64" s="245" t="s">
        <v>542</v>
      </c>
      <c r="F64" s="338">
        <v>10000</v>
      </c>
      <c r="G64" s="244">
        <v>8.4499999999999993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44354</v>
      </c>
      <c r="B65" s="244">
        <v>538540</v>
      </c>
      <c r="C65" s="245" t="s">
        <v>996</v>
      </c>
      <c r="D65" s="245" t="s">
        <v>997</v>
      </c>
      <c r="E65" s="245" t="s">
        <v>543</v>
      </c>
      <c r="F65" s="338">
        <v>291744</v>
      </c>
      <c r="G65" s="244">
        <v>0.39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44354</v>
      </c>
      <c r="B66" s="244">
        <v>540259</v>
      </c>
      <c r="C66" s="245" t="s">
        <v>898</v>
      </c>
      <c r="D66" s="245" t="s">
        <v>998</v>
      </c>
      <c r="E66" s="245" t="s">
        <v>542</v>
      </c>
      <c r="F66" s="338">
        <v>71761</v>
      </c>
      <c r="G66" s="244">
        <v>10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44354</v>
      </c>
      <c r="B67" s="244">
        <v>540259</v>
      </c>
      <c r="C67" s="245" t="s">
        <v>898</v>
      </c>
      <c r="D67" s="245" t="s">
        <v>998</v>
      </c>
      <c r="E67" s="245" t="s">
        <v>543</v>
      </c>
      <c r="F67" s="338">
        <v>71761</v>
      </c>
      <c r="G67" s="244">
        <v>10.49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44354</v>
      </c>
      <c r="B68" s="244">
        <v>540259</v>
      </c>
      <c r="C68" s="245" t="s">
        <v>898</v>
      </c>
      <c r="D68" s="245" t="s">
        <v>999</v>
      </c>
      <c r="E68" s="245" t="s">
        <v>543</v>
      </c>
      <c r="F68" s="338">
        <v>200000</v>
      </c>
      <c r="G68" s="244">
        <v>10.039999999999999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44354</v>
      </c>
      <c r="B69" s="244">
        <v>539026</v>
      </c>
      <c r="C69" s="245" t="s">
        <v>1000</v>
      </c>
      <c r="D69" s="245" t="s">
        <v>1001</v>
      </c>
      <c r="E69" s="245" t="s">
        <v>542</v>
      </c>
      <c r="F69" s="338">
        <v>20000</v>
      </c>
      <c r="G69" s="244">
        <v>8.84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44354</v>
      </c>
      <c r="B70" s="244">
        <v>539026</v>
      </c>
      <c r="C70" s="245" t="s">
        <v>1000</v>
      </c>
      <c r="D70" s="245" t="s">
        <v>1002</v>
      </c>
      <c r="E70" s="245" t="s">
        <v>543</v>
      </c>
      <c r="F70" s="338">
        <v>20000</v>
      </c>
      <c r="G70" s="244">
        <v>8.9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44354</v>
      </c>
      <c r="B71" s="244">
        <v>539026</v>
      </c>
      <c r="C71" s="245" t="s">
        <v>1000</v>
      </c>
      <c r="D71" s="245" t="s">
        <v>1003</v>
      </c>
      <c r="E71" s="245" t="s">
        <v>542</v>
      </c>
      <c r="F71" s="338">
        <v>20000</v>
      </c>
      <c r="G71" s="244">
        <v>8.9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44354</v>
      </c>
      <c r="B72" s="244">
        <v>539026</v>
      </c>
      <c r="C72" s="245" t="s">
        <v>1000</v>
      </c>
      <c r="D72" s="245" t="s">
        <v>1003</v>
      </c>
      <c r="E72" s="245" t="s">
        <v>543</v>
      </c>
      <c r="F72" s="338">
        <v>20000</v>
      </c>
      <c r="G72" s="244">
        <v>8.7200000000000006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44354</v>
      </c>
      <c r="B73" s="244">
        <v>539026</v>
      </c>
      <c r="C73" s="245" t="s">
        <v>1000</v>
      </c>
      <c r="D73" s="245" t="s">
        <v>1004</v>
      </c>
      <c r="E73" s="245" t="s">
        <v>542</v>
      </c>
      <c r="F73" s="338">
        <v>24000</v>
      </c>
      <c r="G73" s="244">
        <v>8.7200000000000006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44354</v>
      </c>
      <c r="B74" s="244">
        <v>539026</v>
      </c>
      <c r="C74" s="245" t="s">
        <v>1000</v>
      </c>
      <c r="D74" s="245" t="s">
        <v>1004</v>
      </c>
      <c r="E74" s="245" t="s">
        <v>543</v>
      </c>
      <c r="F74" s="338">
        <v>24000</v>
      </c>
      <c r="G74" s="244">
        <v>8.82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44354</v>
      </c>
      <c r="B75" s="244">
        <v>538607</v>
      </c>
      <c r="C75" s="245" t="s">
        <v>1005</v>
      </c>
      <c r="D75" s="245" t="s">
        <v>1006</v>
      </c>
      <c r="E75" s="245" t="s">
        <v>543</v>
      </c>
      <c r="F75" s="338">
        <v>1300000</v>
      </c>
      <c r="G75" s="244">
        <v>1.57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44354</v>
      </c>
      <c r="B76" s="244">
        <v>538607</v>
      </c>
      <c r="C76" s="245" t="s">
        <v>1005</v>
      </c>
      <c r="D76" s="245" t="s">
        <v>1007</v>
      </c>
      <c r="E76" s="245" t="s">
        <v>542</v>
      </c>
      <c r="F76" s="338">
        <v>1500000</v>
      </c>
      <c r="G76" s="244">
        <v>1.57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44354</v>
      </c>
      <c r="B77" s="244">
        <v>531411</v>
      </c>
      <c r="C77" s="245" t="s">
        <v>1008</v>
      </c>
      <c r="D77" s="245" t="s">
        <v>1009</v>
      </c>
      <c r="E77" s="245" t="s">
        <v>543</v>
      </c>
      <c r="F77" s="338">
        <v>799990</v>
      </c>
      <c r="G77" s="244">
        <v>0.9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44354</v>
      </c>
      <c r="B78" s="244">
        <v>531025</v>
      </c>
      <c r="C78" s="245" t="s">
        <v>910</v>
      </c>
      <c r="D78" s="245" t="s">
        <v>911</v>
      </c>
      <c r="E78" s="245" t="s">
        <v>543</v>
      </c>
      <c r="F78" s="338">
        <v>250000</v>
      </c>
      <c r="G78" s="244">
        <v>1.58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44354</v>
      </c>
      <c r="B79" s="244">
        <v>539222</v>
      </c>
      <c r="C79" s="245" t="s">
        <v>1010</v>
      </c>
      <c r="D79" s="245" t="s">
        <v>1002</v>
      </c>
      <c r="E79" s="245" t="s">
        <v>543</v>
      </c>
      <c r="F79" s="338">
        <v>50000</v>
      </c>
      <c r="G79" s="244">
        <v>8.7200000000000006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44354</v>
      </c>
      <c r="B80" s="244">
        <v>539222</v>
      </c>
      <c r="C80" s="245" t="s">
        <v>1010</v>
      </c>
      <c r="D80" s="245" t="s">
        <v>1011</v>
      </c>
      <c r="E80" s="245" t="s">
        <v>543</v>
      </c>
      <c r="F80" s="338">
        <v>35000</v>
      </c>
      <c r="G80" s="244">
        <v>8.81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44354</v>
      </c>
      <c r="B81" s="244">
        <v>539222</v>
      </c>
      <c r="C81" s="245" t="s">
        <v>1010</v>
      </c>
      <c r="D81" s="245" t="s">
        <v>1012</v>
      </c>
      <c r="E81" s="245" t="s">
        <v>543</v>
      </c>
      <c r="F81" s="338">
        <v>60000</v>
      </c>
      <c r="G81" s="244">
        <v>9.0500000000000007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44354</v>
      </c>
      <c r="B82" s="244">
        <v>531404</v>
      </c>
      <c r="C82" s="245" t="s">
        <v>1013</v>
      </c>
      <c r="D82" s="245" t="s">
        <v>1014</v>
      </c>
      <c r="E82" s="245" t="s">
        <v>543</v>
      </c>
      <c r="F82" s="338">
        <v>349976</v>
      </c>
      <c r="G82" s="244">
        <v>1.1399999999999999</v>
      </c>
      <c r="H82" s="315" t="s">
        <v>838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44354</v>
      </c>
      <c r="B83" s="244" t="s">
        <v>1015</v>
      </c>
      <c r="C83" s="245" t="s">
        <v>1016</v>
      </c>
      <c r="D83" s="245" t="s">
        <v>1017</v>
      </c>
      <c r="E83" s="245" t="s">
        <v>542</v>
      </c>
      <c r="F83" s="338">
        <v>150000</v>
      </c>
      <c r="G83" s="244">
        <v>75</v>
      </c>
      <c r="H83" s="315" t="s">
        <v>838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44354</v>
      </c>
      <c r="B84" s="244" t="s">
        <v>914</v>
      </c>
      <c r="C84" s="245" t="s">
        <v>915</v>
      </c>
      <c r="D84" s="245" t="s">
        <v>916</v>
      </c>
      <c r="E84" s="245" t="s">
        <v>542</v>
      </c>
      <c r="F84" s="338">
        <v>596013</v>
      </c>
      <c r="G84" s="244">
        <v>3.49</v>
      </c>
      <c r="H84" s="315" t="s">
        <v>838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44354</v>
      </c>
      <c r="B85" s="244" t="s">
        <v>69</v>
      </c>
      <c r="C85" s="245" t="s">
        <v>1018</v>
      </c>
      <c r="D85" s="245" t="s">
        <v>920</v>
      </c>
      <c r="E85" s="245" t="s">
        <v>542</v>
      </c>
      <c r="F85" s="338">
        <v>21051758</v>
      </c>
      <c r="G85" s="244">
        <v>76.849999999999994</v>
      </c>
      <c r="H85" s="315" t="s">
        <v>838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44354</v>
      </c>
      <c r="B86" s="244" t="s">
        <v>1019</v>
      </c>
      <c r="C86" s="245" t="s">
        <v>1020</v>
      </c>
      <c r="D86" s="245" t="s">
        <v>899</v>
      </c>
      <c r="E86" s="245" t="s">
        <v>542</v>
      </c>
      <c r="F86" s="338">
        <v>1262932</v>
      </c>
      <c r="G86" s="244">
        <v>63.11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44354</v>
      </c>
      <c r="B87" s="244" t="s">
        <v>1019</v>
      </c>
      <c r="C87" s="245" t="s">
        <v>1020</v>
      </c>
      <c r="D87" s="245" t="s">
        <v>849</v>
      </c>
      <c r="E87" s="245" t="s">
        <v>542</v>
      </c>
      <c r="F87" s="338">
        <v>2039170</v>
      </c>
      <c r="G87" s="244">
        <v>62.88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44354</v>
      </c>
      <c r="B88" s="244" t="s">
        <v>1021</v>
      </c>
      <c r="C88" s="245" t="s">
        <v>1022</v>
      </c>
      <c r="D88" s="245" t="s">
        <v>874</v>
      </c>
      <c r="E88" s="245" t="s">
        <v>542</v>
      </c>
      <c r="F88" s="338">
        <v>51000</v>
      </c>
      <c r="G88" s="244">
        <v>71.48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44354</v>
      </c>
      <c r="B89" s="244" t="s">
        <v>115</v>
      </c>
      <c r="C89" s="245" t="s">
        <v>918</v>
      </c>
      <c r="D89" s="245" t="s">
        <v>919</v>
      </c>
      <c r="E89" s="245" t="s">
        <v>542</v>
      </c>
      <c r="F89" s="338">
        <v>39648</v>
      </c>
      <c r="G89" s="244">
        <v>253.41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44354</v>
      </c>
      <c r="B90" s="244" t="s">
        <v>1023</v>
      </c>
      <c r="C90" s="245" t="s">
        <v>1024</v>
      </c>
      <c r="D90" s="245" t="s">
        <v>849</v>
      </c>
      <c r="E90" s="245" t="s">
        <v>542</v>
      </c>
      <c r="F90" s="338">
        <v>483819</v>
      </c>
      <c r="G90" s="244">
        <v>96.45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44354</v>
      </c>
      <c r="B91" s="244" t="s">
        <v>1025</v>
      </c>
      <c r="C91" s="245" t="s">
        <v>1026</v>
      </c>
      <c r="D91" s="245" t="s">
        <v>1027</v>
      </c>
      <c r="E91" s="245" t="s">
        <v>542</v>
      </c>
      <c r="F91" s="338">
        <v>114970</v>
      </c>
      <c r="G91" s="244">
        <v>98.95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44354</v>
      </c>
      <c r="B92" s="244" t="s">
        <v>130</v>
      </c>
      <c r="C92" s="245" t="s">
        <v>1028</v>
      </c>
      <c r="D92" s="245" t="s">
        <v>849</v>
      </c>
      <c r="E92" s="245" t="s">
        <v>542</v>
      </c>
      <c r="F92" s="338">
        <v>554581</v>
      </c>
      <c r="G92" s="244">
        <v>992.27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44354</v>
      </c>
      <c r="B93" s="244" t="s">
        <v>1029</v>
      </c>
      <c r="C93" s="245" t="s">
        <v>1030</v>
      </c>
      <c r="D93" s="245" t="s">
        <v>874</v>
      </c>
      <c r="E93" s="245" t="s">
        <v>542</v>
      </c>
      <c r="F93" s="338">
        <v>1056024</v>
      </c>
      <c r="G93" s="244">
        <v>81.709999999999994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44354</v>
      </c>
      <c r="B94" s="244" t="s">
        <v>1031</v>
      </c>
      <c r="C94" s="245" t="s">
        <v>1032</v>
      </c>
      <c r="D94" s="245" t="s">
        <v>900</v>
      </c>
      <c r="E94" s="245" t="s">
        <v>542</v>
      </c>
      <c r="F94" s="338">
        <v>1022625</v>
      </c>
      <c r="G94" s="244">
        <v>262.27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44354</v>
      </c>
      <c r="B95" s="244" t="s">
        <v>921</v>
      </c>
      <c r="C95" s="245" t="s">
        <v>922</v>
      </c>
      <c r="D95" s="245" t="s">
        <v>849</v>
      </c>
      <c r="E95" s="245" t="s">
        <v>542</v>
      </c>
      <c r="F95" s="338">
        <v>707147</v>
      </c>
      <c r="G95" s="244">
        <v>242.27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44354</v>
      </c>
      <c r="B96" s="244" t="s">
        <v>1033</v>
      </c>
      <c r="C96" s="245" t="s">
        <v>1034</v>
      </c>
      <c r="D96" s="245" t="s">
        <v>1035</v>
      </c>
      <c r="E96" s="245" t="s">
        <v>542</v>
      </c>
      <c r="F96" s="338">
        <v>48806</v>
      </c>
      <c r="G96" s="244">
        <v>30.68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44354</v>
      </c>
      <c r="B97" s="244" t="s">
        <v>1033</v>
      </c>
      <c r="C97" s="245" t="s">
        <v>1034</v>
      </c>
      <c r="D97" s="245" t="s">
        <v>1036</v>
      </c>
      <c r="E97" s="245" t="s">
        <v>542</v>
      </c>
      <c r="F97" s="338">
        <v>102655</v>
      </c>
      <c r="G97" s="244">
        <v>30.68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44354</v>
      </c>
      <c r="B98" s="244" t="s">
        <v>885</v>
      </c>
      <c r="C98" s="245" t="s">
        <v>886</v>
      </c>
      <c r="D98" s="245" t="s">
        <v>849</v>
      </c>
      <c r="E98" s="245" t="s">
        <v>542</v>
      </c>
      <c r="F98" s="338">
        <v>216712</v>
      </c>
      <c r="G98" s="244">
        <v>56.66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44354</v>
      </c>
      <c r="B99" s="244" t="s">
        <v>885</v>
      </c>
      <c r="C99" s="245" t="s">
        <v>886</v>
      </c>
      <c r="D99" s="245" t="s">
        <v>874</v>
      </c>
      <c r="E99" s="245" t="s">
        <v>542</v>
      </c>
      <c r="F99" s="338">
        <v>184660</v>
      </c>
      <c r="G99" s="244">
        <v>56.91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44354</v>
      </c>
      <c r="B100" s="244" t="s">
        <v>1037</v>
      </c>
      <c r="C100" s="245" t="s">
        <v>1038</v>
      </c>
      <c r="D100" s="245" t="s">
        <v>900</v>
      </c>
      <c r="E100" s="245" t="s">
        <v>542</v>
      </c>
      <c r="F100" s="338">
        <v>119891</v>
      </c>
      <c r="G100" s="244">
        <v>484.09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44354</v>
      </c>
      <c r="B101" s="244" t="s">
        <v>1037</v>
      </c>
      <c r="C101" s="245" t="s">
        <v>1038</v>
      </c>
      <c r="D101" s="245" t="s">
        <v>849</v>
      </c>
      <c r="E101" s="245" t="s">
        <v>542</v>
      </c>
      <c r="F101" s="338">
        <v>139826</v>
      </c>
      <c r="G101" s="244">
        <v>484.59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44354</v>
      </c>
      <c r="B102" s="244" t="s">
        <v>1039</v>
      </c>
      <c r="C102" s="245" t="s">
        <v>1040</v>
      </c>
      <c r="D102" s="245" t="s">
        <v>1041</v>
      </c>
      <c r="E102" s="245" t="s">
        <v>542</v>
      </c>
      <c r="F102" s="338">
        <v>604900</v>
      </c>
      <c r="G102" s="244">
        <v>0.9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44354</v>
      </c>
      <c r="B103" s="244" t="s">
        <v>1042</v>
      </c>
      <c r="C103" s="245" t="s">
        <v>1043</v>
      </c>
      <c r="D103" s="245" t="s">
        <v>845</v>
      </c>
      <c r="E103" s="245" t="s">
        <v>542</v>
      </c>
      <c r="F103" s="338">
        <v>141302</v>
      </c>
      <c r="G103" s="244">
        <v>201.98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44354</v>
      </c>
      <c r="B104" s="244" t="s">
        <v>1044</v>
      </c>
      <c r="C104" s="245" t="s">
        <v>1045</v>
      </c>
      <c r="D104" s="245" t="s">
        <v>1046</v>
      </c>
      <c r="E104" s="245" t="s">
        <v>542</v>
      </c>
      <c r="F104" s="338">
        <v>40000</v>
      </c>
      <c r="G104" s="244">
        <v>6.25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44354</v>
      </c>
      <c r="B105" s="244" t="s">
        <v>188</v>
      </c>
      <c r="C105" s="245" t="s">
        <v>1047</v>
      </c>
      <c r="D105" s="245" t="s">
        <v>1048</v>
      </c>
      <c r="E105" s="245" t="s">
        <v>542</v>
      </c>
      <c r="F105" s="338">
        <v>9720534</v>
      </c>
      <c r="G105" s="244">
        <v>617.25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44354</v>
      </c>
      <c r="B106" s="244" t="s">
        <v>188</v>
      </c>
      <c r="C106" s="245" t="s">
        <v>1047</v>
      </c>
      <c r="D106" s="245" t="s">
        <v>1049</v>
      </c>
      <c r="E106" s="245" t="s">
        <v>542</v>
      </c>
      <c r="F106" s="338">
        <v>3466991</v>
      </c>
      <c r="G106" s="244">
        <v>617.25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44354</v>
      </c>
      <c r="B107" s="244" t="s">
        <v>188</v>
      </c>
      <c r="C107" s="245" t="s">
        <v>1047</v>
      </c>
      <c r="D107" s="245" t="s">
        <v>1050</v>
      </c>
      <c r="E107" s="245" t="s">
        <v>542</v>
      </c>
      <c r="F107" s="338">
        <v>4050222</v>
      </c>
      <c r="G107" s="244">
        <v>617.25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44354</v>
      </c>
      <c r="B108" s="244" t="s">
        <v>923</v>
      </c>
      <c r="C108" s="245" t="s">
        <v>924</v>
      </c>
      <c r="D108" s="245" t="s">
        <v>925</v>
      </c>
      <c r="E108" s="245" t="s">
        <v>542</v>
      </c>
      <c r="F108" s="338">
        <v>750657</v>
      </c>
      <c r="G108" s="244">
        <v>7.61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44354</v>
      </c>
      <c r="B109" s="244" t="s">
        <v>1051</v>
      </c>
      <c r="C109" s="245" t="s">
        <v>1052</v>
      </c>
      <c r="D109" s="245" t="s">
        <v>1053</v>
      </c>
      <c r="E109" s="245" t="s">
        <v>542</v>
      </c>
      <c r="F109" s="338">
        <v>84887</v>
      </c>
      <c r="G109" s="244">
        <v>220.47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44354</v>
      </c>
      <c r="B110" s="244" t="s">
        <v>1051</v>
      </c>
      <c r="C110" s="245" t="s">
        <v>1052</v>
      </c>
      <c r="D110" s="245" t="s">
        <v>1054</v>
      </c>
      <c r="E110" s="245" t="s">
        <v>542</v>
      </c>
      <c r="F110" s="338">
        <v>90000</v>
      </c>
      <c r="G110" s="244">
        <v>220.83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44354</v>
      </c>
      <c r="B111" s="244" t="s">
        <v>1055</v>
      </c>
      <c r="C111" s="245" t="s">
        <v>1056</v>
      </c>
      <c r="D111" s="245" t="s">
        <v>845</v>
      </c>
      <c r="E111" s="245" t="s">
        <v>542</v>
      </c>
      <c r="F111" s="338">
        <v>10</v>
      </c>
      <c r="G111" s="244">
        <v>0.83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44354</v>
      </c>
      <c r="B112" s="244" t="s">
        <v>912</v>
      </c>
      <c r="C112" s="245" t="s">
        <v>913</v>
      </c>
      <c r="D112" s="245" t="s">
        <v>1057</v>
      </c>
      <c r="E112" s="245" t="s">
        <v>543</v>
      </c>
      <c r="F112" s="338">
        <v>54059</v>
      </c>
      <c r="G112" s="244">
        <v>54.1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44354</v>
      </c>
      <c r="B113" s="244" t="s">
        <v>1015</v>
      </c>
      <c r="C113" s="245" t="s">
        <v>1016</v>
      </c>
      <c r="D113" s="245" t="s">
        <v>1058</v>
      </c>
      <c r="E113" s="245" t="s">
        <v>543</v>
      </c>
      <c r="F113" s="338">
        <v>150000</v>
      </c>
      <c r="G113" s="244">
        <v>75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44354</v>
      </c>
      <c r="B114" s="244" t="s">
        <v>914</v>
      </c>
      <c r="C114" s="245" t="s">
        <v>915</v>
      </c>
      <c r="D114" s="245" t="s">
        <v>926</v>
      </c>
      <c r="E114" s="245" t="s">
        <v>543</v>
      </c>
      <c r="F114" s="338">
        <v>800000</v>
      </c>
      <c r="G114" s="244">
        <v>3.49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44354</v>
      </c>
      <c r="B115" s="244" t="s">
        <v>914</v>
      </c>
      <c r="C115" s="245" t="s">
        <v>915</v>
      </c>
      <c r="D115" s="245" t="s">
        <v>916</v>
      </c>
      <c r="E115" s="245" t="s">
        <v>543</v>
      </c>
      <c r="F115" s="338">
        <v>596013</v>
      </c>
      <c r="G115" s="244">
        <v>3.4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44354</v>
      </c>
      <c r="B116" s="244" t="s">
        <v>69</v>
      </c>
      <c r="C116" s="245" t="s">
        <v>1018</v>
      </c>
      <c r="D116" s="245" t="s">
        <v>920</v>
      </c>
      <c r="E116" s="245" t="s">
        <v>543</v>
      </c>
      <c r="F116" s="338">
        <v>21051758</v>
      </c>
      <c r="G116" s="244">
        <v>76.88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44354</v>
      </c>
      <c r="B117" s="244" t="s">
        <v>1019</v>
      </c>
      <c r="C117" s="245" t="s">
        <v>1020</v>
      </c>
      <c r="D117" s="245" t="s">
        <v>849</v>
      </c>
      <c r="E117" s="245" t="s">
        <v>543</v>
      </c>
      <c r="F117" s="338">
        <v>2039170</v>
      </c>
      <c r="G117" s="244">
        <v>62.94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44354</v>
      </c>
      <c r="B118" s="244" t="s">
        <v>1019</v>
      </c>
      <c r="C118" s="245" t="s">
        <v>1020</v>
      </c>
      <c r="D118" s="245" t="s">
        <v>899</v>
      </c>
      <c r="E118" s="245" t="s">
        <v>543</v>
      </c>
      <c r="F118" s="338">
        <v>1259089</v>
      </c>
      <c r="G118" s="244">
        <v>63.25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44354</v>
      </c>
      <c r="B119" s="244" t="s">
        <v>927</v>
      </c>
      <c r="C119" s="245" t="s">
        <v>928</v>
      </c>
      <c r="D119" s="245" t="s">
        <v>929</v>
      </c>
      <c r="E119" s="245" t="s">
        <v>543</v>
      </c>
      <c r="F119" s="338">
        <v>196000</v>
      </c>
      <c r="G119" s="244">
        <v>361.47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44354</v>
      </c>
      <c r="B120" s="244" t="s">
        <v>115</v>
      </c>
      <c r="C120" s="245" t="s">
        <v>918</v>
      </c>
      <c r="D120" s="245" t="s">
        <v>919</v>
      </c>
      <c r="E120" s="245" t="s">
        <v>543</v>
      </c>
      <c r="F120" s="338">
        <v>2930265</v>
      </c>
      <c r="G120" s="244">
        <v>252.89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44354</v>
      </c>
      <c r="B121" s="244" t="s">
        <v>1023</v>
      </c>
      <c r="C121" s="245" t="s">
        <v>1024</v>
      </c>
      <c r="D121" s="245" t="s">
        <v>849</v>
      </c>
      <c r="E121" s="245" t="s">
        <v>543</v>
      </c>
      <c r="F121" s="338">
        <v>483819</v>
      </c>
      <c r="G121" s="244">
        <v>96.56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44354</v>
      </c>
      <c r="B122" s="244" t="s">
        <v>1025</v>
      </c>
      <c r="C122" s="245" t="s">
        <v>1026</v>
      </c>
      <c r="D122" s="245" t="s">
        <v>1027</v>
      </c>
      <c r="E122" s="245" t="s">
        <v>543</v>
      </c>
      <c r="F122" s="338">
        <v>144552</v>
      </c>
      <c r="G122" s="244">
        <v>98.75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44354</v>
      </c>
      <c r="B123" s="244" t="s">
        <v>130</v>
      </c>
      <c r="C123" s="245" t="s">
        <v>1028</v>
      </c>
      <c r="D123" s="245" t="s">
        <v>849</v>
      </c>
      <c r="E123" s="245" t="s">
        <v>543</v>
      </c>
      <c r="F123" s="338">
        <v>554581</v>
      </c>
      <c r="G123" s="244">
        <v>992.37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44354</v>
      </c>
      <c r="B124" s="244" t="s">
        <v>1029</v>
      </c>
      <c r="C124" s="245" t="s">
        <v>1030</v>
      </c>
      <c r="D124" s="245" t="s">
        <v>874</v>
      </c>
      <c r="E124" s="245" t="s">
        <v>543</v>
      </c>
      <c r="F124" s="338">
        <v>654836</v>
      </c>
      <c r="G124" s="244">
        <v>81.510000000000005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44354</v>
      </c>
      <c r="B125" s="244" t="s">
        <v>1031</v>
      </c>
      <c r="C125" s="245" t="s">
        <v>1032</v>
      </c>
      <c r="D125" s="245" t="s">
        <v>900</v>
      </c>
      <c r="E125" s="245" t="s">
        <v>543</v>
      </c>
      <c r="F125" s="338">
        <v>1026512</v>
      </c>
      <c r="G125" s="244">
        <v>262.88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44354</v>
      </c>
      <c r="B126" s="244" t="s">
        <v>921</v>
      </c>
      <c r="C126" s="245" t="s">
        <v>922</v>
      </c>
      <c r="D126" s="245" t="s">
        <v>849</v>
      </c>
      <c r="E126" s="245" t="s">
        <v>543</v>
      </c>
      <c r="F126" s="338">
        <v>707147</v>
      </c>
      <c r="G126" s="244">
        <v>242.52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44354</v>
      </c>
      <c r="B127" s="244" t="s">
        <v>1033</v>
      </c>
      <c r="C127" s="245" t="s">
        <v>1034</v>
      </c>
      <c r="D127" s="245" t="s">
        <v>1035</v>
      </c>
      <c r="E127" s="245" t="s">
        <v>543</v>
      </c>
      <c r="F127" s="338">
        <v>48645</v>
      </c>
      <c r="G127" s="244">
        <v>30.8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44354</v>
      </c>
      <c r="B128" s="244" t="s">
        <v>1033</v>
      </c>
      <c r="C128" s="245" t="s">
        <v>1034</v>
      </c>
      <c r="D128" s="245" t="s">
        <v>1036</v>
      </c>
      <c r="E128" s="245" t="s">
        <v>543</v>
      </c>
      <c r="F128" s="338">
        <v>102655</v>
      </c>
      <c r="G128" s="244">
        <v>30.79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44354</v>
      </c>
      <c r="B129" s="244" t="s">
        <v>1059</v>
      </c>
      <c r="C129" s="245" t="s">
        <v>1060</v>
      </c>
      <c r="D129" s="245" t="s">
        <v>1061</v>
      </c>
      <c r="E129" s="245" t="s">
        <v>543</v>
      </c>
      <c r="F129" s="338">
        <v>63523</v>
      </c>
      <c r="G129" s="244">
        <v>1690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44354</v>
      </c>
      <c r="B130" s="244" t="s">
        <v>885</v>
      </c>
      <c r="C130" s="245" t="s">
        <v>886</v>
      </c>
      <c r="D130" s="245" t="s">
        <v>874</v>
      </c>
      <c r="E130" s="245" t="s">
        <v>543</v>
      </c>
      <c r="F130" s="338">
        <v>184660</v>
      </c>
      <c r="G130" s="244">
        <v>56.25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44354</v>
      </c>
      <c r="B131" s="244" t="s">
        <v>885</v>
      </c>
      <c r="C131" s="245" t="s">
        <v>886</v>
      </c>
      <c r="D131" s="245" t="s">
        <v>849</v>
      </c>
      <c r="E131" s="245" t="s">
        <v>543</v>
      </c>
      <c r="F131" s="338">
        <v>216712</v>
      </c>
      <c r="G131" s="244">
        <v>56.59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44354</v>
      </c>
      <c r="B132" s="244" t="s">
        <v>1037</v>
      </c>
      <c r="C132" s="245" t="s">
        <v>1038</v>
      </c>
      <c r="D132" s="245" t="s">
        <v>900</v>
      </c>
      <c r="E132" s="245" t="s">
        <v>543</v>
      </c>
      <c r="F132" s="338">
        <v>116015</v>
      </c>
      <c r="G132" s="244">
        <v>484.65</v>
      </c>
      <c r="H132" s="315" t="s">
        <v>838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44354</v>
      </c>
      <c r="B133" s="244" t="s">
        <v>1037</v>
      </c>
      <c r="C133" s="245" t="s">
        <v>1038</v>
      </c>
      <c r="D133" s="245" t="s">
        <v>849</v>
      </c>
      <c r="E133" s="245" t="s">
        <v>543</v>
      </c>
      <c r="F133" s="338">
        <v>139826</v>
      </c>
      <c r="G133" s="244">
        <v>484.22</v>
      </c>
      <c r="H133" s="315" t="s">
        <v>838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44354</v>
      </c>
      <c r="B134" s="244" t="s">
        <v>1039</v>
      </c>
      <c r="C134" s="245" t="s">
        <v>1040</v>
      </c>
      <c r="D134" s="245" t="s">
        <v>1041</v>
      </c>
      <c r="E134" s="245" t="s">
        <v>543</v>
      </c>
      <c r="F134" s="338">
        <v>4223997</v>
      </c>
      <c r="G134" s="244">
        <v>0.9</v>
      </c>
      <c r="H134" s="315" t="s">
        <v>838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44354</v>
      </c>
      <c r="B135" s="244" t="s">
        <v>1042</v>
      </c>
      <c r="C135" s="245" t="s">
        <v>1043</v>
      </c>
      <c r="D135" s="245" t="s">
        <v>845</v>
      </c>
      <c r="E135" s="245" t="s">
        <v>543</v>
      </c>
      <c r="F135" s="338">
        <v>48431</v>
      </c>
      <c r="G135" s="244">
        <v>201.94</v>
      </c>
      <c r="H135" s="315" t="s">
        <v>838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44354</v>
      </c>
      <c r="B136" s="244" t="s">
        <v>1062</v>
      </c>
      <c r="C136" s="245" t="s">
        <v>1063</v>
      </c>
      <c r="D136" s="245" t="s">
        <v>1064</v>
      </c>
      <c r="E136" s="245" t="s">
        <v>543</v>
      </c>
      <c r="F136" s="338">
        <v>1440178</v>
      </c>
      <c r="G136" s="244">
        <v>10.45</v>
      </c>
      <c r="H136" s="315" t="s">
        <v>838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44354</v>
      </c>
      <c r="B137" s="244" t="s">
        <v>188</v>
      </c>
      <c r="C137" s="245" t="s">
        <v>1047</v>
      </c>
      <c r="D137" s="245" t="s">
        <v>1065</v>
      </c>
      <c r="E137" s="245" t="s">
        <v>543</v>
      </c>
      <c r="F137" s="338">
        <v>24400000</v>
      </c>
      <c r="G137" s="244">
        <v>617.25</v>
      </c>
      <c r="H137" s="315" t="s">
        <v>838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44354</v>
      </c>
      <c r="B138" s="244" t="s">
        <v>923</v>
      </c>
      <c r="C138" s="245" t="s">
        <v>924</v>
      </c>
      <c r="D138" s="245" t="s">
        <v>925</v>
      </c>
      <c r="E138" s="245" t="s">
        <v>543</v>
      </c>
      <c r="F138" s="338">
        <v>525657</v>
      </c>
      <c r="G138" s="244">
        <v>7.73</v>
      </c>
      <c r="H138" s="315" t="s">
        <v>838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44354</v>
      </c>
      <c r="B139" s="244" t="s">
        <v>923</v>
      </c>
      <c r="C139" s="245" t="s">
        <v>924</v>
      </c>
      <c r="D139" s="245" t="s">
        <v>1066</v>
      </c>
      <c r="E139" s="245" t="s">
        <v>543</v>
      </c>
      <c r="F139" s="338">
        <v>2100000</v>
      </c>
      <c r="G139" s="244">
        <v>7.44</v>
      </c>
      <c r="H139" s="315" t="s">
        <v>838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44354</v>
      </c>
      <c r="B140" s="244" t="s">
        <v>1051</v>
      </c>
      <c r="C140" s="245" t="s">
        <v>1052</v>
      </c>
      <c r="D140" s="245" t="s">
        <v>1053</v>
      </c>
      <c r="E140" s="245" t="s">
        <v>543</v>
      </c>
      <c r="F140" s="338">
        <v>84887</v>
      </c>
      <c r="G140" s="244">
        <v>220.91</v>
      </c>
      <c r="H140" s="315" t="s">
        <v>838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44354</v>
      </c>
      <c r="B141" s="244" t="s">
        <v>1055</v>
      </c>
      <c r="C141" s="245" t="s">
        <v>1056</v>
      </c>
      <c r="D141" s="245" t="s">
        <v>845</v>
      </c>
      <c r="E141" s="245" t="s">
        <v>543</v>
      </c>
      <c r="F141" s="338">
        <v>1700010</v>
      </c>
      <c r="G141" s="244">
        <v>0.81</v>
      </c>
      <c r="H141" s="315" t="s">
        <v>838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44354</v>
      </c>
      <c r="B142" s="244" t="s">
        <v>1055</v>
      </c>
      <c r="C142" s="245" t="s">
        <v>1056</v>
      </c>
      <c r="D142" s="245" t="s">
        <v>1067</v>
      </c>
      <c r="E142" s="245" t="s">
        <v>543</v>
      </c>
      <c r="F142" s="338">
        <v>1500000</v>
      </c>
      <c r="G142" s="244">
        <v>0.82</v>
      </c>
      <c r="H142" s="315" t="s">
        <v>838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44354</v>
      </c>
      <c r="B143" s="244" t="s">
        <v>198</v>
      </c>
      <c r="C143" s="245" t="s">
        <v>930</v>
      </c>
      <c r="D143" s="245" t="s">
        <v>931</v>
      </c>
      <c r="E143" s="245" t="s">
        <v>543</v>
      </c>
      <c r="F143" s="338">
        <v>6587208</v>
      </c>
      <c r="G143" s="244">
        <v>219.2</v>
      </c>
      <c r="H143" s="315" t="s">
        <v>838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topLeftCell="A5" zoomScale="83" zoomScaleNormal="85" workbookViewId="0">
      <selection activeCell="D24" sqref="D24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941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3.8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3.8">
      <c r="A11" s="495">
        <v>2</v>
      </c>
      <c r="B11" s="496">
        <v>44319</v>
      </c>
      <c r="C11" s="497"/>
      <c r="D11" s="498" t="s">
        <v>249</v>
      </c>
      <c r="E11" s="499" t="s">
        <v>557</v>
      </c>
      <c r="F11" s="500">
        <v>663</v>
      </c>
      <c r="G11" s="501">
        <v>619</v>
      </c>
      <c r="H11" s="499">
        <v>688.5</v>
      </c>
      <c r="I11" s="502" t="s">
        <v>847</v>
      </c>
      <c r="J11" s="503" t="s">
        <v>902</v>
      </c>
      <c r="K11" s="503">
        <f t="shared" ref="K11" si="0">H11-F11</f>
        <v>25.5</v>
      </c>
      <c r="L11" s="504">
        <f>(F11*-0.8)/100</f>
        <v>-5.3039999999999994</v>
      </c>
      <c r="M11" s="505">
        <f t="shared" ref="M11" si="1">(K11+L11)/F11</f>
        <v>3.0461538461538464E-2</v>
      </c>
      <c r="N11" s="503" t="s">
        <v>556</v>
      </c>
      <c r="O11" s="506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3.8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857</v>
      </c>
      <c r="G12" s="364">
        <v>2650</v>
      </c>
      <c r="H12" s="359"/>
      <c r="I12" s="356" t="s">
        <v>858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3.8">
      <c r="A13" s="340">
        <v>4</v>
      </c>
      <c r="B13" s="354">
        <v>44343</v>
      </c>
      <c r="C13" s="355"/>
      <c r="D13" s="390" t="s">
        <v>68</v>
      </c>
      <c r="E13" s="359" t="s">
        <v>557</v>
      </c>
      <c r="F13" s="367" t="s">
        <v>861</v>
      </c>
      <c r="G13" s="364">
        <v>488</v>
      </c>
      <c r="H13" s="359"/>
      <c r="I13" s="356" t="s">
        <v>862</v>
      </c>
      <c r="J13" s="361" t="s">
        <v>558</v>
      </c>
      <c r="K13" s="361"/>
      <c r="L13" s="368"/>
      <c r="M13" s="333"/>
      <c r="N13" s="342"/>
      <c r="O13" s="339"/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3.8">
      <c r="A14" s="482">
        <v>5</v>
      </c>
      <c r="B14" s="483">
        <v>44347</v>
      </c>
      <c r="C14" s="484"/>
      <c r="D14" s="421" t="s">
        <v>167</v>
      </c>
      <c r="E14" s="485" t="s">
        <v>557</v>
      </c>
      <c r="F14" s="419">
        <v>2085</v>
      </c>
      <c r="G14" s="486">
        <v>1970</v>
      </c>
      <c r="H14" s="485">
        <v>2245</v>
      </c>
      <c r="I14" s="487" t="s">
        <v>866</v>
      </c>
      <c r="J14" s="420" t="s">
        <v>901</v>
      </c>
      <c r="K14" s="420">
        <f t="shared" ref="K14" si="2">H14-F14</f>
        <v>160</v>
      </c>
      <c r="L14" s="488">
        <f>(F14*-0.8)/100</f>
        <v>-16.68</v>
      </c>
      <c r="M14" s="489">
        <f t="shared" ref="M14" si="3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872</v>
      </c>
      <c r="G15" s="364">
        <v>2790</v>
      </c>
      <c r="H15" s="359"/>
      <c r="I15" s="356" t="s">
        <v>873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482">
        <v>7</v>
      </c>
      <c r="B16" s="483">
        <v>44349</v>
      </c>
      <c r="C16" s="484"/>
      <c r="D16" s="421" t="s">
        <v>481</v>
      </c>
      <c r="E16" s="485" t="s">
        <v>557</v>
      </c>
      <c r="F16" s="419">
        <v>2035</v>
      </c>
      <c r="G16" s="486">
        <v>1895</v>
      </c>
      <c r="H16" s="485">
        <v>2195</v>
      </c>
      <c r="I16" s="487" t="s">
        <v>866</v>
      </c>
      <c r="J16" s="420" t="s">
        <v>901</v>
      </c>
      <c r="K16" s="420">
        <f t="shared" ref="K16" si="4">H16-F16</f>
        <v>160</v>
      </c>
      <c r="L16" s="488">
        <f>(F16*-0.8)/100</f>
        <v>-16.28</v>
      </c>
      <c r="M16" s="489">
        <f t="shared" ref="M16" si="5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495">
        <v>8</v>
      </c>
      <c r="B17" s="496">
        <v>44350</v>
      </c>
      <c r="C17" s="497"/>
      <c r="D17" s="498" t="s">
        <v>832</v>
      </c>
      <c r="E17" s="499" t="s">
        <v>557</v>
      </c>
      <c r="F17" s="500">
        <v>295</v>
      </c>
      <c r="G17" s="501">
        <v>278</v>
      </c>
      <c r="H17" s="499">
        <v>309.5</v>
      </c>
      <c r="I17" s="502" t="s">
        <v>891</v>
      </c>
      <c r="J17" s="503" t="s">
        <v>906</v>
      </c>
      <c r="K17" s="503">
        <f t="shared" ref="K17" si="6">H17-F17</f>
        <v>14.5</v>
      </c>
      <c r="L17" s="504">
        <f>(F17*-0.8)/100</f>
        <v>-2.36</v>
      </c>
      <c r="M17" s="505">
        <f t="shared" ref="M17" si="7">(K17+L17)/F17</f>
        <v>4.1152542372881358E-2</v>
      </c>
      <c r="N17" s="503" t="s">
        <v>556</v>
      </c>
      <c r="O17" s="506">
        <v>44351</v>
      </c>
      <c r="P17" s="428"/>
      <c r="Q17" s="4"/>
      <c r="R17" s="429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/>
      <c r="B18" s="354"/>
      <c r="C18" s="355"/>
      <c r="D18" s="390"/>
      <c r="E18" s="359"/>
      <c r="F18" s="367"/>
      <c r="G18" s="364"/>
      <c r="H18" s="359"/>
      <c r="I18" s="356"/>
      <c r="J18" s="334"/>
      <c r="K18" s="334"/>
      <c r="L18" s="382"/>
      <c r="M18" s="380"/>
      <c r="N18" s="334"/>
      <c r="O18" s="373"/>
      <c r="P18" s="428"/>
      <c r="Q18" s="4"/>
      <c r="R18" s="429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8"/>
      <c r="M19" s="333"/>
      <c r="N19" s="342"/>
      <c r="O19" s="339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0"/>
      <c r="B20" s="411"/>
      <c r="C20" s="412"/>
      <c r="D20" s="413"/>
      <c r="E20" s="414"/>
      <c r="F20" s="414"/>
      <c r="G20" s="378"/>
      <c r="H20" s="414"/>
      <c r="I20" s="415"/>
      <c r="J20" s="379"/>
      <c r="K20" s="379"/>
      <c r="L20" s="416"/>
      <c r="M20" s="76"/>
      <c r="N20" s="417"/>
      <c r="O20" s="418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0"/>
      <c r="B21" s="411"/>
      <c r="C21" s="412"/>
      <c r="D21" s="413"/>
      <c r="E21" s="414"/>
      <c r="F21" s="414"/>
      <c r="G21" s="378"/>
      <c r="H21" s="414"/>
      <c r="I21" s="415"/>
      <c r="J21" s="379"/>
      <c r="K21" s="379"/>
      <c r="L21" s="416"/>
      <c r="M21" s="76"/>
      <c r="N21" s="417"/>
      <c r="O21" s="418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2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90">
        <v>1</v>
      </c>
      <c r="B28" s="438">
        <v>44337</v>
      </c>
      <c r="C28" s="491"/>
      <c r="D28" s="492" t="s">
        <v>304</v>
      </c>
      <c r="E28" s="419" t="s">
        <v>557</v>
      </c>
      <c r="F28" s="419">
        <v>1314</v>
      </c>
      <c r="G28" s="493">
        <v>1275</v>
      </c>
      <c r="H28" s="493">
        <v>1352</v>
      </c>
      <c r="I28" s="419" t="s">
        <v>854</v>
      </c>
      <c r="J28" s="420" t="s">
        <v>903</v>
      </c>
      <c r="K28" s="420">
        <f t="shared" ref="K28" si="8">H28-F28</f>
        <v>38</v>
      </c>
      <c r="L28" s="488">
        <f>(F28*-0.7)/100</f>
        <v>-9.1980000000000004</v>
      </c>
      <c r="M28" s="489">
        <f t="shared" ref="M28" si="9">(K28+L28)/F28</f>
        <v>2.1919330289193302E-2</v>
      </c>
      <c r="N28" s="420" t="s">
        <v>556</v>
      </c>
      <c r="O28" s="481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490">
        <v>2</v>
      </c>
      <c r="B29" s="438">
        <v>44341</v>
      </c>
      <c r="C29" s="491"/>
      <c r="D29" s="492" t="s">
        <v>97</v>
      </c>
      <c r="E29" s="419" t="s">
        <v>557</v>
      </c>
      <c r="F29" s="419">
        <v>190.5</v>
      </c>
      <c r="G29" s="493">
        <v>185</v>
      </c>
      <c r="H29" s="493">
        <v>195.5</v>
      </c>
      <c r="I29" s="419" t="s">
        <v>856</v>
      </c>
      <c r="J29" s="420" t="s">
        <v>939</v>
      </c>
      <c r="K29" s="420">
        <f t="shared" ref="K29" si="10">H29-F29</f>
        <v>5</v>
      </c>
      <c r="L29" s="488">
        <f>(F29*-0.7)/100</f>
        <v>-1.3334999999999999</v>
      </c>
      <c r="M29" s="489">
        <f t="shared" ref="M29" si="11">(K29+L29)/F29</f>
        <v>1.9246719160104987E-2</v>
      </c>
      <c r="N29" s="420" t="s">
        <v>556</v>
      </c>
      <c r="O29" s="458">
        <v>44354</v>
      </c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59">
        <v>3</v>
      </c>
      <c r="B30" s="460">
        <v>44344</v>
      </c>
      <c r="C30" s="461"/>
      <c r="D30" s="462" t="s">
        <v>863</v>
      </c>
      <c r="E30" s="463" t="s">
        <v>557</v>
      </c>
      <c r="F30" s="463">
        <v>636.5</v>
      </c>
      <c r="G30" s="464">
        <v>615</v>
      </c>
      <c r="H30" s="464">
        <v>614</v>
      </c>
      <c r="I30" s="463" t="s">
        <v>864</v>
      </c>
      <c r="J30" s="465" t="s">
        <v>869</v>
      </c>
      <c r="K30" s="465">
        <f t="shared" ref="K30" si="12">H30-F30</f>
        <v>-22.5</v>
      </c>
      <c r="L30" s="466">
        <f>(F30*-0.7)/100</f>
        <v>-4.4554999999999998</v>
      </c>
      <c r="M30" s="467">
        <f t="shared" ref="M30" si="13">(K30+L30)/F30</f>
        <v>-4.234956794972506E-2</v>
      </c>
      <c r="N30" s="465" t="s">
        <v>620</v>
      </c>
      <c r="O30" s="468">
        <v>44348</v>
      </c>
      <c r="P30" s="61"/>
      <c r="Q30" s="61"/>
      <c r="R30" s="474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4">
        <v>4</v>
      </c>
      <c r="B31" s="395">
        <v>44348</v>
      </c>
      <c r="C31" s="398"/>
      <c r="D31" s="475" t="s">
        <v>169</v>
      </c>
      <c r="E31" s="367" t="s">
        <v>557</v>
      </c>
      <c r="F31" s="367" t="s">
        <v>870</v>
      </c>
      <c r="G31" s="399">
        <v>418</v>
      </c>
      <c r="H31" s="399"/>
      <c r="I31" s="367" t="s">
        <v>871</v>
      </c>
      <c r="J31" s="334" t="s">
        <v>558</v>
      </c>
      <c r="K31" s="334"/>
      <c r="L31" s="382"/>
      <c r="M31" s="380"/>
      <c r="N31" s="334"/>
      <c r="O31" s="387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90">
        <v>5</v>
      </c>
      <c r="B32" s="438">
        <v>44350</v>
      </c>
      <c r="C32" s="491"/>
      <c r="D32" s="492" t="s">
        <v>887</v>
      </c>
      <c r="E32" s="419" t="s">
        <v>557</v>
      </c>
      <c r="F32" s="419">
        <v>745</v>
      </c>
      <c r="G32" s="493">
        <v>725</v>
      </c>
      <c r="H32" s="493">
        <v>764</v>
      </c>
      <c r="I32" s="419" t="s">
        <v>888</v>
      </c>
      <c r="J32" s="420" t="s">
        <v>940</v>
      </c>
      <c r="K32" s="420">
        <f t="shared" ref="K32" si="14">H32-F32</f>
        <v>19</v>
      </c>
      <c r="L32" s="488">
        <f>(F32*-0.7)/100</f>
        <v>-5.2149999999999999</v>
      </c>
      <c r="M32" s="489">
        <f t="shared" ref="M32" si="15">(K32+L32)/F32</f>
        <v>1.8503355704697987E-2</v>
      </c>
      <c r="N32" s="420" t="s">
        <v>556</v>
      </c>
      <c r="O32" s="458">
        <v>44354</v>
      </c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90">
        <v>6</v>
      </c>
      <c r="B33" s="483">
        <v>44350</v>
      </c>
      <c r="C33" s="491"/>
      <c r="D33" s="492" t="s">
        <v>96</v>
      </c>
      <c r="E33" s="419" t="s">
        <v>557</v>
      </c>
      <c r="F33" s="419">
        <v>1195</v>
      </c>
      <c r="G33" s="493">
        <v>1160</v>
      </c>
      <c r="H33" s="493">
        <v>1217.5</v>
      </c>
      <c r="I33" s="419" t="s">
        <v>889</v>
      </c>
      <c r="J33" s="420" t="s">
        <v>890</v>
      </c>
      <c r="K33" s="420">
        <f t="shared" ref="K33" si="16">H33-F33</f>
        <v>22.5</v>
      </c>
      <c r="L33" s="488">
        <f>(F33*-0.07)/100</f>
        <v>-0.83650000000000002</v>
      </c>
      <c r="M33" s="489">
        <f t="shared" ref="M33" si="17">(K33+L33)/F33</f>
        <v>1.8128451882845186E-2</v>
      </c>
      <c r="N33" s="420" t="s">
        <v>556</v>
      </c>
      <c r="O33" s="481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4">
        <v>7</v>
      </c>
      <c r="B34" s="395">
        <v>44354</v>
      </c>
      <c r="C34" s="398"/>
      <c r="D34" s="475" t="s">
        <v>115</v>
      </c>
      <c r="E34" s="367" t="s">
        <v>557</v>
      </c>
      <c r="F34" s="367" t="s">
        <v>935</v>
      </c>
      <c r="G34" s="399">
        <v>245</v>
      </c>
      <c r="H34" s="399"/>
      <c r="I34" s="367" t="s">
        <v>936</v>
      </c>
      <c r="J34" s="334" t="s">
        <v>558</v>
      </c>
      <c r="K34" s="334"/>
      <c r="L34" s="382"/>
      <c r="M34" s="380"/>
      <c r="N34" s="334"/>
      <c r="O34" s="387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374"/>
      <c r="B35" s="395"/>
      <c r="C35" s="398"/>
      <c r="D35" s="475"/>
      <c r="E35" s="367"/>
      <c r="F35" s="367"/>
      <c r="G35" s="399"/>
      <c r="H35" s="399"/>
      <c r="I35" s="367"/>
      <c r="J35" s="334"/>
      <c r="K35" s="334"/>
      <c r="L35" s="382"/>
      <c r="M35" s="380"/>
      <c r="N35" s="334"/>
      <c r="O35" s="387"/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4"/>
      <c r="B36" s="395"/>
      <c r="C36" s="398"/>
      <c r="D36" s="475"/>
      <c r="E36" s="367"/>
      <c r="F36" s="367"/>
      <c r="G36" s="399"/>
      <c r="H36" s="399"/>
      <c r="I36" s="367"/>
      <c r="J36" s="334"/>
      <c r="K36" s="334"/>
      <c r="L36" s="382"/>
      <c r="M36" s="380"/>
      <c r="N36" s="334"/>
      <c r="O36" s="387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4"/>
      <c r="B37" s="395"/>
      <c r="C37" s="398"/>
      <c r="D37" s="475"/>
      <c r="E37" s="367"/>
      <c r="F37" s="367"/>
      <c r="G37" s="399"/>
      <c r="H37" s="399"/>
      <c r="I37" s="367"/>
      <c r="J37" s="334"/>
      <c r="K37" s="334"/>
      <c r="L37" s="382"/>
      <c r="M37" s="380"/>
      <c r="N37" s="334"/>
      <c r="O37" s="373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4"/>
      <c r="B38" s="395"/>
      <c r="C38" s="398"/>
      <c r="D38" s="475"/>
      <c r="E38" s="367"/>
      <c r="F38" s="367"/>
      <c r="G38" s="399"/>
      <c r="H38" s="399"/>
      <c r="I38" s="367"/>
      <c r="J38" s="334"/>
      <c r="K38" s="334"/>
      <c r="L38" s="382"/>
      <c r="M38" s="380"/>
      <c r="N38" s="334"/>
      <c r="O38" s="387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4"/>
      <c r="B39" s="395"/>
      <c r="C39" s="398"/>
      <c r="D39" s="475"/>
      <c r="E39" s="367"/>
      <c r="F39" s="367"/>
      <c r="G39" s="399"/>
      <c r="H39" s="399"/>
      <c r="I39" s="367"/>
      <c r="J39" s="334"/>
      <c r="K39" s="334"/>
      <c r="L39" s="382"/>
      <c r="M39" s="380"/>
      <c r="N39" s="334"/>
      <c r="O39" s="387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/>
      <c r="B40" s="395"/>
      <c r="C40" s="398"/>
      <c r="D40" s="475"/>
      <c r="E40" s="367"/>
      <c r="F40" s="367"/>
      <c r="G40" s="399"/>
      <c r="H40" s="399"/>
      <c r="I40" s="367"/>
      <c r="J40" s="334"/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5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73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5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5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5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5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5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5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5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5"/>
      <c r="E49" s="367"/>
      <c r="F49" s="367"/>
      <c r="G49" s="399"/>
      <c r="H49" s="399"/>
      <c r="I49" s="367"/>
      <c r="J49" s="334"/>
      <c r="K49" s="334"/>
      <c r="L49" s="382"/>
      <c r="M49" s="380"/>
      <c r="N49" s="361"/>
      <c r="O49" s="373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5"/>
      <c r="E50" s="367"/>
      <c r="F50" s="367"/>
      <c r="G50" s="399"/>
      <c r="H50" s="399"/>
      <c r="I50" s="367"/>
      <c r="J50" s="334"/>
      <c r="K50" s="334"/>
      <c r="L50" s="382"/>
      <c r="M50" s="380"/>
      <c r="N50" s="361"/>
      <c r="O50" s="37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2"/>
      <c r="B51" s="401"/>
      <c r="C51" s="453"/>
      <c r="D51" s="454"/>
      <c r="E51" s="377"/>
      <c r="F51" s="377"/>
      <c r="G51" s="455"/>
      <c r="H51" s="455"/>
      <c r="I51" s="377"/>
      <c r="J51" s="375"/>
      <c r="K51" s="375"/>
      <c r="L51" s="456"/>
      <c r="M51" s="389"/>
      <c r="N51" s="379"/>
      <c r="O51" s="45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8"/>
      <c r="R52" s="400"/>
      <c r="S52" s="388"/>
      <c r="T52" s="388"/>
      <c r="U52" s="388"/>
      <c r="V52" s="388"/>
      <c r="W52" s="388"/>
      <c r="X52" s="388"/>
      <c r="Y52" s="388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1">
        <v>1</v>
      </c>
      <c r="B58" s="438">
        <v>44343</v>
      </c>
      <c r="C58" s="447"/>
      <c r="D58" s="421" t="s">
        <v>859</v>
      </c>
      <c r="E58" s="448" t="s">
        <v>557</v>
      </c>
      <c r="F58" s="419">
        <v>2330</v>
      </c>
      <c r="G58" s="419">
        <v>2285</v>
      </c>
      <c r="H58" s="419">
        <v>2361</v>
      </c>
      <c r="I58" s="480" t="s">
        <v>860</v>
      </c>
      <c r="J58" s="420" t="s">
        <v>877</v>
      </c>
      <c r="K58" s="478">
        <f t="shared" ref="K58:K59" si="18">H58-F58</f>
        <v>31</v>
      </c>
      <c r="L58" s="479">
        <f t="shared" ref="L58:L59" si="19">(H58*N58)*0.07%</f>
        <v>495.81000000000006</v>
      </c>
      <c r="M58" s="449">
        <f t="shared" ref="M58:M59" si="20">(K58*N58)-L58</f>
        <v>8804.19</v>
      </c>
      <c r="N58" s="420">
        <v>300</v>
      </c>
      <c r="O58" s="450" t="s">
        <v>556</v>
      </c>
      <c r="P58" s="458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1">
        <v>2</v>
      </c>
      <c r="B59" s="438">
        <v>44349</v>
      </c>
      <c r="C59" s="447"/>
      <c r="D59" s="421" t="s">
        <v>875</v>
      </c>
      <c r="E59" s="448" t="s">
        <v>557</v>
      </c>
      <c r="F59" s="419">
        <v>678.5</v>
      </c>
      <c r="G59" s="419">
        <v>668</v>
      </c>
      <c r="H59" s="419">
        <v>685.5</v>
      </c>
      <c r="I59" s="480" t="s">
        <v>876</v>
      </c>
      <c r="J59" s="420" t="s">
        <v>893</v>
      </c>
      <c r="K59" s="478">
        <f t="shared" si="18"/>
        <v>7</v>
      </c>
      <c r="L59" s="479">
        <f t="shared" si="19"/>
        <v>527.83500000000004</v>
      </c>
      <c r="M59" s="449">
        <f t="shared" si="20"/>
        <v>7172.165</v>
      </c>
      <c r="N59" s="420">
        <v>1100</v>
      </c>
      <c r="O59" s="450" t="s">
        <v>556</v>
      </c>
      <c r="P59" s="458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1">
        <v>3</v>
      </c>
      <c r="B60" s="438">
        <v>44349</v>
      </c>
      <c r="C60" s="447"/>
      <c r="D60" s="421" t="s">
        <v>878</v>
      </c>
      <c r="E60" s="448" t="s">
        <v>557</v>
      </c>
      <c r="F60" s="419">
        <v>1840</v>
      </c>
      <c r="G60" s="419">
        <v>1794</v>
      </c>
      <c r="H60" s="419">
        <v>1868.5</v>
      </c>
      <c r="I60" s="480" t="s">
        <v>883</v>
      </c>
      <c r="J60" s="420" t="s">
        <v>892</v>
      </c>
      <c r="K60" s="478">
        <f t="shared" ref="K60" si="21">H60-F60</f>
        <v>28.5</v>
      </c>
      <c r="L60" s="479">
        <f t="shared" ref="L60" si="22">(H60*N60)*0.07%</f>
        <v>359.68625000000003</v>
      </c>
      <c r="M60" s="449">
        <f t="shared" ref="M60" si="23">(K60*N60)-L60</f>
        <v>7477.8137500000003</v>
      </c>
      <c r="N60" s="420">
        <v>275</v>
      </c>
      <c r="O60" s="450" t="s">
        <v>556</v>
      </c>
      <c r="P60" s="458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1">
        <v>4</v>
      </c>
      <c r="B61" s="438">
        <v>44349</v>
      </c>
      <c r="C61" s="447"/>
      <c r="D61" s="421" t="s">
        <v>879</v>
      </c>
      <c r="E61" s="448" t="s">
        <v>557</v>
      </c>
      <c r="F61" s="419">
        <v>4530</v>
      </c>
      <c r="G61" s="419">
        <v>4440</v>
      </c>
      <c r="H61" s="419">
        <v>4630</v>
      </c>
      <c r="I61" s="480" t="s">
        <v>884</v>
      </c>
      <c r="J61" s="420" t="s">
        <v>894</v>
      </c>
      <c r="K61" s="478">
        <f t="shared" ref="K61" si="24">H61-F61</f>
        <v>100</v>
      </c>
      <c r="L61" s="479">
        <f t="shared" ref="L61" si="25">(H61*N61)*0.07%</f>
        <v>405.12500000000006</v>
      </c>
      <c r="M61" s="449">
        <f t="shared" ref="M61" si="26">(K61*N61)-L61</f>
        <v>12094.875</v>
      </c>
      <c r="N61" s="420">
        <v>125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76">
        <v>5</v>
      </c>
      <c r="B62" s="395">
        <v>44351</v>
      </c>
      <c r="C62" s="396"/>
      <c r="D62" s="507" t="s">
        <v>859</v>
      </c>
      <c r="E62" s="391" t="s">
        <v>557</v>
      </c>
      <c r="F62" s="367" t="s">
        <v>904</v>
      </c>
      <c r="G62" s="367">
        <v>2289</v>
      </c>
      <c r="H62" s="367"/>
      <c r="I62" s="334" t="s">
        <v>905</v>
      </c>
      <c r="J62" s="334" t="s">
        <v>558</v>
      </c>
      <c r="K62" s="470"/>
      <c r="L62" s="384"/>
      <c r="M62" s="441"/>
      <c r="N62" s="334"/>
      <c r="O62" s="361"/>
      <c r="P62" s="387"/>
      <c r="Q62" s="344"/>
      <c r="R62" s="314"/>
      <c r="S62" s="37"/>
      <c r="Y62" s="37"/>
      <c r="Z62" s="37"/>
    </row>
    <row r="63" spans="1:34" s="350" customFormat="1" ht="13.95" customHeight="1">
      <c r="A63" s="476">
        <v>6</v>
      </c>
      <c r="B63" s="395">
        <v>44354</v>
      </c>
      <c r="C63" s="396"/>
      <c r="D63" s="507" t="s">
        <v>932</v>
      </c>
      <c r="E63" s="391" t="s">
        <v>557</v>
      </c>
      <c r="F63" s="367" t="s">
        <v>933</v>
      </c>
      <c r="G63" s="367">
        <v>1197</v>
      </c>
      <c r="H63" s="367"/>
      <c r="I63" s="334" t="s">
        <v>934</v>
      </c>
      <c r="J63" s="334" t="s">
        <v>558</v>
      </c>
      <c r="K63" s="494"/>
      <c r="L63" s="384"/>
      <c r="M63" s="441"/>
      <c r="N63" s="334"/>
      <c r="O63" s="361"/>
      <c r="P63" s="387"/>
      <c r="Q63" s="344"/>
      <c r="R63" s="314"/>
      <c r="S63" s="37"/>
      <c r="Y63" s="37"/>
      <c r="Z63" s="37"/>
    </row>
    <row r="64" spans="1:34" s="350" customFormat="1" ht="13.95" customHeight="1">
      <c r="A64" s="476"/>
      <c r="B64" s="395"/>
      <c r="C64" s="396"/>
      <c r="D64" s="507"/>
      <c r="E64" s="391"/>
      <c r="F64" s="367"/>
      <c r="G64" s="367"/>
      <c r="H64" s="367"/>
      <c r="I64" s="334"/>
      <c r="J64" s="334"/>
      <c r="K64" s="494"/>
      <c r="L64" s="384"/>
      <c r="M64" s="441"/>
      <c r="N64" s="334"/>
      <c r="O64" s="361"/>
      <c r="P64" s="387"/>
      <c r="Q64" s="344"/>
      <c r="R64" s="314"/>
      <c r="S64" s="37"/>
      <c r="Y64" s="37"/>
      <c r="Z64" s="37"/>
    </row>
    <row r="65" spans="1:34" s="350" customFormat="1" ht="13.95" customHeight="1">
      <c r="A65" s="471"/>
      <c r="B65" s="477"/>
      <c r="C65" s="396"/>
      <c r="D65" s="390"/>
      <c r="E65" s="391"/>
      <c r="F65" s="367"/>
      <c r="G65" s="472"/>
      <c r="H65" s="367"/>
      <c r="I65" s="472"/>
      <c r="J65" s="334"/>
      <c r="K65" s="470"/>
      <c r="L65" s="384"/>
      <c r="M65" s="441"/>
      <c r="N65" s="334"/>
      <c r="O65" s="361"/>
      <c r="P65" s="373"/>
      <c r="Q65" s="344"/>
      <c r="R65" s="314"/>
      <c r="S65" s="37"/>
      <c r="Y65" s="37"/>
      <c r="Z65" s="37"/>
    </row>
    <row r="66" spans="1:34" s="350" customFormat="1" ht="13.95" customHeight="1">
      <c r="A66" s="397"/>
      <c r="B66" s="395"/>
      <c r="C66" s="396"/>
      <c r="D66" s="390"/>
      <c r="E66" s="391"/>
      <c r="F66" s="367"/>
      <c r="G66" s="367"/>
      <c r="H66" s="367"/>
      <c r="I66" s="472"/>
      <c r="J66" s="472"/>
      <c r="K66" s="334"/>
      <c r="L66" s="382"/>
      <c r="M66" s="472"/>
      <c r="N66" s="472"/>
      <c r="O66" s="472"/>
      <c r="P66" s="472"/>
      <c r="Q66" s="344"/>
      <c r="R66" s="314"/>
      <c r="S66" s="37"/>
      <c r="Y66" s="37"/>
      <c r="Z66" s="37"/>
    </row>
    <row r="67" spans="1:34" s="350" customFormat="1" ht="13.95" customHeight="1">
      <c r="A67" s="471"/>
      <c r="B67" s="395"/>
      <c r="C67" s="396"/>
      <c r="D67" s="390"/>
      <c r="E67" s="391"/>
      <c r="F67" s="367"/>
      <c r="G67" s="472"/>
      <c r="H67" s="367"/>
      <c r="I67" s="472"/>
      <c r="J67" s="334"/>
      <c r="K67" s="470"/>
      <c r="L67" s="384"/>
      <c r="M67" s="441"/>
      <c r="N67" s="334"/>
      <c r="O67" s="361"/>
      <c r="P67" s="387"/>
      <c r="Q67" s="344"/>
      <c r="R67" s="314"/>
      <c r="S67" s="37"/>
      <c r="Y67" s="37"/>
      <c r="Z67" s="37"/>
    </row>
    <row r="68" spans="1:34" s="350" customFormat="1" ht="13.95" customHeight="1">
      <c r="A68" s="471"/>
      <c r="B68" s="395"/>
      <c r="C68" s="396"/>
      <c r="D68" s="390"/>
      <c r="E68" s="391"/>
      <c r="F68" s="367"/>
      <c r="G68" s="472"/>
      <c r="H68" s="367"/>
      <c r="I68" s="472"/>
      <c r="J68" s="334"/>
      <c r="K68" s="470"/>
      <c r="L68" s="384"/>
      <c r="M68" s="441"/>
      <c r="N68" s="334"/>
      <c r="O68" s="361"/>
      <c r="P68" s="387"/>
      <c r="Q68" s="344"/>
      <c r="R68" s="314"/>
      <c r="S68" s="37"/>
      <c r="Y68" s="37"/>
      <c r="Z68" s="37"/>
    </row>
    <row r="69" spans="1:34" s="350" customFormat="1" ht="13.95" customHeight="1">
      <c r="A69" s="407"/>
      <c r="B69" s="401"/>
      <c r="C69" s="408"/>
      <c r="D69" s="409"/>
      <c r="E69" s="335"/>
      <c r="F69" s="377"/>
      <c r="G69" s="377"/>
      <c r="H69" s="377"/>
      <c r="I69" s="375"/>
      <c r="J69" s="375"/>
      <c r="K69" s="375"/>
      <c r="L69" s="375"/>
      <c r="M69" s="375"/>
      <c r="N69" s="375"/>
      <c r="O69" s="375"/>
      <c r="P69" s="375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7">
        <v>1</v>
      </c>
      <c r="B73" s="473">
        <v>44344</v>
      </c>
      <c r="C73" s="396"/>
      <c r="D73" s="390" t="s">
        <v>865</v>
      </c>
      <c r="E73" s="391" t="s">
        <v>851</v>
      </c>
      <c r="F73" s="367" t="s">
        <v>867</v>
      </c>
      <c r="G73" s="367">
        <v>3.8</v>
      </c>
      <c r="H73" s="367"/>
      <c r="I73" s="334">
        <v>0.1</v>
      </c>
      <c r="J73" s="334" t="s">
        <v>558</v>
      </c>
      <c r="K73" s="470"/>
      <c r="L73" s="334"/>
      <c r="M73" s="441"/>
      <c r="N73" s="334"/>
      <c r="O73" s="361"/>
      <c r="P73" s="373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1">
        <v>2</v>
      </c>
      <c r="B74" s="438">
        <v>44347</v>
      </c>
      <c r="C74" s="447"/>
      <c r="D74" s="421" t="s">
        <v>868</v>
      </c>
      <c r="E74" s="448" t="s">
        <v>557</v>
      </c>
      <c r="F74" s="419">
        <v>64</v>
      </c>
      <c r="G74" s="419">
        <v>17</v>
      </c>
      <c r="H74" s="419">
        <v>76</v>
      </c>
      <c r="I74" s="420" t="s">
        <v>855</v>
      </c>
      <c r="J74" s="420" t="s">
        <v>846</v>
      </c>
      <c r="K74" s="420">
        <f>H74-F74</f>
        <v>12</v>
      </c>
      <c r="L74" s="420">
        <v>100</v>
      </c>
      <c r="M74" s="449">
        <f>(K74*N74)-L74</f>
        <v>800</v>
      </c>
      <c r="N74" s="420">
        <v>75</v>
      </c>
      <c r="O74" s="450" t="s">
        <v>556</v>
      </c>
      <c r="P74" s="458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1">
        <v>3</v>
      </c>
      <c r="B75" s="438">
        <v>44349</v>
      </c>
      <c r="C75" s="447"/>
      <c r="D75" s="421" t="s">
        <v>880</v>
      </c>
      <c r="E75" s="448" t="s">
        <v>557</v>
      </c>
      <c r="F75" s="419">
        <v>57.5</v>
      </c>
      <c r="G75" s="419">
        <v>17</v>
      </c>
      <c r="H75" s="419">
        <v>71.5</v>
      </c>
      <c r="I75" s="420" t="s">
        <v>881</v>
      </c>
      <c r="J75" s="420" t="s">
        <v>882</v>
      </c>
      <c r="K75" s="420">
        <f>H75-F75</f>
        <v>14</v>
      </c>
      <c r="L75" s="420">
        <v>100</v>
      </c>
      <c r="M75" s="449">
        <f>(K75*N75)-L75</f>
        <v>950</v>
      </c>
      <c r="N75" s="420">
        <v>75</v>
      </c>
      <c r="O75" s="450" t="s">
        <v>556</v>
      </c>
      <c r="P75" s="481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451">
        <v>4</v>
      </c>
      <c r="B76" s="438">
        <v>44354</v>
      </c>
      <c r="C76" s="447"/>
      <c r="D76" s="421" t="s">
        <v>937</v>
      </c>
      <c r="E76" s="448" t="s">
        <v>557</v>
      </c>
      <c r="F76" s="419">
        <v>40.5</v>
      </c>
      <c r="G76" s="419">
        <v>27</v>
      </c>
      <c r="H76" s="419">
        <v>52.5</v>
      </c>
      <c r="I76" s="420" t="s">
        <v>938</v>
      </c>
      <c r="J76" s="420" t="s">
        <v>846</v>
      </c>
      <c r="K76" s="420">
        <f>H76-F76</f>
        <v>12</v>
      </c>
      <c r="L76" s="420">
        <v>100</v>
      </c>
      <c r="M76" s="449">
        <f>(K76*N76)-L76</f>
        <v>3800</v>
      </c>
      <c r="N76" s="420">
        <v>325</v>
      </c>
      <c r="O76" s="450" t="s">
        <v>556</v>
      </c>
      <c r="P76" s="481">
        <v>44354</v>
      </c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7"/>
      <c r="B77" s="395"/>
      <c r="C77" s="396"/>
      <c r="D77" s="390"/>
      <c r="E77" s="391"/>
      <c r="F77" s="367"/>
      <c r="G77" s="367"/>
      <c r="H77" s="367"/>
      <c r="I77" s="334"/>
      <c r="J77" s="334"/>
      <c r="K77" s="470"/>
      <c r="L77" s="334"/>
      <c r="M77" s="441"/>
      <c r="N77" s="334"/>
      <c r="O77" s="361"/>
      <c r="P77" s="373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7"/>
      <c r="B78" s="395"/>
      <c r="C78" s="396"/>
      <c r="D78" s="390"/>
      <c r="E78" s="391"/>
      <c r="F78" s="367"/>
      <c r="G78" s="367"/>
      <c r="H78" s="367"/>
      <c r="I78" s="334"/>
      <c r="J78" s="334"/>
      <c r="K78" s="470"/>
      <c r="L78" s="334"/>
      <c r="M78" s="441"/>
      <c r="N78" s="334"/>
      <c r="O78" s="361"/>
      <c r="P78" s="387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7"/>
      <c r="B79" s="395"/>
      <c r="C79" s="396"/>
      <c r="D79" s="390"/>
      <c r="E79" s="391"/>
      <c r="F79" s="367"/>
      <c r="G79" s="367"/>
      <c r="H79" s="367"/>
      <c r="I79" s="334"/>
      <c r="J79" s="334"/>
      <c r="K79" s="470"/>
      <c r="L79" s="334"/>
      <c r="M79" s="441"/>
      <c r="N79" s="334"/>
      <c r="O79" s="361"/>
      <c r="P79" s="387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7"/>
      <c r="B80" s="395"/>
      <c r="C80" s="396"/>
      <c r="D80" s="390"/>
      <c r="E80" s="391"/>
      <c r="F80" s="367"/>
      <c r="G80" s="367"/>
      <c r="H80" s="367"/>
      <c r="I80" s="334"/>
      <c r="J80" s="334"/>
      <c r="K80" s="470"/>
      <c r="L80" s="334"/>
      <c r="M80" s="441"/>
      <c r="N80" s="334"/>
      <c r="O80" s="361"/>
      <c r="P80" s="373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8" s="37" customFormat="1" ht="13.8">
      <c r="A81" s="397"/>
      <c r="B81" s="395"/>
      <c r="C81" s="396"/>
      <c r="D81" s="390"/>
      <c r="E81" s="391"/>
      <c r="F81" s="367"/>
      <c r="G81" s="367"/>
      <c r="H81" s="367"/>
      <c r="I81" s="334"/>
      <c r="J81" s="334"/>
      <c r="K81" s="470"/>
      <c r="L81" s="334"/>
      <c r="M81" s="441"/>
      <c r="N81" s="334"/>
      <c r="O81" s="361"/>
      <c r="P81" s="387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8" s="37" customFormat="1" ht="13.8">
      <c r="A82" s="397"/>
      <c r="B82" s="395"/>
      <c r="C82" s="396"/>
      <c r="D82" s="390"/>
      <c r="E82" s="391"/>
      <c r="F82" s="367"/>
      <c r="G82" s="367"/>
      <c r="H82" s="367"/>
      <c r="I82" s="334"/>
      <c r="J82" s="334"/>
      <c r="K82" s="470"/>
      <c r="L82" s="334"/>
      <c r="M82" s="441"/>
      <c r="N82" s="334"/>
      <c r="O82" s="361"/>
      <c r="P82" s="387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8" s="37" customFormat="1" ht="13.8">
      <c r="A83" s="397"/>
      <c r="B83" s="395"/>
      <c r="C83" s="396"/>
      <c r="D83" s="390"/>
      <c r="E83" s="391"/>
      <c r="F83" s="367"/>
      <c r="G83" s="367"/>
      <c r="H83" s="367"/>
      <c r="I83" s="334"/>
      <c r="J83" s="334"/>
      <c r="K83" s="470"/>
      <c r="L83" s="334"/>
      <c r="M83" s="441"/>
      <c r="N83" s="334"/>
      <c r="O83" s="361"/>
      <c r="P83" s="373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8" s="37" customFormat="1" ht="13.8">
      <c r="A84" s="397"/>
      <c r="B84" s="395"/>
      <c r="C84" s="396"/>
      <c r="D84" s="390"/>
      <c r="E84" s="391"/>
      <c r="F84" s="367"/>
      <c r="G84" s="367"/>
      <c r="H84" s="367"/>
      <c r="I84" s="334"/>
      <c r="J84" s="334"/>
      <c r="K84" s="470"/>
      <c r="L84" s="334"/>
      <c r="M84" s="441"/>
      <c r="N84" s="334"/>
      <c r="O84" s="361"/>
      <c r="P84" s="373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8" s="37" customFormat="1" ht="13.8">
      <c r="A85" s="397"/>
      <c r="B85" s="395"/>
      <c r="C85" s="396"/>
      <c r="D85" s="390"/>
      <c r="E85" s="391"/>
      <c r="F85" s="367"/>
      <c r="G85" s="367"/>
      <c r="H85" s="367"/>
      <c r="I85" s="334"/>
      <c r="J85" s="334"/>
      <c r="K85" s="470"/>
      <c r="L85" s="334"/>
      <c r="M85" s="441"/>
      <c r="N85" s="334"/>
      <c r="O85" s="361"/>
      <c r="P85" s="373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8" s="37" customFormat="1" ht="13.8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8" s="37" customFormat="1" ht="13.8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73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8" s="37" customFormat="1" ht="13.8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8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8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8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8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8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2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8" s="443" customFormat="1" ht="13.8">
      <c r="A94" s="482">
        <v>1</v>
      </c>
      <c r="B94" s="483">
        <v>44327</v>
      </c>
      <c r="C94" s="484"/>
      <c r="D94" s="421" t="s">
        <v>465</v>
      </c>
      <c r="E94" s="485" t="s">
        <v>557</v>
      </c>
      <c r="F94" s="419">
        <v>239</v>
      </c>
      <c r="G94" s="486">
        <v>218</v>
      </c>
      <c r="H94" s="485">
        <v>264</v>
      </c>
      <c r="I94" s="487" t="s">
        <v>850</v>
      </c>
      <c r="J94" s="420" t="s">
        <v>700</v>
      </c>
      <c r="K94" s="420">
        <f t="shared" ref="K94" si="27">H94-F94</f>
        <v>25</v>
      </c>
      <c r="L94" s="488">
        <f>(F94*-0.8)/100</f>
        <v>-1.9120000000000001</v>
      </c>
      <c r="M94" s="489">
        <f t="shared" ref="M94" si="28">(K94+L94)/F94</f>
        <v>9.6602510460251048E-2</v>
      </c>
      <c r="N94" s="420" t="s">
        <v>556</v>
      </c>
      <c r="O94" s="458">
        <v>44354</v>
      </c>
      <c r="P94" s="428"/>
      <c r="Q94" s="4"/>
      <c r="R94" s="429" t="s">
        <v>559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s="5" customFormat="1">
      <c r="A95" s="345"/>
      <c r="B95" s="346"/>
      <c r="C95" s="347"/>
      <c r="D95" s="348"/>
      <c r="E95" s="376"/>
      <c r="F95" s="376"/>
      <c r="G95" s="426"/>
      <c r="H95" s="426"/>
      <c r="I95" s="376"/>
      <c r="J95" s="427"/>
      <c r="K95" s="422"/>
      <c r="L95" s="423"/>
      <c r="M95" s="424"/>
      <c r="N95" s="425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8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1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2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1"/>
      <c r="G101" s="364"/>
      <c r="H101" s="359"/>
      <c r="I101" s="356"/>
      <c r="J101" s="392"/>
      <c r="K101" s="392"/>
      <c r="L101" s="393"/>
      <c r="M101" s="391"/>
      <c r="N101" s="393"/>
      <c r="O101" s="380"/>
      <c r="P101" s="360"/>
      <c r="Q101" s="373"/>
      <c r="R101" s="389"/>
      <c r="S101" s="379"/>
      <c r="T101" s="13"/>
      <c r="U101" s="388"/>
      <c r="V101" s="388"/>
      <c r="W101" s="388"/>
      <c r="X101" s="388"/>
      <c r="Y101" s="388"/>
      <c r="Z101" s="388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1"/>
      <c r="G102" s="364"/>
      <c r="H102" s="359"/>
      <c r="I102" s="356"/>
      <c r="J102" s="392"/>
      <c r="K102" s="392"/>
      <c r="L102" s="393"/>
      <c r="M102" s="391"/>
      <c r="N102" s="393"/>
      <c r="O102" s="380"/>
      <c r="P102" s="360"/>
      <c r="Q102" s="373"/>
      <c r="R102" s="389"/>
      <c r="S102" s="379"/>
      <c r="T102" s="13"/>
      <c r="U102" s="388"/>
      <c r="V102" s="388"/>
      <c r="W102" s="388"/>
      <c r="X102" s="388"/>
      <c r="Y102" s="388"/>
      <c r="Z102" s="388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1"/>
      <c r="G103" s="364"/>
      <c r="H103" s="359"/>
      <c r="I103" s="356"/>
      <c r="J103" s="392"/>
      <c r="K103" s="392"/>
      <c r="L103" s="393"/>
      <c r="M103" s="391"/>
      <c r="N103" s="393"/>
      <c r="O103" s="380"/>
      <c r="P103" s="360"/>
      <c r="Q103" s="373"/>
      <c r="R103" s="386"/>
      <c r="S103" s="388"/>
      <c r="T103" s="388"/>
      <c r="U103" s="388"/>
      <c r="V103" s="388"/>
      <c r="W103" s="388"/>
      <c r="X103" s="388"/>
      <c r="Y103" s="388"/>
      <c r="Z103" s="388"/>
    </row>
    <row r="104" spans="1:29" s="350" customFormat="1" ht="13.8">
      <c r="A104" s="340"/>
      <c r="B104" s="354"/>
      <c r="C104" s="358"/>
      <c r="D104" s="366"/>
      <c r="E104" s="359"/>
      <c r="F104" s="392"/>
      <c r="G104" s="367"/>
      <c r="H104" s="359"/>
      <c r="I104" s="356"/>
      <c r="J104" s="392"/>
      <c r="K104" s="392"/>
      <c r="L104" s="393"/>
      <c r="M104" s="391"/>
      <c r="N104" s="393"/>
      <c r="O104" s="380"/>
      <c r="P104" s="360"/>
      <c r="Q104" s="373"/>
      <c r="R104" s="386"/>
      <c r="S104" s="388"/>
      <c r="T104" s="388"/>
      <c r="U104" s="388"/>
      <c r="V104" s="388"/>
      <c r="W104" s="388"/>
      <c r="X104" s="388"/>
      <c r="Y104" s="388"/>
      <c r="Z104" s="388"/>
    </row>
    <row r="105" spans="1:29" s="350" customFormat="1" ht="13.8">
      <c r="A105" s="340"/>
      <c r="B105" s="354"/>
      <c r="C105" s="358"/>
      <c r="D105" s="366"/>
      <c r="E105" s="359"/>
      <c r="F105" s="392"/>
      <c r="G105" s="367"/>
      <c r="H105" s="359"/>
      <c r="I105" s="356"/>
      <c r="J105" s="392"/>
      <c r="K105" s="392"/>
      <c r="L105" s="393"/>
      <c r="M105" s="391"/>
      <c r="N105" s="393"/>
      <c r="O105" s="380"/>
      <c r="P105" s="360"/>
      <c r="Q105" s="373"/>
      <c r="R105" s="386"/>
      <c r="S105" s="388"/>
      <c r="T105" s="388"/>
      <c r="U105" s="388"/>
      <c r="V105" s="388"/>
      <c r="W105" s="388"/>
      <c r="X105" s="388"/>
      <c r="Y105" s="388"/>
      <c r="Z105" s="388"/>
    </row>
    <row r="106" spans="1:29" s="350" customFormat="1" ht="13.8">
      <c r="A106" s="340"/>
      <c r="B106" s="354"/>
      <c r="C106" s="358"/>
      <c r="D106" s="366"/>
      <c r="E106" s="359"/>
      <c r="F106" s="381"/>
      <c r="G106" s="364"/>
      <c r="H106" s="359"/>
      <c r="I106" s="356"/>
      <c r="J106" s="392"/>
      <c r="K106" s="383"/>
      <c r="L106" s="393"/>
      <c r="M106" s="391"/>
      <c r="N106" s="393"/>
      <c r="O106" s="380"/>
      <c r="P106" s="385"/>
      <c r="Q106" s="373"/>
      <c r="R106" s="386"/>
      <c r="S106" s="388"/>
      <c r="T106" s="388"/>
      <c r="U106" s="388"/>
      <c r="V106" s="388"/>
      <c r="W106" s="388"/>
      <c r="X106" s="388"/>
      <c r="Y106" s="388"/>
      <c r="Z106" s="388"/>
    </row>
    <row r="107" spans="1:29" s="350" customFormat="1" ht="13.8">
      <c r="A107" s="340"/>
      <c r="B107" s="354"/>
      <c r="C107" s="358"/>
      <c r="D107" s="366"/>
      <c r="E107" s="359"/>
      <c r="F107" s="381"/>
      <c r="G107" s="364"/>
      <c r="H107" s="359"/>
      <c r="I107" s="356"/>
      <c r="J107" s="383"/>
      <c r="K107" s="383"/>
      <c r="L107" s="383"/>
      <c r="M107" s="383"/>
      <c r="N107" s="384"/>
      <c r="O107" s="394"/>
      <c r="P107" s="385"/>
      <c r="Q107" s="373"/>
      <c r="R107" s="386"/>
      <c r="S107" s="388"/>
      <c r="T107" s="388"/>
      <c r="U107" s="388"/>
      <c r="V107" s="388"/>
      <c r="W107" s="388"/>
      <c r="X107" s="388"/>
      <c r="Y107" s="388"/>
      <c r="Z107" s="388"/>
    </row>
    <row r="108" spans="1:29" s="350" customFormat="1" ht="13.8">
      <c r="A108" s="340"/>
      <c r="B108" s="354"/>
      <c r="C108" s="358"/>
      <c r="D108" s="366"/>
      <c r="E108" s="359"/>
      <c r="F108" s="392"/>
      <c r="G108" s="367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388"/>
      <c r="U108" s="388"/>
      <c r="V108" s="388"/>
      <c r="W108" s="388"/>
      <c r="X108" s="388"/>
      <c r="Y108" s="388"/>
      <c r="Z108" s="388"/>
    </row>
    <row r="109" spans="1:29" s="350" customFormat="1" ht="13.8">
      <c r="A109" s="340"/>
      <c r="B109" s="354"/>
      <c r="C109" s="358"/>
      <c r="D109" s="366"/>
      <c r="E109" s="359"/>
      <c r="F109" s="381"/>
      <c r="G109" s="364"/>
      <c r="H109" s="359"/>
      <c r="I109" s="356"/>
      <c r="J109" s="334"/>
      <c r="K109" s="334"/>
      <c r="L109" s="334"/>
      <c r="M109" s="334"/>
      <c r="N109" s="382"/>
      <c r="O109" s="380"/>
      <c r="P109" s="361"/>
      <c r="Q109" s="373"/>
      <c r="R109" s="389"/>
      <c r="S109" s="379"/>
      <c r="T109" s="388"/>
      <c r="U109" s="388"/>
      <c r="V109" s="388"/>
      <c r="W109" s="388"/>
      <c r="X109" s="388"/>
      <c r="Y109" s="388"/>
      <c r="Z109" s="388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29">H115-F115</f>
        <v>18</v>
      </c>
      <c r="L115" s="125">
        <f t="shared" ref="L115:L146" si="30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29"/>
        <v>43</v>
      </c>
      <c r="L116" s="125">
        <f t="shared" si="30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29"/>
        <v>75</v>
      </c>
      <c r="L117" s="125">
        <f t="shared" si="30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29"/>
        <v>70</v>
      </c>
      <c r="L118" s="125">
        <f t="shared" si="30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29"/>
        <v>28</v>
      </c>
      <c r="L119" s="125">
        <f t="shared" si="30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29"/>
        <v>16.5</v>
      </c>
      <c r="L120" s="125">
        <f t="shared" si="30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29"/>
        <v>132.5</v>
      </c>
      <c r="L121" s="125">
        <f t="shared" si="30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29"/>
        <v>40</v>
      </c>
      <c r="L122" s="125">
        <f t="shared" si="30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29"/>
        <v>13</v>
      </c>
      <c r="L123" s="125">
        <f t="shared" si="30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29"/>
        <v>124.39999999999998</v>
      </c>
      <c r="L124" s="125">
        <f t="shared" si="30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29"/>
        <v>358.09999999999991</v>
      </c>
      <c r="L125" s="125">
        <f t="shared" si="30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29"/>
        <v>8.5</v>
      </c>
      <c r="L126" s="125">
        <f t="shared" si="30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29"/>
        <v>27</v>
      </c>
      <c r="L127" s="125">
        <f t="shared" si="30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29"/>
        <v>11</v>
      </c>
      <c r="L128" s="125">
        <f t="shared" si="30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29"/>
        <v>17</v>
      </c>
      <c r="L129" s="125">
        <f t="shared" si="30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29"/>
        <v>21</v>
      </c>
      <c r="L130" s="125">
        <f t="shared" si="30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29"/>
        <v>11.549999999999997</v>
      </c>
      <c r="L131" s="125">
        <f t="shared" si="30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29"/>
        <v>80</v>
      </c>
      <c r="L132" s="125">
        <f t="shared" si="30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29"/>
        <v>67</v>
      </c>
      <c r="L133" s="125">
        <f t="shared" si="30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29"/>
        <v>95</v>
      </c>
      <c r="L134" s="125">
        <f t="shared" si="30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29"/>
        <v>45.5</v>
      </c>
      <c r="L135" s="125">
        <f t="shared" si="30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29"/>
        <v>22</v>
      </c>
      <c r="L136" s="125">
        <f t="shared" si="30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29"/>
        <v>66</v>
      </c>
      <c r="L137" s="125">
        <f t="shared" si="30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29"/>
        <v>-158</v>
      </c>
      <c r="L138" s="131">
        <f t="shared" si="30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29"/>
        <v>39</v>
      </c>
      <c r="L139" s="125">
        <f t="shared" si="30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29"/>
        <v>-33.65</v>
      </c>
      <c r="L140" s="135">
        <f t="shared" si="30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29"/>
        <v>35.5</v>
      </c>
      <c r="L141" s="125">
        <f t="shared" si="30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29"/>
        <v>66</v>
      </c>
      <c r="L142" s="125">
        <f t="shared" si="30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29"/>
        <v>158.5</v>
      </c>
      <c r="L143" s="125">
        <f t="shared" si="30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29"/>
        <v>30.5</v>
      </c>
      <c r="L144" s="125">
        <f t="shared" si="30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29"/>
        <v>42</v>
      </c>
      <c r="L145" s="125">
        <f t="shared" si="30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29"/>
        <v>108</v>
      </c>
      <c r="L146" s="125">
        <f t="shared" si="30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31">H147-F147</f>
        <v>70</v>
      </c>
      <c r="L147" s="125">
        <f t="shared" ref="L147:L167" si="32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31"/>
        <v>-61.5</v>
      </c>
      <c r="L148" s="131">
        <f t="shared" si="32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31"/>
        <v>52.5</v>
      </c>
      <c r="L149" s="125">
        <f t="shared" si="32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31"/>
        <v>33.5</v>
      </c>
      <c r="L150" s="125">
        <f t="shared" si="32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31"/>
        <v>66</v>
      </c>
      <c r="L151" s="125">
        <f t="shared" si="32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31"/>
        <v>80</v>
      </c>
      <c r="L152" s="125">
        <f t="shared" si="32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31"/>
        <v>41.5</v>
      </c>
      <c r="L153" s="125">
        <f t="shared" si="32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31"/>
        <v>17</v>
      </c>
      <c r="L154" s="125">
        <f t="shared" si="32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31"/>
        <v>38.5</v>
      </c>
      <c r="L155" s="125">
        <f t="shared" si="32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31"/>
        <v>47</v>
      </c>
      <c r="L156" s="125">
        <f t="shared" si="32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31"/>
        <v>80.5</v>
      </c>
      <c r="L157" s="125">
        <f t="shared" si="32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31"/>
        <v>287.5</v>
      </c>
      <c r="L158" s="125">
        <f t="shared" si="32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31"/>
        <v>75</v>
      </c>
      <c r="L159" s="125">
        <f t="shared" si="32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31"/>
        <v>29</v>
      </c>
      <c r="L160" s="125">
        <f t="shared" si="32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31"/>
        <v>129.5</v>
      </c>
      <c r="L161" s="125">
        <f t="shared" si="32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31"/>
        <v>150</v>
      </c>
      <c r="L162" s="125">
        <f t="shared" si="32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31"/>
        <v>67</v>
      </c>
      <c r="L163" s="125">
        <f t="shared" si="32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31"/>
        <v>28.5</v>
      </c>
      <c r="L164" s="125">
        <f t="shared" si="32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31"/>
        <v>-20.65</v>
      </c>
      <c r="L165" s="159">
        <f t="shared" si="32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31"/>
        <v>56</v>
      </c>
      <c r="L166" s="125">
        <f t="shared" si="32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31"/>
        <v>20</v>
      </c>
      <c r="L167" s="125">
        <f t="shared" si="32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33">H177-F177</f>
        <v>10.5</v>
      </c>
      <c r="L177" s="163">
        <f t="shared" ref="L177:L183" si="34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33"/>
        <v>-79.699999999999989</v>
      </c>
      <c r="L178" s="131">
        <f t="shared" si="34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33"/>
        <v>-95</v>
      </c>
      <c r="L179" s="131">
        <f t="shared" si="34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33"/>
        <v>43.5</v>
      </c>
      <c r="L180" s="125">
        <f t="shared" si="34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33"/>
        <v>-7</v>
      </c>
      <c r="L181" s="131">
        <f t="shared" si="34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33"/>
        <v>165</v>
      </c>
      <c r="L182" s="125">
        <f t="shared" si="34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33"/>
        <v>49.5</v>
      </c>
      <c r="L183" s="125">
        <f t="shared" si="34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35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35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35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35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35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35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36">H202-F202</f>
        <v>64.5</v>
      </c>
      <c r="L202" s="125">
        <f t="shared" ref="L202:L210" si="37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36"/>
        <v>140</v>
      </c>
      <c r="L203" s="125">
        <f t="shared" si="37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36"/>
        <v>14.25</v>
      </c>
      <c r="L204" s="125">
        <f t="shared" si="37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36"/>
        <v>47.5</v>
      </c>
      <c r="L205" s="125">
        <f t="shared" si="37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36"/>
        <v>77.5</v>
      </c>
      <c r="L206" s="171">
        <f t="shared" si="37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36"/>
        <v>167.5</v>
      </c>
      <c r="L207" s="171">
        <f t="shared" si="37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36"/>
        <v>145</v>
      </c>
      <c r="L208" s="125">
        <f t="shared" si="37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36"/>
        <v>-37.75</v>
      </c>
      <c r="L209" s="167">
        <f t="shared" si="37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36"/>
        <v>43</v>
      </c>
      <c r="L210" s="125">
        <f t="shared" si="37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38">H212-F212</f>
        <v>15</v>
      </c>
      <c r="L212" s="125">
        <f t="shared" ref="L212:L217" si="39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38"/>
        <v>77</v>
      </c>
      <c r="L213" s="171">
        <f t="shared" si="39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38"/>
        <v>34</v>
      </c>
      <c r="L214" s="171">
        <f t="shared" si="39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38"/>
        <v>67</v>
      </c>
      <c r="L215" s="171">
        <f t="shared" si="39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38"/>
        <v>46.5</v>
      </c>
      <c r="L216" s="171">
        <f t="shared" si="39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38"/>
        <v>32.5</v>
      </c>
      <c r="L217" s="171">
        <f t="shared" si="39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40">H232-F232</f>
        <v>60</v>
      </c>
      <c r="L232" s="125">
        <f t="shared" ref="L232:L244" si="41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40"/>
        <v>99</v>
      </c>
      <c r="L233" s="125">
        <f t="shared" si="41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40"/>
        <v>164.5</v>
      </c>
      <c r="L234" s="171">
        <f t="shared" si="41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40"/>
        <v>42</v>
      </c>
      <c r="L235" s="171">
        <f t="shared" si="41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40"/>
        <v>57</v>
      </c>
      <c r="L236" s="212">
        <f t="shared" si="41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40"/>
        <v>52.5</v>
      </c>
      <c r="L237" s="125">
        <f t="shared" si="41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40"/>
        <v>156</v>
      </c>
      <c r="L238" s="125">
        <f t="shared" si="41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40"/>
        <v>61.25</v>
      </c>
      <c r="L239" s="125">
        <f t="shared" si="41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40"/>
        <v>-65</v>
      </c>
      <c r="L240" s="131">
        <f t="shared" si="41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40"/>
        <v>42</v>
      </c>
      <c r="L241" s="202">
        <f t="shared" si="41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42">H242-F242</f>
        <v>-16.75</v>
      </c>
      <c r="L242" s="131">
        <f t="shared" ref="L242" si="43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852</v>
      </c>
      <c r="K243" s="124">
        <f t="shared" si="40"/>
        <v>191.5</v>
      </c>
      <c r="L243" s="125">
        <f t="shared" si="41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40"/>
        <v>10.400000000000006</v>
      </c>
      <c r="L244" s="125">
        <f t="shared" si="41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44">H245-F245</f>
        <v>65.5</v>
      </c>
      <c r="L245" s="125">
        <f t="shared" ref="L245" si="45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46">H246-F246</f>
        <v>-145.60000000000002</v>
      </c>
      <c r="L246" s="131">
        <f t="shared" ref="L246" si="47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48">H247-F247</f>
        <v>-127.80000000000001</v>
      </c>
      <c r="L247" s="131">
        <f t="shared" ref="L247:L248" si="49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48"/>
        <v>75.100000000000023</v>
      </c>
      <c r="L248" s="125">
        <f t="shared" si="49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50">H250-F250</f>
        <v>-29.5</v>
      </c>
      <c r="L250" s="131">
        <f t="shared" ref="L250" si="51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52">H252-F252</f>
        <v>60.5</v>
      </c>
      <c r="L252" s="125">
        <f t="shared" ref="L252" si="53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54">H253-F253</f>
        <v>-270</v>
      </c>
      <c r="L253" s="131">
        <f t="shared" ref="L253:L256" si="55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54"/>
        <v>290</v>
      </c>
      <c r="L254" s="125">
        <f t="shared" si="55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54"/>
        <v>117.63</v>
      </c>
      <c r="L255" s="125">
        <f t="shared" si="55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54"/>
        <v>-92.5</v>
      </c>
      <c r="L256" s="131">
        <f t="shared" si="55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56">H257-F257</f>
        <v>72.199999999999989</v>
      </c>
      <c r="L257" s="125">
        <f t="shared" ref="L257" si="57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58">H258-F258</f>
        <v>9</v>
      </c>
      <c r="L258" s="163">
        <f t="shared" ref="L258" si="59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60">H260-F260</f>
        <v>60</v>
      </c>
      <c r="L260" s="125">
        <f t="shared" ref="L260" si="61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62">H261-F261</f>
        <v>55.5</v>
      </c>
      <c r="L261" s="125">
        <f t="shared" ref="L261" si="63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64">H262-F262</f>
        <v>235</v>
      </c>
      <c r="L262" s="125">
        <f t="shared" ref="L262:L263" si="65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3" t="s">
        <v>853</v>
      </c>
      <c r="K263" s="124">
        <f t="shared" si="64"/>
        <v>30</v>
      </c>
      <c r="L263" s="125">
        <f t="shared" si="65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66">H264-F264</f>
        <v>74</v>
      </c>
      <c r="L264" s="125">
        <f t="shared" ref="L264:L265" si="67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3" t="s">
        <v>836</v>
      </c>
      <c r="K265" s="124">
        <f t="shared" si="66"/>
        <v>82.5</v>
      </c>
      <c r="L265" s="125">
        <f t="shared" si="67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68">H267-F267</f>
        <v>18.5</v>
      </c>
      <c r="L267" s="125">
        <f t="shared" ref="L267" si="69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70">H269-F269</f>
        <v>42</v>
      </c>
      <c r="L269" s="125">
        <f t="shared" ref="L269:L270" si="71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70"/>
        <v>65.5</v>
      </c>
      <c r="L270" s="125">
        <f t="shared" si="71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72">H271-F271</f>
        <v>72.5</v>
      </c>
      <c r="L271" s="125">
        <f t="shared" ref="L271" si="73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3" t="s">
        <v>826</v>
      </c>
      <c r="K272" s="124">
        <f t="shared" ref="K272" si="74">H272-F272</f>
        <v>170</v>
      </c>
      <c r="L272" s="125">
        <f t="shared" ref="L272" si="75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3" t="s">
        <v>839</v>
      </c>
      <c r="K273" s="124">
        <f t="shared" ref="K273" si="76">H273-F273</f>
        <v>60.5</v>
      </c>
      <c r="L273" s="125">
        <f t="shared" ref="L273" si="77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0" t="s">
        <v>825</v>
      </c>
      <c r="G275" s="195"/>
      <c r="H275" s="195"/>
      <c r="I275" s="215">
        <v>239</v>
      </c>
      <c r="J275" s="431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5" t="s">
        <v>580</v>
      </c>
      <c r="F277" s="430" t="s">
        <v>840</v>
      </c>
      <c r="G277" s="195"/>
      <c r="H277" s="195"/>
      <c r="I277" s="215">
        <v>420</v>
      </c>
      <c r="J277" s="431" t="s">
        <v>558</v>
      </c>
      <c r="K277" s="216"/>
      <c r="L277" s="119"/>
      <c r="M277" s="217"/>
      <c r="N277" s="218"/>
      <c r="O277" s="13"/>
      <c r="R277" s="446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3" t="s">
        <v>848</v>
      </c>
      <c r="K278" s="124">
        <f t="shared" ref="K278" si="78">H278-F278</f>
        <v>108</v>
      </c>
      <c r="L278" s="125">
        <f t="shared" ref="L278" si="79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5" t="s">
        <v>580</v>
      </c>
      <c r="F279" s="430" t="s">
        <v>844</v>
      </c>
      <c r="G279" s="195"/>
      <c r="H279" s="195"/>
      <c r="I279" s="215">
        <v>155</v>
      </c>
      <c r="J279" s="431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2"/>
    </row>
    <row r="299" spans="1:6">
      <c r="A299" s="195"/>
    </row>
  </sheetData>
  <autoFilter ref="R1:R295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2021-06-07T17:20:39Z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