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6"/>
  <c r="H15"/>
  <c r="P20" l="1"/>
  <c r="P19"/>
  <c r="L39"/>
  <c r="K39"/>
  <c r="M39" s="1"/>
  <c r="L38"/>
  <c r="K38"/>
  <c r="L34"/>
  <c r="K34"/>
  <c r="M34" s="1"/>
  <c r="L40"/>
  <c r="K40"/>
  <c r="M40" s="1"/>
  <c r="K76"/>
  <c r="M76" s="1"/>
  <c r="K74"/>
  <c r="M74" s="1"/>
  <c r="L61"/>
  <c r="K61"/>
  <c r="L62"/>
  <c r="K62"/>
  <c r="M38" l="1"/>
  <c r="M61"/>
  <c r="M62"/>
  <c r="K73"/>
  <c r="M73" s="1"/>
  <c r="L60"/>
  <c r="M60" s="1"/>
  <c r="K60"/>
  <c r="L59"/>
  <c r="K59"/>
  <c r="L58"/>
  <c r="K58"/>
  <c r="L55"/>
  <c r="K55"/>
  <c r="L56"/>
  <c r="K56"/>
  <c r="L35"/>
  <c r="K35"/>
  <c r="M35" s="1"/>
  <c r="L33"/>
  <c r="K33"/>
  <c r="L36"/>
  <c r="K36"/>
  <c r="M36" s="1"/>
  <c r="L37"/>
  <c r="M37" s="1"/>
  <c r="K37"/>
  <c r="M16"/>
  <c r="L16"/>
  <c r="K16"/>
  <c r="L14"/>
  <c r="K14"/>
  <c r="L57"/>
  <c r="K57"/>
  <c r="M33" l="1"/>
  <c r="M14"/>
  <c r="M59"/>
  <c r="M55"/>
  <c r="M56"/>
  <c r="M58"/>
  <c r="M57"/>
  <c r="K72" l="1"/>
  <c r="M72" s="1"/>
  <c r="P17" l="1"/>
  <c r="P18"/>
  <c r="L32"/>
  <c r="L12"/>
  <c r="K12"/>
  <c r="M12" s="1"/>
  <c r="L13"/>
  <c r="K32"/>
  <c r="L51"/>
  <c r="K51"/>
  <c r="L54"/>
  <c r="K54"/>
  <c r="L53"/>
  <c r="K53"/>
  <c r="L52"/>
  <c r="K52"/>
  <c r="K71"/>
  <c r="M71" s="1"/>
  <c r="K75"/>
  <c r="M75" s="1"/>
  <c r="L84"/>
  <c r="L50"/>
  <c r="K50"/>
  <c r="L49"/>
  <c r="K49"/>
  <c r="K84"/>
  <c r="P15"/>
  <c r="L11"/>
  <c r="K11"/>
  <c r="K15"/>
  <c r="K13"/>
  <c r="K70"/>
  <c r="M70" s="1"/>
  <c r="M32" l="1"/>
  <c r="M50"/>
  <c r="M51"/>
  <c r="M49"/>
  <c r="M52"/>
  <c r="M53"/>
  <c r="M54"/>
  <c r="M84"/>
  <c r="M11"/>
  <c r="M15"/>
  <c r="M13"/>
  <c r="K277" l="1"/>
  <c r="L277" s="1"/>
  <c r="K266"/>
  <c r="L266" s="1"/>
  <c r="K256"/>
  <c r="L256" s="1"/>
  <c r="P10"/>
  <c r="K272" l="1"/>
  <c r="L272" s="1"/>
  <c r="K273" l="1"/>
  <c r="L273" s="1"/>
  <c r="K270" l="1"/>
  <c r="L270" s="1"/>
  <c r="K249"/>
  <c r="L249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F239"/>
  <c r="K239" s="1"/>
  <c r="L239" s="1"/>
  <c r="F238"/>
  <c r="K238" s="1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F216"/>
  <c r="K216" s="1"/>
  <c r="L216" s="1"/>
  <c r="K215"/>
  <c r="L215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F168"/>
  <c r="K168" s="1"/>
  <c r="L168" s="1"/>
  <c r="H167"/>
  <c r="K167" s="1"/>
  <c r="L167" s="1"/>
  <c r="K164"/>
  <c r="L164" s="1"/>
  <c r="K163"/>
  <c r="L163" s="1"/>
  <c r="K162"/>
  <c r="L162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M7"/>
  <c r="D7" i="5"/>
  <c r="K6" i="4"/>
  <c r="K6" i="3"/>
  <c r="L6" i="2"/>
</calcChain>
</file>

<file path=xl/sharedStrings.xml><?xml version="1.0" encoding="utf-8"?>
<sst xmlns="http://schemas.openxmlformats.org/spreadsheetml/2006/main" count="2757" uniqueCount="1092">
  <si>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</si>
  <si>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</si>
  <si>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</si>
  <si>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</si>
  <si>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</si>
  <si>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</si>
  <si>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</si>
  <si>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</si>
  <si>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</si>
  <si>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</si>
  <si>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</si>
  <si>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</si>
  <si>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</si>
  <si>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</si>
  <si>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</si>
  <si>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</si>
  <si>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</si>
  <si>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</si>
  <si>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</si>
  <si>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</si>
  <si>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</si>
  <si>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</si>
  <si>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</si>
  <si>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</si>
  <si>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</si>
  <si>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</si>
  <si>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</si>
  <si>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</si>
  <si>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</si>
  <si>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</si>
  <si>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</si>
  <si>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</si>
  <si>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</si>
  <si>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</si>
  <si>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</si>
  <si>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</si>
  <si>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</si>
  <si>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</si>
  <si>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</si>
  <si>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</si>
  <si>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</si>
  <si>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</si>
  <si>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</si>
  <si>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</si>
  <si>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</si>
  <si>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</si>
  <si>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</si>
  <si>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</si>
  <si>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</si>
  <si>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</si>
  <si>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</si>
  <si>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</si>
  <si>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</si>
  <si>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</si>
  <si>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</si>
  <si>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</si>
  <si>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</si>
  <si>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</si>
  <si>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</si>
  <si>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</si>
  <si>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</si>
  <si>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</si>
  <si>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</si>
  <si>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</si>
  <si>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</si>
  <si>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</si>
  <si>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</si>
  <si>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</si>
  <si>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</si>
  <si>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</si>
  <si>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</si>
  <si>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</si>
  <si>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</si>
  <si>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</si>
  <si>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</si>
  <si>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</si>
  <si>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</si>
  <si>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</si>
  <si>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</si>
  <si>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</si>
  <si>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</si>
  <si>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</si>
  <si>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</si>
  <si>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</si>
  <si>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</si>
  <si>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</si>
  <si>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</si>
  <si>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</si>
  <si>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</si>
  <si>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</si>
  <si>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</si>
  <si>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</si>
  <si>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</si>
  <si>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</si>
  <si>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</si>
  <si>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</si>
  <si>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</si>
  <si>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</si>
  <si>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</si>
  <si>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</si>
  <si>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</si>
  <si>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</si>
  <si>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</si>
  <si>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</si>
  <si>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</si>
  <si>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</si>
  <si>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</si>
  <si>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</si>
  <si>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</si>
  <si>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</si>
  <si>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</si>
  <si>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</si>
  <si>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</si>
  <si>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</si>
  <si>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</si>
  <si>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</si>
  <si>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</si>
  <si>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</si>
  <si>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</si>
  <si>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</si>
  <si>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</si>
  <si>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</si>
  <si>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</si>
  <si>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</si>
  <si>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</si>
  <si>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</si>
  <si>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</si>
  <si>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</si>
  <si>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</si>
  <si>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</si>
  <si>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</si>
  <si>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</si>
  <si>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</si>
  <si>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</si>
  <si>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</si>
  <si>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</si>
  <si>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</si>
  <si>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</si>
  <si>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</si>
  <si>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</si>
  <si>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</si>
  <si>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</si>
  <si>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</si>
  <si>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</si>
  <si>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</si>
  <si>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</si>
  <si>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</si>
  <si>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</si>
  <si>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</si>
  <si>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</si>
  <si>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</si>
  <si>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</si>
  <si>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</si>
  <si>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</si>
  <si>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</si>
  <si>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</si>
  <si>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</si>
  <si>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</si>
  <si>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</si>
  <si>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</si>
  <si>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</si>
  <si>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</si>
  <si>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</si>
  <si>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</si>
  <si>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</si>
  <si>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</si>
  <si>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</si>
  <si>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</si>
  <si>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</si>
  <si>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</si>
  <si>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</si>
  <si>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</si>
  <si>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</si>
  <si>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</si>
  <si>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</si>
  <si>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</si>
  <si>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</si>
  <si>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</si>
  <si>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</si>
  <si>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</si>
  <si>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</si>
  <si>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</si>
  <si>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</si>
  <si>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</si>
  <si>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</si>
  <si>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</si>
  <si>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</si>
  <si>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</si>
  <si>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</si>
  <si>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</si>
  <si>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</si>
  <si>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</si>
  <si>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</si>
  <si>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</si>
  <si>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</si>
  <si>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</si>
  <si>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</si>
  <si>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</si>
  <si>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</si>
  <si>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</si>
  <si>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</si>
  <si>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</si>
  <si>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</si>
  <si>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</si>
  <si>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</si>
  <si>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</si>
  <si>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</si>
  <si>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</si>
  <si>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</si>
  <si>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</si>
  <si>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</si>
  <si>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</si>
  <si>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</si>
  <si>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</si>
  <si>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</si>
  <si>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</si>
  <si>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</si>
  <si>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</si>
  <si>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</si>
  <si>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</si>
  <si>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</si>
  <si>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</si>
  <si>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</si>
  <si>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</si>
  <si>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</si>
  <si>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</si>
  <si>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</si>
  <si>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</si>
  <si>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</si>
  <si>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</si>
  <si>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</si>
  <si>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</si>
  <si>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</si>
  <si>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</si>
  <si>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</si>
  <si>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</si>
  <si>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</si>
  <si>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</si>
  <si>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</si>
  <si>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</si>
  <si>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</si>
  <si>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</si>
  <si>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</si>
  <si>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</si>
  <si>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</si>
  <si>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</si>
  <si>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</si>
  <si>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</si>
  <si>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</si>
  <si>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</si>
  <si>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</si>
  <si>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</si>
  <si>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</si>
  <si>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</si>
  <si>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</si>
  <si>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</si>
  <si>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</si>
  <si>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</si>
  <si>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</si>
  <si>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</si>
  <si>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</si>
  <si>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</si>
  <si>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</si>
  <si>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</si>
  <si>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</si>
  <si>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</si>
  <si>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</si>
  <si>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</si>
  <si>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</si>
  <si>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</si>
  <si>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</si>
  <si>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</si>
  <si>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</si>
  <si>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</si>
  <si>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</si>
  <si>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</si>
  <si>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</si>
  <si>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</si>
  <si>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</si>
  <si>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</si>
  <si>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</si>
  <si>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</si>
  <si>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</si>
  <si>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</si>
  <si>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</si>
  <si>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</si>
  <si>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</si>
  <si>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</si>
  <si>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</si>
  <si>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</si>
  <si>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</si>
  <si>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</si>
  <si>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</si>
  <si>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</si>
  <si>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</si>
  <si>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</si>
  <si>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</si>
  <si>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</si>
  <si>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</si>
  <si>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</si>
  <si>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</si>
  <si>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</si>
  <si>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</si>
  <si>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</si>
  <si>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</si>
  <si>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</si>
  <si>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</si>
  <si>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</si>
  <si>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</si>
  <si>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</si>
  <si>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</si>
  <si>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</si>
  <si>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</si>
  <si>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</si>
  <si>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</si>
  <si>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</si>
  <si>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</si>
  <si>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</si>
  <si>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</si>
  <si>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</si>
  <si>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</si>
  <si>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</si>
  <si>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</si>
  <si>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</si>
  <si>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</si>
  <si>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</si>
  <si>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</si>
  <si>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</si>
  <si>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</si>
  <si>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</si>
  <si>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</si>
  <si>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</si>
  <si>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</si>
  <si>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</si>
  <si>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</si>
  <si>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</si>
  <si>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</si>
  <si>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</si>
  <si>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</si>
  <si>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</si>
  <si>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</si>
  <si>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</si>
  <si>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</si>
  <si>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</si>
  <si>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</si>
  <si>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</si>
  <si>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</si>
  <si>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</si>
  <si>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</si>
  <si>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</si>
  <si>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</si>
  <si>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</si>
  <si>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</si>
  <si>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</si>
  <si>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</si>
  <si>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</si>
  <si>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</si>
  <si>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</si>
  <si>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</si>
  <si>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</si>
  <si>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</si>
  <si>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</si>
  <si>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</si>
  <si>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</si>
  <si>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</si>
  <si>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</si>
  <si>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</si>
  <si>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</si>
  <si>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</si>
  <si>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</si>
  <si>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</si>
  <si>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</si>
  <si>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</si>
  <si>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</si>
  <si>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</si>
  <si>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</si>
  <si>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</si>
  <si>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</si>
  <si>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</si>
  <si>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</si>
  <si>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</si>
  <si>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</si>
  <si>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</si>
  <si>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</si>
  <si>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</si>
  <si>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</si>
  <si>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</si>
  <si>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</si>
  <si>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</si>
  <si>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</si>
  <si>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</si>
  <si>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</si>
  <si>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</si>
  <si>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</si>
  <si>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</si>
  <si>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</si>
  <si>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</si>
  <si>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</si>
  <si>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</si>
  <si>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</si>
  <si>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</si>
  <si>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</si>
  <si>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</si>
  <si>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</si>
  <si>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</si>
  <si>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</si>
  <si>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</si>
  <si>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</si>
  <si>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</si>
  <si>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</si>
  <si>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</si>
  <si>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</si>
  <si>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</si>
  <si>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</si>
  <si>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</si>
  <si>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</si>
  <si>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</si>
  <si>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</si>
  <si>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</si>
  <si>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</si>
  <si>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</si>
  <si>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</si>
  <si>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</si>
  <si>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</si>
  <si>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</si>
  <si>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</si>
  <si>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</si>
  <si>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</si>
  <si>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</si>
  <si>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</si>
  <si>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</si>
  <si>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</si>
  <si>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</si>
  <si>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</si>
  <si>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</si>
  <si>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</si>
  <si>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</si>
  <si>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</si>
  <si>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</si>
  <si>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</si>
  <si>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</si>
  <si>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</si>
  <si>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</si>
  <si>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</si>
  <si>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</si>
  <si>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</si>
  <si>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</si>
  <si>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</si>
  <si>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</si>
  <si>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</si>
  <si>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</si>
  <si>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</si>
  <si>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</si>
  <si>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</si>
  <si>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</si>
  <si>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</si>
  <si>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</si>
  <si>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</si>
  <si>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</si>
  <si>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</si>
  <si>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</si>
  <si>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</si>
  <si>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</si>
  <si>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</si>
  <si>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</si>
  <si>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</si>
  <si>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</si>
  <si>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</si>
  <si>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</si>
  <si>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</si>
  <si>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</si>
  <si>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</si>
  <si>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</si>
  <si>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</si>
  <si>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</si>
  <si>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</si>
  <si>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</si>
  <si>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</si>
  <si>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</si>
  <si>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</si>
  <si>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</si>
  <si>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</si>
  <si>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</si>
  <si>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</si>
  <si>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</si>
  <si>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</si>
  <si>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</si>
  <si>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</si>
  <si>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</si>
  <si>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</si>
  <si>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</si>
  <si>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</si>
  <si>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</si>
  <si>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</si>
  <si>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</si>
  <si>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</si>
  <si>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</si>
  <si>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</si>
  <si>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</si>
  <si>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</si>
  <si>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</si>
  <si>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</si>
  <si>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</si>
  <si>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</si>
  <si>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</si>
  <si>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</si>
  <si>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</si>
  <si>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</si>
  <si>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</si>
  <si>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</si>
  <si>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</si>
  <si>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</si>
  <si>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</si>
  <si>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</si>
  <si>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</si>
  <si>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</si>
  <si>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</si>
  <si>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</si>
  <si>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</si>
  <si>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</si>
  <si>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</si>
  <si>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</si>
  <si>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</si>
  <si>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</si>
  <si>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</si>
  <si>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</si>
  <si>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</si>
  <si>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</si>
  <si>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</si>
  <si>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</si>
  <si>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</si>
  <si>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</si>
  <si>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</si>
  <si>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</si>
  <si>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</si>
  <si>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</si>
  <si>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</si>
  <si>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</si>
  <si>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</si>
  <si>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</si>
  <si>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</si>
  <si>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</si>
  <si>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</si>
  <si>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</si>
  <si>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</si>
  <si>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</si>
  <si>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</si>
  <si>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</si>
  <si>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</si>
  <si>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</si>
  <si>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</si>
  <si>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</si>
  <si>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</si>
  <si>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</si>
  <si>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</si>
  <si>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</si>
  <si>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</si>
  <si>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</si>
  <si>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</si>
  <si>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</si>
  <si>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</si>
  <si>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</si>
  <si>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</si>
  <si>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</si>
  <si>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</si>
  <si>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</si>
  <si>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</si>
  <si>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</si>
  <si>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</si>
  <si>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</si>
  <si>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</si>
  <si>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</si>
  <si>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</si>
  <si>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</si>
  <si>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</si>
  <si>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</si>
  <si>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</si>
  <si>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</si>
  <si>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</si>
  <si>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</si>
  <si>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</si>
  <si>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</si>
  <si>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</si>
  <si>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</si>
  <si>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</si>
  <si>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</si>
  <si>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</si>
  <si>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</si>
  <si>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</si>
  <si>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</si>
  <si>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</si>
  <si>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</si>
  <si>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</si>
  <si>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</si>
  <si>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</si>
  <si>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</si>
  <si>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</si>
  <si>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</si>
  <si>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</si>
  <si>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</si>
  <si>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</si>
  <si>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</si>
  <si>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</si>
  <si>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</si>
  <si>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</si>
  <si>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</si>
  <si>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</si>
  <si>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</si>
  <si>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</si>
  <si>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</si>
  <si>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</si>
  <si>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</si>
  <si>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</si>
  <si>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</si>
  <si>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</si>
  <si>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</si>
  <si>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</si>
  <si>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</si>
  <si>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</si>
  <si>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</si>
  <si>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</si>
  <si>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</si>
  <si>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</si>
  <si>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</si>
  <si>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</si>
  <si>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</si>
  <si>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</si>
  <si>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</si>
  <si>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</si>
  <si>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</si>
  <si>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</si>
  <si>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</si>
  <si>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</si>
  <si>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</si>
  <si>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</si>
  <si>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</si>
  <si>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</si>
  <si>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</si>
  <si>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</si>
  <si>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</si>
  <si>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</si>
  <si>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</si>
  <si>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</si>
  <si>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</si>
  <si>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</si>
  <si>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</si>
  <si>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</si>
  <si>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</si>
  <si>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</si>
  <si>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</si>
  <si>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</si>
  <si>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</si>
  <si>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</si>
  <si>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</si>
  <si>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</si>
  <si>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</si>
  <si>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</si>
  <si>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</si>
  <si>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</si>
  <si>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</si>
  <si>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</si>
  <si>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</si>
  <si>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</si>
  <si>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</si>
  <si>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</si>
  <si>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</si>
  <si>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</si>
  <si>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</si>
  <si>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</si>
  <si>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</si>
  <si>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</si>
  <si>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</si>
  <si>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</si>
  <si>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</si>
  <si>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</si>
  <si>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</si>
  <si>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</si>
  <si>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</si>
  <si>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</si>
  <si>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</si>
  <si>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</si>
  <si>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</si>
  <si>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</si>
  <si>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</si>
  <si>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</si>
  <si>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</si>
  <si>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</si>
  <si>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</si>
  <si>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</si>
  <si>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</si>
  <si>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</si>
  <si>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</si>
  <si>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</si>
  <si>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</si>
  <si>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</si>
  <si>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</si>
  <si>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</si>
  <si>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</si>
  <si>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</si>
  <si>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</si>
  <si>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</si>
  <si>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</si>
  <si>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</si>
  <si>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</si>
  <si>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</si>
  <si>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</si>
  <si>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</si>
  <si>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</si>
  <si>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</si>
  <si>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</si>
  <si>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</si>
  <si>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</si>
  <si>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</si>
  <si>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</si>
  <si>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</si>
  <si>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</si>
  <si>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</si>
  <si>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</si>
  <si>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</si>
  <si>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</si>
  <si>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</si>
  <si>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</si>
  <si>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</si>
  <si>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</si>
  <si>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</si>
  <si>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</si>
  <si>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</si>
  <si>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</si>
  <si>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</si>
  <si>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</si>
  <si>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</si>
  <si>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</si>
  <si>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</si>
  <si>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</si>
  <si>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</si>
  <si>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</si>
  <si>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</si>
  <si>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</si>
  <si>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</si>
  <si>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</si>
  <si>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</si>
  <si>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</si>
  <si>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</si>
  <si>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</si>
  <si>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</si>
  <si>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</si>
  <si>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</si>
  <si>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</si>
  <si>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</si>
  <si>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</si>
  <si>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</si>
  <si>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</si>
  <si>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</si>
  <si>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</si>
  <si>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</si>
  <si>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</si>
  <si>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</si>
  <si>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</si>
  <si>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</si>
  <si>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</si>
  <si>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</si>
  <si>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</si>
  <si>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</si>
  <si>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</si>
  <si>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</si>
  <si>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</si>
  <si>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</si>
  <si>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</si>
  <si>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</si>
  <si>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</si>
  <si>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</si>
  <si>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</si>
  <si>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</si>
  <si>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</si>
  <si>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</si>
  <si>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</si>
  <si>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</si>
  <si>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</si>
  <si>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</si>
  <si>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</si>
  <si>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</si>
  <si>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</si>
  <si>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</si>
  <si>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</si>
  <si>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</si>
  <si>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</si>
  <si>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</si>
  <si>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</si>
  <si>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</si>
  <si>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</si>
  <si>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</si>
  <si>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</si>
  <si>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</si>
  <si>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</si>
  <si>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</si>
  <si>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</si>
  <si>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</si>
  <si>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</si>
  <si>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</si>
  <si>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</si>
  <si>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</si>
  <si>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</si>
  <si>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</si>
  <si>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</si>
  <si>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</si>
  <si>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</si>
  <si>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</si>
  <si>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</si>
  <si>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</si>
  <si>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</si>
  <si>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</si>
  <si>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</si>
  <si>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</si>
  <si>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</si>
  <si>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</si>
  <si>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</si>
  <si>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</si>
  <si>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</si>
  <si>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</si>
  <si>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</si>
  <si>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</si>
  <si>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</si>
  <si>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</si>
  <si>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</si>
  <si>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</si>
  <si>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</si>
  <si>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</si>
  <si>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</si>
  <si>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</si>
  <si>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</si>
  <si>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</si>
  <si>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</si>
  <si>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</si>
  <si>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</si>
  <si>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</si>
  <si>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</si>
  <si>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</si>
  <si>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</si>
  <si>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</si>
  <si>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</si>
  <si>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</si>
  <si>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</si>
  <si>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</si>
  <si>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</si>
  <si>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</si>
  <si>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</si>
  <si>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</si>
  <si>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</si>
  <si>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</si>
  <si>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</si>
  <si>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</si>
  <si>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</si>
  <si>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</si>
  <si>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</si>
  <si>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</si>
  <si>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</si>
  <si>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</si>
  <si>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</si>
  <si>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</si>
  <si>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</si>
  <si>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</si>
  <si>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</si>
  <si>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</si>
  <si>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</si>
  <si>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</si>
  <si>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</si>
  <si>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</si>
  <si>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</si>
  <si>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</si>
  <si>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</si>
  <si>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</si>
  <si>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</si>
  <si>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</si>
  <si>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</si>
  <si>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</si>
  <si>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</si>
  <si>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</si>
  <si>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</si>
  <si>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</si>
  <si>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1810-1815</t>
  </si>
  <si>
    <t>1880-1920</t>
  </si>
  <si>
    <t>TINEAGRO</t>
  </si>
  <si>
    <t>NAYAN MAHENDRABHAI THAKKAR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</si>
  <si>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</si>
  <si>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</si>
  <si>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</si>
  <si>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</si>
  <si>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</si>
  <si>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</si>
  <si>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</si>
  <si>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</si>
  <si>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</si>
  <si>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</si>
  <si>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</si>
  <si>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</si>
  <si>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666-672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</si>
  <si>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</si>
  <si>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</si>
  <si>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</si>
  <si>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</si>
  <si>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</si>
  <si>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</si>
  <si>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</si>
  <si>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P S SHETH</t>
  </si>
  <si>
    <t>MAYUKH</t>
  </si>
  <si>
    <t>RAJ DEVANGBHAI PATEL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</si>
  <si>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</si>
  <si>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</si>
  <si>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</si>
  <si>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</si>
  <si>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</si>
  <si>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</si>
  <si>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</si>
  <si>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</si>
  <si>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</si>
  <si>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</si>
  <si>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</si>
  <si>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</si>
  <si>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</si>
  <si>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</si>
  <si>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</si>
  <si>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</si>
  <si>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</si>
  <si>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</si>
  <si>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</si>
  <si>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</si>
  <si>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</si>
  <si>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</si>
  <si>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</si>
  <si>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AGRIMONY</t>
  </si>
  <si>
    <t>DHAVAL VINODBHAI GADANI</t>
  </si>
  <si>
    <t>GMDCLTD</t>
  </si>
  <si>
    <t>Gujarat Min. Dev. Corpn</t>
  </si>
  <si>
    <t>Loss of Rs.36/-</t>
  </si>
  <si>
    <t>SBIN MAR FUT</t>
  </si>
  <si>
    <t>470-480</t>
  </si>
  <si>
    <t>MPHASIS MAR FUT</t>
  </si>
  <si>
    <t>3200-3250</t>
  </si>
  <si>
    <t>Part Profit of Rs.24/-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</si>
  <si>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</si>
  <si>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</si>
  <si>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</si>
  <si>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</si>
  <si>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</si>
  <si>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</si>
  <si>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</si>
  <si>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</si>
  <si>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</si>
  <si>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</si>
  <si>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</si>
  <si>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</si>
  <si>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</si>
  <si>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</si>
  <si>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</si>
  <si>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</si>
  <si>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</si>
  <si>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</si>
  <si>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>KIRANSY-B</t>
  </si>
  <si>
    <t>DHAVAL GIRISHBHAI PARMAR</t>
  </si>
  <si>
    <t>TRANWAY</t>
  </si>
  <si>
    <t>VIVEKKAUL</t>
  </si>
  <si>
    <t xml:space="preserve">BAJFINANCE </t>
  </si>
  <si>
    <t>1065-1075</t>
  </si>
  <si>
    <t>1140-1200</t>
  </si>
  <si>
    <t>2270-2290</t>
  </si>
  <si>
    <t>2450-2550</t>
  </si>
  <si>
    <t xml:space="preserve"> HCLTECH MAR FUT </t>
  </si>
  <si>
    <t>1160-1175</t>
  </si>
  <si>
    <t>Profit of Rs.14/-</t>
  </si>
  <si>
    <t xml:space="preserve"> APOLLOTYRE MAR FUT</t>
  </si>
  <si>
    <t>172.5-173.5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</si>
  <si>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</si>
  <si>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</si>
  <si>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</si>
  <si>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</si>
  <si>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</si>
  <si>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</si>
  <si>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</si>
  <si>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</si>
  <si>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</si>
  <si>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7NR</t>
  </si>
  <si>
    <t>H S SHAH</t>
  </si>
  <si>
    <t>VIKRAMKUMAR KARANRAJ SAKARIA HUF</t>
  </si>
  <si>
    <t>NNM SECURITIES PVT LTD</t>
  </si>
  <si>
    <t>ACEMEN</t>
  </si>
  <si>
    <t>URVASHI UMESHBHAI PATEL</t>
  </si>
  <si>
    <t>RAJ DEVRAJBHAI PATEL</t>
  </si>
  <si>
    <t>DIPTI MUKUND JARIWALA</t>
  </si>
  <si>
    <t>VIVEK DHANJIBHAI KALATHIYA</t>
  </si>
  <si>
    <t>RAJWARDHAN PANDOLE</t>
  </si>
  <si>
    <t>SHACHI JOHRI</t>
  </si>
  <si>
    <t>ALKASEC</t>
  </si>
  <si>
    <t>ARUN SHANKAR TIWARI</t>
  </si>
  <si>
    <t>AMIORG</t>
  </si>
  <si>
    <t>PLUTUS WEALTH MANAGEMENT LLP</t>
  </si>
  <si>
    <t>BNL</t>
  </si>
  <si>
    <t>PUJA BAJORIA</t>
  </si>
  <si>
    <t>CONTAINER</t>
  </si>
  <si>
    <t>N L RUNGTA HUF</t>
  </si>
  <si>
    <t>SHRADDHABAHAN SAGARKUMAR GHETIA</t>
  </si>
  <si>
    <t>GLASTON MARIO MENEZES</t>
  </si>
  <si>
    <t>AMREX MARKETING PVT. LTD.</t>
  </si>
  <si>
    <t>ALPESHBHAI RASIKLAL SHAH</t>
  </si>
  <si>
    <t>EKENNIS</t>
  </si>
  <si>
    <t>ROHITASH GUPTA</t>
  </si>
  <si>
    <t>HARYANA REFRACTORIES PRIVATE LIMITED</t>
  </si>
  <si>
    <t>NISHANT LALITBHAI GANDHI</t>
  </si>
  <si>
    <t>PANKAJVASUDEOCHHAPARWAL</t>
  </si>
  <si>
    <t>SANTOSH RANI</t>
  </si>
  <si>
    <t>KINCHIT SUNILKUMAR MEHTA HUF</t>
  </si>
  <si>
    <t>RAJ KUMAR JAIN</t>
  </si>
  <si>
    <t>MEHUL BHARATBHAI SHAH HUF</t>
  </si>
  <si>
    <t>ELEFLOR</t>
  </si>
  <si>
    <t>PUSPA DEVI LOHIA</t>
  </si>
  <si>
    <t>ROUNAK LOHIA HUF</t>
  </si>
  <si>
    <t>EMPOWER</t>
  </si>
  <si>
    <t>AVANCE TECHNOLOGIES LIMITED</t>
  </si>
  <si>
    <t>GANHOLD</t>
  </si>
  <si>
    <t>PARMESHWAR NAVEEN VARMA</t>
  </si>
  <si>
    <t>MAHAVIR TEXTURISING PVT LTD</t>
  </si>
  <si>
    <t>SUSWANI TEXTILE PVT LTD</t>
  </si>
  <si>
    <t>GBFL</t>
  </si>
  <si>
    <t>ANUSTUP TRADING PRIVATE LIMITED</t>
  </si>
  <si>
    <t>NISHIL SURENDRABHAI MARFATIA</t>
  </si>
  <si>
    <t>GGENG</t>
  </si>
  <si>
    <t>SANGEETA BERIWAL</t>
  </si>
  <si>
    <t>HITECHWIND</t>
  </si>
  <si>
    <t>PURSHOTTAM AGARWAL</t>
  </si>
  <si>
    <t>SUSHILA DEVI AGARWAL</t>
  </si>
  <si>
    <t>KHOOBSURAT</t>
  </si>
  <si>
    <t>DULCET ADVISORY PRIVATE LIMITED</t>
  </si>
  <si>
    <t>JAGDISH ISHVERLAL PANWALA</t>
  </si>
  <si>
    <t>MEHTA MANISHKUMAR INDRAVADAN</t>
  </si>
  <si>
    <t>MEERA</t>
  </si>
  <si>
    <t>NIMESH RAMANBHAI NAIK</t>
  </si>
  <si>
    <t>MNIL</t>
  </si>
  <si>
    <t>NIKHIL SIPANI</t>
  </si>
  <si>
    <t>KABIR SHRAN DAGAR HUF</t>
  </si>
  <si>
    <t>MRP</t>
  </si>
  <si>
    <t>JAANDAR AGRO PRIVATE LIMITED</t>
  </si>
  <si>
    <t>OZONEWORLD</t>
  </si>
  <si>
    <t>PIYALI MAJUMDER</t>
  </si>
  <si>
    <t>PHARMAID</t>
  </si>
  <si>
    <t>PADMAJA KALYANI SADHANALA</t>
  </si>
  <si>
    <t>KALPESH JAVERILAL OSWAL</t>
  </si>
  <si>
    <t>REMLIFE</t>
  </si>
  <si>
    <t>CNM FINVEST PRIVATE LIMITED .</t>
  </si>
  <si>
    <t>NIRAJ LAHERCHAND MODI</t>
  </si>
  <si>
    <t>SPRAYKING</t>
  </si>
  <si>
    <t>SANJAY POPATLAL JAIN</t>
  </si>
  <si>
    <t>SUPRBPA</t>
  </si>
  <si>
    <t>SIMPLURIS TECHNOLOGIES PVT LTD .</t>
  </si>
  <si>
    <t>ANKIT AJITBHAI PANCHAL</t>
  </si>
  <si>
    <t>KUNTAL JITENDRA TRIVEDI</t>
  </si>
  <si>
    <t>SUBBA PONNAM</t>
  </si>
  <si>
    <t>MANJULABEN PARMAR</t>
  </si>
  <si>
    <t>VIDUR ADITYA MEHTA</t>
  </si>
  <si>
    <t>PUNJIBEN BABUBHAI RATHOD</t>
  </si>
  <si>
    <t>VIJAYA</t>
  </si>
  <si>
    <t>KARAKORAM LIMITED</t>
  </si>
  <si>
    <t>AL MEHWAR COMMERCIAL INVESTMENTS LLC</t>
  </si>
  <si>
    <t>DESTINATIONS INT EQ FUND A SERIES OF BRINKER CAPITAL DESTINATIONS TRUST</t>
  </si>
  <si>
    <t>WASATCH ADVISORS INC A/C WASATCH EMERGING INDIA FUND</t>
  </si>
  <si>
    <t>WASATCH ADVISORS INC A/C WASATCH INTERNATIONAL OPPORTUNITIES FUND</t>
  </si>
  <si>
    <t>VIRAT</t>
  </si>
  <si>
    <t>JUZAR FEROZ BASRAI</t>
  </si>
  <si>
    <t>WORL</t>
  </si>
  <si>
    <t>JAYANTILAL HANSRAJ LODHA</t>
  </si>
  <si>
    <t>FELDVR</t>
  </si>
  <si>
    <t>Class B shares (Series 1)</t>
  </si>
  <si>
    <t>ADROIT FINANCIAL SERVICES PVT LTD</t>
  </si>
  <si>
    <t>Hinduja Global Sols Ltd</t>
  </si>
  <si>
    <t>HINDUJA REALTY VENTURES LIMITED</t>
  </si>
  <si>
    <t>LIBAS</t>
  </si>
  <si>
    <t>Libas Consu Products Ltd</t>
  </si>
  <si>
    <t>PANKAJ BABULAL VORA</t>
  </si>
  <si>
    <t>SUPREMEENG</t>
  </si>
  <si>
    <t>Supreme Engineering Ltd</t>
  </si>
  <si>
    <t>PAPITA  NANDI</t>
  </si>
  <si>
    <t>VAISHALI</t>
  </si>
  <si>
    <t>Vaishali Pharma Limited</t>
  </si>
  <si>
    <t>GANGAR ANUP NAVALCHAND</t>
  </si>
  <si>
    <t>AASIA EXPORTS</t>
  </si>
  <si>
    <t>Indiabulls Hsg Fin Ltd</t>
  </si>
  <si>
    <t>PRUSIK UMBRELLA UCITS FUND PLC</t>
  </si>
  <si>
    <t>JISLDVREQS</t>
  </si>
  <si>
    <t>Jain DVR Equity Shares</t>
  </si>
  <si>
    <t>DEEPAK SHANTILAL GALA</t>
  </si>
  <si>
    <t>PATINTPP</t>
  </si>
  <si>
    <t>Patel Inte Rs. 2.5 ppd up</t>
  </si>
  <si>
    <t>ROHIT SRIVASTAVA</t>
  </si>
  <si>
    <t>Loss of Rs.8.25/-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</si>
</sst>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16" fontId="33" fillId="14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4" sqref="D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E20" sqref="E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9" t="s">
        <v>16</v>
      </c>
      <c r="B9" s="441" t="s">
        <v>17</v>
      </c>
      <c r="C9" s="441" t="s">
        <v>18</v>
      </c>
      <c r="D9" s="441" t="s">
        <v>19</v>
      </c>
      <c r="E9" s="23" t="s">
        <v>20</v>
      </c>
      <c r="F9" s="23" t="s">
        <v>21</v>
      </c>
      <c r="G9" s="436" t="s">
        <v>22</v>
      </c>
      <c r="H9" s="437"/>
      <c r="I9" s="438"/>
      <c r="J9" s="436" t="s">
        <v>23</v>
      </c>
      <c r="K9" s="437"/>
      <c r="L9" s="438"/>
      <c r="M9" s="23"/>
      <c r="N9" s="24"/>
      <c r="O9" s="24"/>
      <c r="P9" s="24"/>
    </row>
    <row r="10" spans="1:16" ht="59.25" customHeight="1">
      <c r="A10" s="440"/>
      <c r="B10" s="442"/>
      <c r="C10" s="442"/>
      <c r="D10" s="44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15872.2</v>
      </c>
      <c r="F11" s="32">
        <v>15847.150000000001</v>
      </c>
      <c r="G11" s="33">
        <v>15736.200000000003</v>
      </c>
      <c r="H11" s="33">
        <v>15600.2</v>
      </c>
      <c r="I11" s="33">
        <v>15489.250000000002</v>
      </c>
      <c r="J11" s="33">
        <v>15983.150000000003</v>
      </c>
      <c r="K11" s="33">
        <v>16094.1</v>
      </c>
      <c r="L11" s="33">
        <v>16230.100000000004</v>
      </c>
      <c r="M11" s="34">
        <v>15958.1</v>
      </c>
      <c r="N11" s="34">
        <v>15711.15</v>
      </c>
      <c r="O11" s="35">
        <v>16272250</v>
      </c>
      <c r="P11" s="36">
        <v>6.3109918244672299E-3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32975.4</v>
      </c>
      <c r="F12" s="37">
        <v>33034.533333333333</v>
      </c>
      <c r="G12" s="38">
        <v>32391.066666666666</v>
      </c>
      <c r="H12" s="38">
        <v>31806.733333333334</v>
      </c>
      <c r="I12" s="38">
        <v>31163.266666666666</v>
      </c>
      <c r="J12" s="38">
        <v>33618.866666666669</v>
      </c>
      <c r="K12" s="38">
        <v>34262.333333333328</v>
      </c>
      <c r="L12" s="38">
        <v>34846.666666666664</v>
      </c>
      <c r="M12" s="28">
        <v>33678</v>
      </c>
      <c r="N12" s="28">
        <v>32450.2</v>
      </c>
      <c r="O12" s="39">
        <v>4863375</v>
      </c>
      <c r="P12" s="40">
        <v>0.11783093622327313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15432.85</v>
      </c>
      <c r="F13" s="37">
        <v>15417.683333333334</v>
      </c>
      <c r="G13" s="38">
        <v>15274.366666666669</v>
      </c>
      <c r="H13" s="38">
        <v>15115.883333333335</v>
      </c>
      <c r="I13" s="38">
        <v>14972.566666666669</v>
      </c>
      <c r="J13" s="38">
        <v>15576.166666666668</v>
      </c>
      <c r="K13" s="38">
        <v>15719.483333333334</v>
      </c>
      <c r="L13" s="38">
        <v>15877.966666666667</v>
      </c>
      <c r="M13" s="28">
        <v>15561</v>
      </c>
      <c r="N13" s="28">
        <v>15259.2</v>
      </c>
      <c r="O13" s="39">
        <v>4720</v>
      </c>
      <c r="P13" s="40">
        <v>0.26881720430107525</v>
      </c>
    </row>
    <row r="14" spans="1:16" ht="12.75" customHeight="1">
      <c r="A14" s="28">
        <v>4</v>
      </c>
      <c r="B14" s="29" t="s">
        <v>35</v>
      </c>
      <c r="C14" s="30" t="s">
        <v>860</v>
      </c>
      <c r="D14" s="31">
        <v>44649</v>
      </c>
      <c r="E14" s="37">
        <v>6600</v>
      </c>
      <c r="F14" s="37">
        <v>6564.9666666666672</v>
      </c>
      <c r="G14" s="38">
        <v>6385.1833333333343</v>
      </c>
      <c r="H14" s="38">
        <v>6170.3666666666668</v>
      </c>
      <c r="I14" s="38">
        <v>5990.5833333333339</v>
      </c>
      <c r="J14" s="38">
        <v>6779.7833333333347</v>
      </c>
      <c r="K14" s="38">
        <v>6959.5666666666675</v>
      </c>
      <c r="L14" s="38">
        <v>7174.383333333335</v>
      </c>
      <c r="M14" s="28">
        <v>6744.75</v>
      </c>
      <c r="N14" s="28">
        <v>6350.15</v>
      </c>
      <c r="O14" s="39">
        <v>2100</v>
      </c>
      <c r="P14" s="40">
        <v>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807.4</v>
      </c>
      <c r="F15" s="37">
        <v>805.46666666666658</v>
      </c>
      <c r="G15" s="38">
        <v>791.48333333333312</v>
      </c>
      <c r="H15" s="38">
        <v>775.56666666666649</v>
      </c>
      <c r="I15" s="38">
        <v>761.58333333333303</v>
      </c>
      <c r="J15" s="38">
        <v>821.38333333333321</v>
      </c>
      <c r="K15" s="38">
        <v>835.36666666666656</v>
      </c>
      <c r="L15" s="38">
        <v>851.2833333333333</v>
      </c>
      <c r="M15" s="28">
        <v>819.45</v>
      </c>
      <c r="N15" s="28">
        <v>789.55</v>
      </c>
      <c r="O15" s="39">
        <v>2512600</v>
      </c>
      <c r="P15" s="40">
        <v>-2.5708635464733027E-2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2106.1</v>
      </c>
      <c r="F16" s="37">
        <v>2112</v>
      </c>
      <c r="G16" s="38">
        <v>2074.15</v>
      </c>
      <c r="H16" s="38">
        <v>2042.2000000000003</v>
      </c>
      <c r="I16" s="38">
        <v>2004.3500000000004</v>
      </c>
      <c r="J16" s="38">
        <v>2143.9499999999998</v>
      </c>
      <c r="K16" s="38">
        <v>2181.8000000000002</v>
      </c>
      <c r="L16" s="38">
        <v>2213.7499999999995</v>
      </c>
      <c r="M16" s="28">
        <v>2149.85</v>
      </c>
      <c r="N16" s="28">
        <v>2080.0500000000002</v>
      </c>
      <c r="O16" s="39">
        <v>338000</v>
      </c>
      <c r="P16" s="40">
        <v>7.4515648286140089E-3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17435.2</v>
      </c>
      <c r="F17" s="37">
        <v>17335.3</v>
      </c>
      <c r="G17" s="38">
        <v>17152.55</v>
      </c>
      <c r="H17" s="38">
        <v>16869.900000000001</v>
      </c>
      <c r="I17" s="38">
        <v>16687.150000000001</v>
      </c>
      <c r="J17" s="38">
        <v>17617.949999999997</v>
      </c>
      <c r="K17" s="38">
        <v>17800.699999999997</v>
      </c>
      <c r="L17" s="38">
        <v>18083.349999999995</v>
      </c>
      <c r="M17" s="28">
        <v>17518.05</v>
      </c>
      <c r="N17" s="28">
        <v>17052.650000000001</v>
      </c>
      <c r="O17" s="39">
        <v>32175</v>
      </c>
      <c r="P17" s="40">
        <v>-4.9483013293943869E-2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98.65</v>
      </c>
      <c r="F18" s="37">
        <v>98.716666666666654</v>
      </c>
      <c r="G18" s="38">
        <v>96.833333333333314</v>
      </c>
      <c r="H18" s="38">
        <v>95.016666666666666</v>
      </c>
      <c r="I18" s="38">
        <v>93.133333333333326</v>
      </c>
      <c r="J18" s="38">
        <v>100.5333333333333</v>
      </c>
      <c r="K18" s="38">
        <v>102.41666666666666</v>
      </c>
      <c r="L18" s="38">
        <v>104.23333333333329</v>
      </c>
      <c r="M18" s="28">
        <v>100.6</v>
      </c>
      <c r="N18" s="28">
        <v>96.9</v>
      </c>
      <c r="O18" s="39">
        <v>15989600</v>
      </c>
      <c r="P18" s="40">
        <v>-2.4704913532802636E-3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261.5</v>
      </c>
      <c r="F19" s="37">
        <v>258.89999999999998</v>
      </c>
      <c r="G19" s="38">
        <v>254.24999999999994</v>
      </c>
      <c r="H19" s="38">
        <v>246.99999999999997</v>
      </c>
      <c r="I19" s="38">
        <v>242.34999999999994</v>
      </c>
      <c r="J19" s="38">
        <v>266.14999999999998</v>
      </c>
      <c r="K19" s="38">
        <v>270.80000000000007</v>
      </c>
      <c r="L19" s="38">
        <v>278.04999999999995</v>
      </c>
      <c r="M19" s="28">
        <v>263.55</v>
      </c>
      <c r="N19" s="28">
        <v>251.65</v>
      </c>
      <c r="O19" s="39">
        <v>12792000</v>
      </c>
      <c r="P19" s="40">
        <v>-7.2639225181598066E-3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1949.3</v>
      </c>
      <c r="F20" s="37">
        <v>1940.6999999999998</v>
      </c>
      <c r="G20" s="38">
        <v>1911.5499999999997</v>
      </c>
      <c r="H20" s="38">
        <v>1873.8</v>
      </c>
      <c r="I20" s="38">
        <v>1844.6499999999999</v>
      </c>
      <c r="J20" s="38">
        <v>1978.4499999999996</v>
      </c>
      <c r="K20" s="38">
        <v>2007.5999999999997</v>
      </c>
      <c r="L20" s="38">
        <v>2045.3499999999995</v>
      </c>
      <c r="M20" s="28">
        <v>1969.85</v>
      </c>
      <c r="N20" s="28">
        <v>1902.95</v>
      </c>
      <c r="O20" s="39">
        <v>2217000</v>
      </c>
      <c r="P20" s="40">
        <v>-1.2142141027069177E-2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1568.95</v>
      </c>
      <c r="F21" s="37">
        <v>1568.6000000000001</v>
      </c>
      <c r="G21" s="38">
        <v>1540.5000000000002</v>
      </c>
      <c r="H21" s="38">
        <v>1512.0500000000002</v>
      </c>
      <c r="I21" s="38">
        <v>1483.9500000000003</v>
      </c>
      <c r="J21" s="38">
        <v>1597.0500000000002</v>
      </c>
      <c r="K21" s="38">
        <v>1625.15</v>
      </c>
      <c r="L21" s="38">
        <v>1653.6000000000001</v>
      </c>
      <c r="M21" s="28">
        <v>1596.7</v>
      </c>
      <c r="N21" s="28">
        <v>1540.15</v>
      </c>
      <c r="O21" s="39">
        <v>20684000</v>
      </c>
      <c r="P21" s="40">
        <v>5.0290323364349746E-3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677.25</v>
      </c>
      <c r="F22" s="37">
        <v>677.56666666666672</v>
      </c>
      <c r="G22" s="38">
        <v>663.13333333333344</v>
      </c>
      <c r="H22" s="38">
        <v>649.01666666666677</v>
      </c>
      <c r="I22" s="38">
        <v>634.58333333333348</v>
      </c>
      <c r="J22" s="38">
        <v>691.68333333333339</v>
      </c>
      <c r="K22" s="38">
        <v>706.11666666666656</v>
      </c>
      <c r="L22" s="38">
        <v>720.23333333333335</v>
      </c>
      <c r="M22" s="28">
        <v>692</v>
      </c>
      <c r="N22" s="28">
        <v>663.45</v>
      </c>
      <c r="O22" s="39">
        <v>84615000</v>
      </c>
      <c r="P22" s="40">
        <v>2.6810445705144348E-3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3254.3</v>
      </c>
      <c r="F23" s="37">
        <v>3206.2999999999997</v>
      </c>
      <c r="G23" s="38">
        <v>3147.4999999999995</v>
      </c>
      <c r="H23" s="38">
        <v>3040.7</v>
      </c>
      <c r="I23" s="38">
        <v>2981.8999999999996</v>
      </c>
      <c r="J23" s="38">
        <v>3313.0999999999995</v>
      </c>
      <c r="K23" s="38">
        <v>3371.8999999999996</v>
      </c>
      <c r="L23" s="38">
        <v>3478.6999999999994</v>
      </c>
      <c r="M23" s="28">
        <v>3265.1</v>
      </c>
      <c r="N23" s="28">
        <v>3099.5</v>
      </c>
      <c r="O23" s="39">
        <v>225000</v>
      </c>
      <c r="P23" s="40">
        <v>-3.8461538461538464E-2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548.75</v>
      </c>
      <c r="F24" s="37">
        <v>546.51666666666665</v>
      </c>
      <c r="G24" s="38">
        <v>539.48333333333335</v>
      </c>
      <c r="H24" s="38">
        <v>530.2166666666667</v>
      </c>
      <c r="I24" s="38">
        <v>523.18333333333339</v>
      </c>
      <c r="J24" s="38">
        <v>555.7833333333333</v>
      </c>
      <c r="K24" s="38">
        <v>562.81666666666661</v>
      </c>
      <c r="L24" s="38">
        <v>572.08333333333326</v>
      </c>
      <c r="M24" s="28">
        <v>553.54999999999995</v>
      </c>
      <c r="N24" s="28">
        <v>537.25</v>
      </c>
      <c r="O24" s="39">
        <v>6926000</v>
      </c>
      <c r="P24" s="40">
        <v>-5.4566341183228031E-3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276</v>
      </c>
      <c r="F25" s="37">
        <v>276.76666666666665</v>
      </c>
      <c r="G25" s="38">
        <v>270.93333333333328</v>
      </c>
      <c r="H25" s="38">
        <v>265.86666666666662</v>
      </c>
      <c r="I25" s="38">
        <v>260.03333333333325</v>
      </c>
      <c r="J25" s="38">
        <v>281.83333333333331</v>
      </c>
      <c r="K25" s="38">
        <v>287.66666666666669</v>
      </c>
      <c r="L25" s="38">
        <v>292.73333333333335</v>
      </c>
      <c r="M25" s="28">
        <v>282.60000000000002</v>
      </c>
      <c r="N25" s="28">
        <v>271.7</v>
      </c>
      <c r="O25" s="39">
        <v>26355000</v>
      </c>
      <c r="P25" s="40">
        <v>2.8026446667836873E-2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713.2</v>
      </c>
      <c r="F26" s="37">
        <v>709.18333333333339</v>
      </c>
      <c r="G26" s="38">
        <v>701.31666666666683</v>
      </c>
      <c r="H26" s="38">
        <v>689.43333333333339</v>
      </c>
      <c r="I26" s="38">
        <v>681.56666666666683</v>
      </c>
      <c r="J26" s="38">
        <v>721.06666666666683</v>
      </c>
      <c r="K26" s="38">
        <v>728.93333333333339</v>
      </c>
      <c r="L26" s="38">
        <v>740.81666666666683</v>
      </c>
      <c r="M26" s="28">
        <v>717.05</v>
      </c>
      <c r="N26" s="28">
        <v>697.3</v>
      </c>
      <c r="O26" s="39">
        <v>1581300</v>
      </c>
      <c r="P26" s="40">
        <v>5.3404539385847796E-3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4677.3500000000004</v>
      </c>
      <c r="F27" s="37">
        <v>4662.4333333333334</v>
      </c>
      <c r="G27" s="38">
        <v>4584.916666666667</v>
      </c>
      <c r="H27" s="38">
        <v>4492.4833333333336</v>
      </c>
      <c r="I27" s="38">
        <v>4414.9666666666672</v>
      </c>
      <c r="J27" s="38">
        <v>4754.8666666666668</v>
      </c>
      <c r="K27" s="38">
        <v>4832.3833333333332</v>
      </c>
      <c r="L27" s="38">
        <v>4924.8166666666666</v>
      </c>
      <c r="M27" s="28">
        <v>4739.95</v>
      </c>
      <c r="N27" s="28">
        <v>4570</v>
      </c>
      <c r="O27" s="39">
        <v>2145125</v>
      </c>
      <c r="P27" s="40">
        <v>-1.1064369273324498E-2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174</v>
      </c>
      <c r="F28" s="37">
        <v>171.41666666666666</v>
      </c>
      <c r="G28" s="38">
        <v>167.68333333333331</v>
      </c>
      <c r="H28" s="38">
        <v>161.36666666666665</v>
      </c>
      <c r="I28" s="38">
        <v>157.6333333333333</v>
      </c>
      <c r="J28" s="38">
        <v>177.73333333333332</v>
      </c>
      <c r="K28" s="38">
        <v>181.46666666666667</v>
      </c>
      <c r="L28" s="38">
        <v>187.78333333333333</v>
      </c>
      <c r="M28" s="28">
        <v>175.15</v>
      </c>
      <c r="N28" s="28">
        <v>165.1</v>
      </c>
      <c r="O28" s="39">
        <v>13465000</v>
      </c>
      <c r="P28" s="40">
        <v>2.7862595419847327E-2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99.5</v>
      </c>
      <c r="F29" s="37">
        <v>100.08333333333333</v>
      </c>
      <c r="G29" s="38">
        <v>96.316666666666663</v>
      </c>
      <c r="H29" s="38">
        <v>93.13333333333334</v>
      </c>
      <c r="I29" s="38">
        <v>89.366666666666674</v>
      </c>
      <c r="J29" s="38">
        <v>103.26666666666665</v>
      </c>
      <c r="K29" s="38">
        <v>107.03333333333333</v>
      </c>
      <c r="L29" s="38">
        <v>110.21666666666664</v>
      </c>
      <c r="M29" s="28">
        <v>103.85</v>
      </c>
      <c r="N29" s="28">
        <v>96.9</v>
      </c>
      <c r="O29" s="39">
        <v>41368500</v>
      </c>
      <c r="P29" s="40">
        <v>-1.847106555626735E-2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2711.6</v>
      </c>
      <c r="F30" s="37">
        <v>2683.1</v>
      </c>
      <c r="G30" s="38">
        <v>2632.2</v>
      </c>
      <c r="H30" s="38">
        <v>2552.7999999999997</v>
      </c>
      <c r="I30" s="38">
        <v>2501.8999999999996</v>
      </c>
      <c r="J30" s="38">
        <v>2762.5</v>
      </c>
      <c r="K30" s="38">
        <v>2813.4000000000005</v>
      </c>
      <c r="L30" s="38">
        <v>2892.8</v>
      </c>
      <c r="M30" s="28">
        <v>2734</v>
      </c>
      <c r="N30" s="28">
        <v>2603.6999999999998</v>
      </c>
      <c r="O30" s="39">
        <v>6358650</v>
      </c>
      <c r="P30" s="40">
        <v>3.3825968198224567E-2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1825.9</v>
      </c>
      <c r="F31" s="37">
        <v>1819.3333333333333</v>
      </c>
      <c r="G31" s="38">
        <v>1788.6666666666665</v>
      </c>
      <c r="H31" s="38">
        <v>1751.4333333333332</v>
      </c>
      <c r="I31" s="38">
        <v>1720.7666666666664</v>
      </c>
      <c r="J31" s="38">
        <v>1856.5666666666666</v>
      </c>
      <c r="K31" s="38">
        <v>1887.2333333333331</v>
      </c>
      <c r="L31" s="38">
        <v>1924.4666666666667</v>
      </c>
      <c r="M31" s="28">
        <v>1850</v>
      </c>
      <c r="N31" s="28">
        <v>1782.1</v>
      </c>
      <c r="O31" s="39">
        <v>977350</v>
      </c>
      <c r="P31" s="40">
        <v>-4.5393499865699703E-2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8564.2999999999993</v>
      </c>
      <c r="F32" s="37">
        <v>8475.9499999999989</v>
      </c>
      <c r="G32" s="38">
        <v>8308.6999999999971</v>
      </c>
      <c r="H32" s="38">
        <v>8053.0999999999985</v>
      </c>
      <c r="I32" s="38">
        <v>7885.8499999999967</v>
      </c>
      <c r="J32" s="38">
        <v>8731.5499999999975</v>
      </c>
      <c r="K32" s="38">
        <v>8898.8000000000011</v>
      </c>
      <c r="L32" s="38">
        <v>9154.3999999999978</v>
      </c>
      <c r="M32" s="28">
        <v>8643.2000000000007</v>
      </c>
      <c r="N32" s="28">
        <v>8220.35</v>
      </c>
      <c r="O32" s="39">
        <v>91725</v>
      </c>
      <c r="P32" s="40">
        <v>2.0868113522537562E-2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1069.3</v>
      </c>
      <c r="F33" s="37">
        <v>1075.3999999999999</v>
      </c>
      <c r="G33" s="38">
        <v>1048.8999999999996</v>
      </c>
      <c r="H33" s="38">
        <v>1028.4999999999998</v>
      </c>
      <c r="I33" s="38">
        <v>1001.9999999999995</v>
      </c>
      <c r="J33" s="38">
        <v>1095.7999999999997</v>
      </c>
      <c r="K33" s="38">
        <v>1122.3000000000002</v>
      </c>
      <c r="L33" s="38">
        <v>1142.6999999999998</v>
      </c>
      <c r="M33" s="28">
        <v>1101.9000000000001</v>
      </c>
      <c r="N33" s="28">
        <v>1055</v>
      </c>
      <c r="O33" s="39">
        <v>2861000</v>
      </c>
      <c r="P33" s="40">
        <v>4.6834979875594582E-2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609.65</v>
      </c>
      <c r="F34" s="37">
        <v>602.83333333333337</v>
      </c>
      <c r="G34" s="38">
        <v>591.2166666666667</v>
      </c>
      <c r="H34" s="38">
        <v>572.7833333333333</v>
      </c>
      <c r="I34" s="38">
        <v>561.16666666666663</v>
      </c>
      <c r="J34" s="38">
        <v>621.26666666666677</v>
      </c>
      <c r="K34" s="38">
        <v>632.88333333333333</v>
      </c>
      <c r="L34" s="38">
        <v>651.31666666666683</v>
      </c>
      <c r="M34" s="28">
        <v>614.45000000000005</v>
      </c>
      <c r="N34" s="28">
        <v>584.4</v>
      </c>
      <c r="O34" s="39">
        <v>14375250</v>
      </c>
      <c r="P34" s="40">
        <v>-3.0687610527410799E-3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669.95</v>
      </c>
      <c r="F35" s="37">
        <v>678.1</v>
      </c>
      <c r="G35" s="38">
        <v>649.6</v>
      </c>
      <c r="H35" s="38">
        <v>629.25</v>
      </c>
      <c r="I35" s="38">
        <v>600.75</v>
      </c>
      <c r="J35" s="38">
        <v>698.45</v>
      </c>
      <c r="K35" s="38">
        <v>726.95</v>
      </c>
      <c r="L35" s="38">
        <v>747.30000000000007</v>
      </c>
      <c r="M35" s="28">
        <v>706.6</v>
      </c>
      <c r="N35" s="28">
        <v>657.75</v>
      </c>
      <c r="O35" s="39">
        <v>48417600</v>
      </c>
      <c r="P35" s="40">
        <v>7.5975359342915813E-2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3214.5</v>
      </c>
      <c r="F36" s="37">
        <v>3185.2999999999997</v>
      </c>
      <c r="G36" s="38">
        <v>3144.9499999999994</v>
      </c>
      <c r="H36" s="38">
        <v>3075.3999999999996</v>
      </c>
      <c r="I36" s="38">
        <v>3035.0499999999993</v>
      </c>
      <c r="J36" s="38">
        <v>3254.8499999999995</v>
      </c>
      <c r="K36" s="38">
        <v>3295.2</v>
      </c>
      <c r="L36" s="38">
        <v>3364.7499999999995</v>
      </c>
      <c r="M36" s="28">
        <v>3225.65</v>
      </c>
      <c r="N36" s="28">
        <v>3115.75</v>
      </c>
      <c r="O36" s="39">
        <v>1762000</v>
      </c>
      <c r="P36" s="40">
        <v>7.0992474797671444E-4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14407.95</v>
      </c>
      <c r="F37" s="37">
        <v>14631.583333333334</v>
      </c>
      <c r="G37" s="38">
        <v>14062.416666666668</v>
      </c>
      <c r="H37" s="38">
        <v>13716.883333333333</v>
      </c>
      <c r="I37" s="38">
        <v>13147.716666666667</v>
      </c>
      <c r="J37" s="38">
        <v>14977.116666666669</v>
      </c>
      <c r="K37" s="38">
        <v>15546.283333333336</v>
      </c>
      <c r="L37" s="38">
        <v>15891.816666666669</v>
      </c>
      <c r="M37" s="28">
        <v>15200.75</v>
      </c>
      <c r="N37" s="28">
        <v>14286.05</v>
      </c>
      <c r="O37" s="39">
        <v>701650</v>
      </c>
      <c r="P37" s="40">
        <v>5.662224230103155E-2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6144.2</v>
      </c>
      <c r="F38" s="37">
        <v>6219.166666666667</v>
      </c>
      <c r="G38" s="38">
        <v>6037.0333333333338</v>
      </c>
      <c r="H38" s="38">
        <v>5929.8666666666668</v>
      </c>
      <c r="I38" s="38">
        <v>5747.7333333333336</v>
      </c>
      <c r="J38" s="38">
        <v>6326.3333333333339</v>
      </c>
      <c r="K38" s="38">
        <v>6508.4666666666672</v>
      </c>
      <c r="L38" s="38">
        <v>6615.6333333333341</v>
      </c>
      <c r="M38" s="28">
        <v>6401.3</v>
      </c>
      <c r="N38" s="28">
        <v>6112</v>
      </c>
      <c r="O38" s="39">
        <v>4380375</v>
      </c>
      <c r="P38" s="40">
        <v>-8.5535882302625952E-4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1824.85</v>
      </c>
      <c r="F39" s="37">
        <v>1785.8666666666668</v>
      </c>
      <c r="G39" s="38">
        <v>1733.0333333333335</v>
      </c>
      <c r="H39" s="38">
        <v>1641.2166666666667</v>
      </c>
      <c r="I39" s="38">
        <v>1588.3833333333334</v>
      </c>
      <c r="J39" s="38">
        <v>1877.6833333333336</v>
      </c>
      <c r="K39" s="38">
        <v>1930.5166666666667</v>
      </c>
      <c r="L39" s="38">
        <v>2022.3333333333337</v>
      </c>
      <c r="M39" s="28">
        <v>1838.7</v>
      </c>
      <c r="N39" s="28">
        <v>1694.05</v>
      </c>
      <c r="O39" s="39">
        <v>1499400</v>
      </c>
      <c r="P39" s="40">
        <v>-2.6742827469816953E-2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444.9</v>
      </c>
      <c r="F40" s="37">
        <v>434.88333333333338</v>
      </c>
      <c r="G40" s="38">
        <v>419.76666666666677</v>
      </c>
      <c r="H40" s="38">
        <v>394.63333333333338</v>
      </c>
      <c r="I40" s="38">
        <v>379.51666666666677</v>
      </c>
      <c r="J40" s="38">
        <v>460.01666666666677</v>
      </c>
      <c r="K40" s="38">
        <v>475.13333333333344</v>
      </c>
      <c r="L40" s="38">
        <v>500.26666666666677</v>
      </c>
      <c r="M40" s="28">
        <v>450</v>
      </c>
      <c r="N40" s="28">
        <v>409.75</v>
      </c>
      <c r="O40" s="39">
        <v>7332800</v>
      </c>
      <c r="P40" s="40">
        <v>2.3447967842786958E-2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254.75</v>
      </c>
      <c r="F41" s="37">
        <v>257.38333333333333</v>
      </c>
      <c r="G41" s="38">
        <v>248.46666666666664</v>
      </c>
      <c r="H41" s="38">
        <v>242.18333333333331</v>
      </c>
      <c r="I41" s="38">
        <v>233.26666666666662</v>
      </c>
      <c r="J41" s="38">
        <v>263.66666666666663</v>
      </c>
      <c r="K41" s="38">
        <v>272.58333333333337</v>
      </c>
      <c r="L41" s="38">
        <v>278.86666666666667</v>
      </c>
      <c r="M41" s="28">
        <v>266.3</v>
      </c>
      <c r="N41" s="28">
        <v>251.1</v>
      </c>
      <c r="O41" s="39">
        <v>24652800</v>
      </c>
      <c r="P41" s="40">
        <v>2.5533508049419694E-2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93.15</v>
      </c>
      <c r="F42" s="37">
        <v>95.983333333333334</v>
      </c>
      <c r="G42" s="38">
        <v>88.416666666666671</v>
      </c>
      <c r="H42" s="38">
        <v>83.683333333333337</v>
      </c>
      <c r="I42" s="38">
        <v>76.116666666666674</v>
      </c>
      <c r="J42" s="38">
        <v>100.71666666666667</v>
      </c>
      <c r="K42" s="38">
        <v>108.28333333333333</v>
      </c>
      <c r="L42" s="38">
        <v>113.01666666666667</v>
      </c>
      <c r="M42" s="28">
        <v>103.55</v>
      </c>
      <c r="N42" s="28">
        <v>91.25</v>
      </c>
      <c r="O42" s="39">
        <v>125236800</v>
      </c>
      <c r="P42" s="40">
        <v>0.23048626278882631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1698.75</v>
      </c>
      <c r="F43" s="37">
        <v>1690.3166666666666</v>
      </c>
      <c r="G43" s="38">
        <v>1662.5333333333333</v>
      </c>
      <c r="H43" s="38">
        <v>1626.3166666666666</v>
      </c>
      <c r="I43" s="38">
        <v>1598.5333333333333</v>
      </c>
      <c r="J43" s="38">
        <v>1726.5333333333333</v>
      </c>
      <c r="K43" s="38">
        <v>1754.3166666666666</v>
      </c>
      <c r="L43" s="38">
        <v>1790.5333333333333</v>
      </c>
      <c r="M43" s="28">
        <v>1718.1</v>
      </c>
      <c r="N43" s="28">
        <v>1654.1</v>
      </c>
      <c r="O43" s="39">
        <v>1423950</v>
      </c>
      <c r="P43" s="40">
        <v>-6.8369917236415972E-2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213.2</v>
      </c>
      <c r="F44" s="37">
        <v>211.69999999999996</v>
      </c>
      <c r="G44" s="38">
        <v>207.04999999999993</v>
      </c>
      <c r="H44" s="38">
        <v>200.89999999999998</v>
      </c>
      <c r="I44" s="38">
        <v>196.24999999999994</v>
      </c>
      <c r="J44" s="38">
        <v>217.84999999999991</v>
      </c>
      <c r="K44" s="38">
        <v>222.49999999999994</v>
      </c>
      <c r="L44" s="38">
        <v>228.64999999999989</v>
      </c>
      <c r="M44" s="28">
        <v>216.35</v>
      </c>
      <c r="N44" s="28">
        <v>205.55</v>
      </c>
      <c r="O44" s="39">
        <v>22287000</v>
      </c>
      <c r="P44" s="40">
        <v>-4.0412303664921469E-2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631.04999999999995</v>
      </c>
      <c r="F45" s="37">
        <v>630.7833333333333</v>
      </c>
      <c r="G45" s="38">
        <v>620.26666666666665</v>
      </c>
      <c r="H45" s="38">
        <v>609.48333333333335</v>
      </c>
      <c r="I45" s="38">
        <v>598.9666666666667</v>
      </c>
      <c r="J45" s="38">
        <v>641.56666666666661</v>
      </c>
      <c r="K45" s="38">
        <v>652.08333333333326</v>
      </c>
      <c r="L45" s="38">
        <v>662.86666666666656</v>
      </c>
      <c r="M45" s="28">
        <v>641.29999999999995</v>
      </c>
      <c r="N45" s="28">
        <v>620</v>
      </c>
      <c r="O45" s="39">
        <v>5099600</v>
      </c>
      <c r="P45" s="40">
        <v>3.1368186874304781E-2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610.5</v>
      </c>
      <c r="F46" s="37">
        <v>612.26666666666665</v>
      </c>
      <c r="G46" s="38">
        <v>600.0333333333333</v>
      </c>
      <c r="H46" s="38">
        <v>589.56666666666661</v>
      </c>
      <c r="I46" s="38">
        <v>577.33333333333326</v>
      </c>
      <c r="J46" s="38">
        <v>622.73333333333335</v>
      </c>
      <c r="K46" s="38">
        <v>634.9666666666667</v>
      </c>
      <c r="L46" s="38">
        <v>645.43333333333339</v>
      </c>
      <c r="M46" s="28">
        <v>624.5</v>
      </c>
      <c r="N46" s="28">
        <v>601.79999999999995</v>
      </c>
      <c r="O46" s="39">
        <v>5883000</v>
      </c>
      <c r="P46" s="40">
        <v>-2.8727092620108963E-2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676</v>
      </c>
      <c r="F47" s="37">
        <v>665.3</v>
      </c>
      <c r="G47" s="38">
        <v>651.24999999999989</v>
      </c>
      <c r="H47" s="38">
        <v>626.49999999999989</v>
      </c>
      <c r="I47" s="38">
        <v>612.44999999999982</v>
      </c>
      <c r="J47" s="38">
        <v>690.05</v>
      </c>
      <c r="K47" s="38">
        <v>704.10000000000014</v>
      </c>
      <c r="L47" s="38">
        <v>728.85</v>
      </c>
      <c r="M47" s="28">
        <v>679.35</v>
      </c>
      <c r="N47" s="28">
        <v>640.54999999999995</v>
      </c>
      <c r="O47" s="39">
        <v>56937300</v>
      </c>
      <c r="P47" s="40">
        <v>-5.7656326158393736E-2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48.85</v>
      </c>
      <c r="F48" s="37">
        <v>48.466666666666669</v>
      </c>
      <c r="G48" s="38">
        <v>47.733333333333334</v>
      </c>
      <c r="H48" s="38">
        <v>46.616666666666667</v>
      </c>
      <c r="I48" s="38">
        <v>45.883333333333333</v>
      </c>
      <c r="J48" s="38">
        <v>49.583333333333336</v>
      </c>
      <c r="K48" s="38">
        <v>50.31666666666667</v>
      </c>
      <c r="L48" s="38">
        <v>51.433333333333337</v>
      </c>
      <c r="M48" s="28">
        <v>49.2</v>
      </c>
      <c r="N48" s="28">
        <v>47.35</v>
      </c>
      <c r="O48" s="39">
        <v>107047500</v>
      </c>
      <c r="P48" s="40">
        <v>-1.0962359332557237E-2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330.45</v>
      </c>
      <c r="F49" s="37">
        <v>327.2833333333333</v>
      </c>
      <c r="G49" s="38">
        <v>322.66666666666663</v>
      </c>
      <c r="H49" s="38">
        <v>314.88333333333333</v>
      </c>
      <c r="I49" s="38">
        <v>310.26666666666665</v>
      </c>
      <c r="J49" s="38">
        <v>335.06666666666661</v>
      </c>
      <c r="K49" s="38">
        <v>339.68333333333328</v>
      </c>
      <c r="L49" s="38">
        <v>347.46666666666658</v>
      </c>
      <c r="M49" s="28">
        <v>331.9</v>
      </c>
      <c r="N49" s="28">
        <v>319.5</v>
      </c>
      <c r="O49" s="39">
        <v>18496600</v>
      </c>
      <c r="P49" s="40">
        <v>-1.1675064520093401E-2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14133.75</v>
      </c>
      <c r="F50" s="37">
        <v>14150.316666666666</v>
      </c>
      <c r="G50" s="38">
        <v>13897.333333333332</v>
      </c>
      <c r="H50" s="38">
        <v>13660.916666666666</v>
      </c>
      <c r="I50" s="38">
        <v>13407.933333333332</v>
      </c>
      <c r="J50" s="38">
        <v>14386.733333333332</v>
      </c>
      <c r="K50" s="38">
        <v>14639.716666666665</v>
      </c>
      <c r="L50" s="38">
        <v>14876.133333333331</v>
      </c>
      <c r="M50" s="28">
        <v>14403.3</v>
      </c>
      <c r="N50" s="28">
        <v>13913.9</v>
      </c>
      <c r="O50" s="39">
        <v>136650</v>
      </c>
      <c r="P50" s="40">
        <v>-1.1215629522431259E-2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337.25</v>
      </c>
      <c r="F51" s="37">
        <v>336.84999999999997</v>
      </c>
      <c r="G51" s="38">
        <v>330.09999999999991</v>
      </c>
      <c r="H51" s="38">
        <v>322.94999999999993</v>
      </c>
      <c r="I51" s="38">
        <v>316.19999999999987</v>
      </c>
      <c r="J51" s="38">
        <v>343.99999999999994</v>
      </c>
      <c r="K51" s="38">
        <v>350.75000000000006</v>
      </c>
      <c r="L51" s="38">
        <v>357.9</v>
      </c>
      <c r="M51" s="28">
        <v>343.6</v>
      </c>
      <c r="N51" s="28">
        <v>329.7</v>
      </c>
      <c r="O51" s="39">
        <v>25095600</v>
      </c>
      <c r="P51" s="40">
        <v>4.7404402373976411E-2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3157.9</v>
      </c>
      <c r="F52" s="37">
        <v>3207.1333333333337</v>
      </c>
      <c r="G52" s="38">
        <v>3097.5666666666675</v>
      </c>
      <c r="H52" s="38">
        <v>3037.233333333334</v>
      </c>
      <c r="I52" s="38">
        <v>2927.6666666666679</v>
      </c>
      <c r="J52" s="38">
        <v>3267.4666666666672</v>
      </c>
      <c r="K52" s="38">
        <v>3377.0333333333338</v>
      </c>
      <c r="L52" s="38">
        <v>3437.3666666666668</v>
      </c>
      <c r="M52" s="28">
        <v>3316.7</v>
      </c>
      <c r="N52" s="28">
        <v>3146.8</v>
      </c>
      <c r="O52" s="39">
        <v>1803200</v>
      </c>
      <c r="P52" s="40">
        <v>-3.2721810964488791E-2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432.9</v>
      </c>
      <c r="F53" s="37">
        <v>433.8</v>
      </c>
      <c r="G53" s="38">
        <v>425</v>
      </c>
      <c r="H53" s="38">
        <v>417.09999999999997</v>
      </c>
      <c r="I53" s="38">
        <v>408.29999999999995</v>
      </c>
      <c r="J53" s="38">
        <v>441.70000000000005</v>
      </c>
      <c r="K53" s="38">
        <v>450.50000000000011</v>
      </c>
      <c r="L53" s="38">
        <v>458.40000000000009</v>
      </c>
      <c r="M53" s="28">
        <v>442.6</v>
      </c>
      <c r="N53" s="28">
        <v>425.9</v>
      </c>
      <c r="O53" s="39">
        <v>3445000</v>
      </c>
      <c r="P53" s="40">
        <v>2.1588280647648419E-2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201.2</v>
      </c>
      <c r="F54" s="37">
        <v>202.20000000000002</v>
      </c>
      <c r="G54" s="38">
        <v>195.40000000000003</v>
      </c>
      <c r="H54" s="38">
        <v>189.60000000000002</v>
      </c>
      <c r="I54" s="38">
        <v>182.80000000000004</v>
      </c>
      <c r="J54" s="38">
        <v>208.00000000000003</v>
      </c>
      <c r="K54" s="38">
        <v>214.80000000000004</v>
      </c>
      <c r="L54" s="38">
        <v>220.60000000000002</v>
      </c>
      <c r="M54" s="28">
        <v>209</v>
      </c>
      <c r="N54" s="28">
        <v>196.4</v>
      </c>
      <c r="O54" s="39">
        <v>42584400</v>
      </c>
      <c r="P54" s="40">
        <v>3.6909761995672649E-3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542.54999999999995</v>
      </c>
      <c r="F55" s="37">
        <v>539.23333333333335</v>
      </c>
      <c r="G55" s="38">
        <v>526.01666666666665</v>
      </c>
      <c r="H55" s="38">
        <v>509.48333333333335</v>
      </c>
      <c r="I55" s="38">
        <v>496.26666666666665</v>
      </c>
      <c r="J55" s="38">
        <v>555.76666666666665</v>
      </c>
      <c r="K55" s="38">
        <v>568.98333333333335</v>
      </c>
      <c r="L55" s="38">
        <v>585.51666666666665</v>
      </c>
      <c r="M55" s="28">
        <v>552.45000000000005</v>
      </c>
      <c r="N55" s="28">
        <v>522.70000000000005</v>
      </c>
      <c r="O55" s="39">
        <v>3205800</v>
      </c>
      <c r="P55" s="40">
        <v>-3.0374520790327337E-2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377.85</v>
      </c>
      <c r="F56" s="37">
        <v>379.2833333333333</v>
      </c>
      <c r="G56" s="38">
        <v>371.81666666666661</v>
      </c>
      <c r="H56" s="38">
        <v>365.7833333333333</v>
      </c>
      <c r="I56" s="38">
        <v>358.31666666666661</v>
      </c>
      <c r="J56" s="38">
        <v>385.31666666666661</v>
      </c>
      <c r="K56" s="38">
        <v>392.7833333333333</v>
      </c>
      <c r="L56" s="38">
        <v>398.81666666666661</v>
      </c>
      <c r="M56" s="28">
        <v>386.75</v>
      </c>
      <c r="N56" s="28">
        <v>373.25</v>
      </c>
      <c r="O56" s="39">
        <v>1830000</v>
      </c>
      <c r="P56" s="40">
        <v>2.2632020117351215E-2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610</v>
      </c>
      <c r="F57" s="37">
        <v>618.2833333333333</v>
      </c>
      <c r="G57" s="38">
        <v>589.56666666666661</v>
      </c>
      <c r="H57" s="38">
        <v>569.13333333333333</v>
      </c>
      <c r="I57" s="38">
        <v>540.41666666666663</v>
      </c>
      <c r="J57" s="38">
        <v>638.71666666666658</v>
      </c>
      <c r="K57" s="38">
        <v>667.43333333333328</v>
      </c>
      <c r="L57" s="38">
        <v>687.86666666666656</v>
      </c>
      <c r="M57" s="28">
        <v>647</v>
      </c>
      <c r="N57" s="28">
        <v>597.85</v>
      </c>
      <c r="O57" s="39">
        <v>9405000</v>
      </c>
      <c r="P57" s="40">
        <v>-1.3763271726307511E-2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941.45</v>
      </c>
      <c r="F58" s="37">
        <v>934.58333333333337</v>
      </c>
      <c r="G58" s="38">
        <v>924.16666666666674</v>
      </c>
      <c r="H58" s="38">
        <v>906.88333333333333</v>
      </c>
      <c r="I58" s="38">
        <v>896.4666666666667</v>
      </c>
      <c r="J58" s="38">
        <v>951.86666666666679</v>
      </c>
      <c r="K58" s="38">
        <v>962.28333333333353</v>
      </c>
      <c r="L58" s="38">
        <v>979.56666666666683</v>
      </c>
      <c r="M58" s="28">
        <v>945</v>
      </c>
      <c r="N58" s="28">
        <v>917.3</v>
      </c>
      <c r="O58" s="39">
        <v>9336600</v>
      </c>
      <c r="P58" s="40">
        <v>-6.7076965631699056E-3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188</v>
      </c>
      <c r="F59" s="37">
        <v>186.66666666666666</v>
      </c>
      <c r="G59" s="38">
        <v>182.63333333333333</v>
      </c>
      <c r="H59" s="38">
        <v>177.26666666666668</v>
      </c>
      <c r="I59" s="38">
        <v>173.23333333333335</v>
      </c>
      <c r="J59" s="38">
        <v>192.0333333333333</v>
      </c>
      <c r="K59" s="38">
        <v>196.06666666666666</v>
      </c>
      <c r="L59" s="38">
        <v>201.43333333333328</v>
      </c>
      <c r="M59" s="28">
        <v>190.7</v>
      </c>
      <c r="N59" s="28">
        <v>181.3</v>
      </c>
      <c r="O59" s="39">
        <v>33352200</v>
      </c>
      <c r="P59" s="40">
        <v>5.5717361023173359E-3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4684.45</v>
      </c>
      <c r="F60" s="37">
        <v>4620.3833333333341</v>
      </c>
      <c r="G60" s="38">
        <v>4521.7666666666682</v>
      </c>
      <c r="H60" s="38">
        <v>4359.0833333333339</v>
      </c>
      <c r="I60" s="38">
        <v>4260.4666666666681</v>
      </c>
      <c r="J60" s="38">
        <v>4783.0666666666684</v>
      </c>
      <c r="K60" s="38">
        <v>4881.6833333333352</v>
      </c>
      <c r="L60" s="38">
        <v>5044.3666666666686</v>
      </c>
      <c r="M60" s="28">
        <v>4719</v>
      </c>
      <c r="N60" s="28">
        <v>4457.7</v>
      </c>
      <c r="O60" s="39">
        <v>496500</v>
      </c>
      <c r="P60" s="40">
        <v>-1.9162386408534175E-2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1394.1</v>
      </c>
      <c r="F61" s="37">
        <v>1394.75</v>
      </c>
      <c r="G61" s="38">
        <v>1381.1</v>
      </c>
      <c r="H61" s="38">
        <v>1368.1</v>
      </c>
      <c r="I61" s="38">
        <v>1354.4499999999998</v>
      </c>
      <c r="J61" s="38">
        <v>1407.75</v>
      </c>
      <c r="K61" s="38">
        <v>1421.4</v>
      </c>
      <c r="L61" s="38">
        <v>1434.4</v>
      </c>
      <c r="M61" s="28">
        <v>1408.4</v>
      </c>
      <c r="N61" s="28">
        <v>1381.75</v>
      </c>
      <c r="O61" s="39">
        <v>2151800</v>
      </c>
      <c r="P61" s="40">
        <v>2.7727939977165226E-3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575.04999999999995</v>
      </c>
      <c r="F62" s="37">
        <v>573.16666666666663</v>
      </c>
      <c r="G62" s="38">
        <v>565.38333333333321</v>
      </c>
      <c r="H62" s="38">
        <v>555.71666666666658</v>
      </c>
      <c r="I62" s="38">
        <v>547.93333333333317</v>
      </c>
      <c r="J62" s="38">
        <v>582.83333333333326</v>
      </c>
      <c r="K62" s="38">
        <v>590.61666666666679</v>
      </c>
      <c r="L62" s="38">
        <v>600.2833333333333</v>
      </c>
      <c r="M62" s="28">
        <v>580.95000000000005</v>
      </c>
      <c r="N62" s="28">
        <v>563.5</v>
      </c>
      <c r="O62" s="39">
        <v>5673600</v>
      </c>
      <c r="P62" s="40">
        <v>-6.4443821798823202E-3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750.85</v>
      </c>
      <c r="F63" s="37">
        <v>748.36666666666679</v>
      </c>
      <c r="G63" s="38">
        <v>741.18333333333362</v>
      </c>
      <c r="H63" s="38">
        <v>731.51666666666688</v>
      </c>
      <c r="I63" s="38">
        <v>724.33333333333371</v>
      </c>
      <c r="J63" s="38">
        <v>758.03333333333353</v>
      </c>
      <c r="K63" s="38">
        <v>765.2166666666667</v>
      </c>
      <c r="L63" s="38">
        <v>774.88333333333344</v>
      </c>
      <c r="M63" s="28">
        <v>755.55</v>
      </c>
      <c r="N63" s="28">
        <v>738.7</v>
      </c>
      <c r="O63" s="39">
        <v>866875</v>
      </c>
      <c r="P63" s="40">
        <v>5.3151100987091873E-2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377.1</v>
      </c>
      <c r="F64" s="37">
        <v>378.56666666666666</v>
      </c>
      <c r="G64" s="38">
        <v>372.0333333333333</v>
      </c>
      <c r="H64" s="38">
        <v>366.96666666666664</v>
      </c>
      <c r="I64" s="38">
        <v>360.43333333333328</v>
      </c>
      <c r="J64" s="38">
        <v>383.63333333333333</v>
      </c>
      <c r="K64" s="38">
        <v>390.16666666666674</v>
      </c>
      <c r="L64" s="38">
        <v>395.23333333333335</v>
      </c>
      <c r="M64" s="28">
        <v>385.1</v>
      </c>
      <c r="N64" s="28">
        <v>373.5</v>
      </c>
      <c r="O64" s="39">
        <v>4251500</v>
      </c>
      <c r="P64" s="40">
        <v>1.7908875427969449E-2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110.3</v>
      </c>
      <c r="F65" s="37">
        <v>111.73333333333335</v>
      </c>
      <c r="G65" s="38">
        <v>107.4666666666667</v>
      </c>
      <c r="H65" s="38">
        <v>104.63333333333335</v>
      </c>
      <c r="I65" s="38">
        <v>100.3666666666667</v>
      </c>
      <c r="J65" s="38">
        <v>114.56666666666669</v>
      </c>
      <c r="K65" s="38">
        <v>118.83333333333334</v>
      </c>
      <c r="L65" s="38">
        <v>121.66666666666669</v>
      </c>
      <c r="M65" s="28">
        <v>116</v>
      </c>
      <c r="N65" s="28">
        <v>108.9</v>
      </c>
      <c r="O65" s="39">
        <v>12267200</v>
      </c>
      <c r="P65" s="40">
        <v>-2.4073573167433054E-2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940.05</v>
      </c>
      <c r="F66" s="37">
        <v>933.5333333333333</v>
      </c>
      <c r="G66" s="38">
        <v>913.56666666666661</v>
      </c>
      <c r="H66" s="38">
        <v>887.08333333333326</v>
      </c>
      <c r="I66" s="38">
        <v>867.11666666666656</v>
      </c>
      <c r="J66" s="38">
        <v>960.01666666666665</v>
      </c>
      <c r="K66" s="38">
        <v>979.98333333333335</v>
      </c>
      <c r="L66" s="38">
        <v>1006.4666666666667</v>
      </c>
      <c r="M66" s="28">
        <v>953.5</v>
      </c>
      <c r="N66" s="28">
        <v>907.05</v>
      </c>
      <c r="O66" s="39">
        <v>1280400</v>
      </c>
      <c r="P66" s="40">
        <v>-1.7947537965945698E-2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507.7</v>
      </c>
      <c r="F67" s="37">
        <v>513.18333333333339</v>
      </c>
      <c r="G67" s="38">
        <v>497.86666666666679</v>
      </c>
      <c r="H67" s="38">
        <v>488.03333333333342</v>
      </c>
      <c r="I67" s="38">
        <v>472.71666666666681</v>
      </c>
      <c r="J67" s="38">
        <v>523.01666666666677</v>
      </c>
      <c r="K67" s="38">
        <v>538.33333333333337</v>
      </c>
      <c r="L67" s="38">
        <v>548.16666666666674</v>
      </c>
      <c r="M67" s="28">
        <v>528.5</v>
      </c>
      <c r="N67" s="28">
        <v>503.35</v>
      </c>
      <c r="O67" s="39">
        <v>13596250</v>
      </c>
      <c r="P67" s="40">
        <v>1.6637068884942516E-2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1334.25</v>
      </c>
      <c r="F68" s="37">
        <v>1330.2666666666667</v>
      </c>
      <c r="G68" s="38">
        <v>1300.5333333333333</v>
      </c>
      <c r="H68" s="38">
        <v>1266.8166666666666</v>
      </c>
      <c r="I68" s="38">
        <v>1237.0833333333333</v>
      </c>
      <c r="J68" s="38">
        <v>1363.9833333333333</v>
      </c>
      <c r="K68" s="38">
        <v>1393.7166666666665</v>
      </c>
      <c r="L68" s="38">
        <v>1427.4333333333334</v>
      </c>
      <c r="M68" s="28">
        <v>1360</v>
      </c>
      <c r="N68" s="28">
        <v>1296.55</v>
      </c>
      <c r="O68" s="39">
        <v>768500</v>
      </c>
      <c r="P68" s="40">
        <v>1.418673705047839E-2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1836.4</v>
      </c>
      <c r="F69" s="37">
        <v>1842.7</v>
      </c>
      <c r="G69" s="38">
        <v>1801.75</v>
      </c>
      <c r="H69" s="38">
        <v>1767.1</v>
      </c>
      <c r="I69" s="38">
        <v>1726.1499999999999</v>
      </c>
      <c r="J69" s="38">
        <v>1877.3500000000001</v>
      </c>
      <c r="K69" s="38">
        <v>1918.3000000000004</v>
      </c>
      <c r="L69" s="38">
        <v>1952.9500000000003</v>
      </c>
      <c r="M69" s="28">
        <v>1883.65</v>
      </c>
      <c r="N69" s="28">
        <v>1808.05</v>
      </c>
      <c r="O69" s="39">
        <v>1928000</v>
      </c>
      <c r="P69" s="40">
        <v>-1.7579617834394906E-2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251.6</v>
      </c>
      <c r="F70" s="37">
        <v>250.26666666666665</v>
      </c>
      <c r="G70" s="38">
        <v>244.98333333333329</v>
      </c>
      <c r="H70" s="38">
        <v>238.36666666666665</v>
      </c>
      <c r="I70" s="38">
        <v>233.08333333333329</v>
      </c>
      <c r="J70" s="38">
        <v>256.88333333333333</v>
      </c>
      <c r="K70" s="38">
        <v>262.16666666666663</v>
      </c>
      <c r="L70" s="38">
        <v>268.7833333333333</v>
      </c>
      <c r="M70" s="28">
        <v>255.55</v>
      </c>
      <c r="N70" s="28">
        <v>243.65</v>
      </c>
      <c r="O70" s="39">
        <v>14956900</v>
      </c>
      <c r="P70" s="40">
        <v>4.0142041068395862E-3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4079.8</v>
      </c>
      <c r="F71" s="37">
        <v>4063.7666666666669</v>
      </c>
      <c r="G71" s="38">
        <v>3998.6833333333334</v>
      </c>
      <c r="H71" s="38">
        <v>3917.5666666666666</v>
      </c>
      <c r="I71" s="38">
        <v>3852.4833333333331</v>
      </c>
      <c r="J71" s="38">
        <v>4144.8833333333332</v>
      </c>
      <c r="K71" s="38">
        <v>4209.9666666666672</v>
      </c>
      <c r="L71" s="38">
        <v>4291.0833333333339</v>
      </c>
      <c r="M71" s="28">
        <v>4128.8500000000004</v>
      </c>
      <c r="N71" s="28">
        <v>3982.65</v>
      </c>
      <c r="O71" s="39">
        <v>2566300</v>
      </c>
      <c r="P71" s="40">
        <v>-2.2920236055587285E-2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4038.5</v>
      </c>
      <c r="F72" s="37">
        <v>4006.6333333333332</v>
      </c>
      <c r="G72" s="38">
        <v>3928.0666666666666</v>
      </c>
      <c r="H72" s="38">
        <v>3817.6333333333332</v>
      </c>
      <c r="I72" s="38">
        <v>3739.0666666666666</v>
      </c>
      <c r="J72" s="38">
        <v>4117.0666666666666</v>
      </c>
      <c r="K72" s="38">
        <v>4195.6333333333332</v>
      </c>
      <c r="L72" s="38">
        <v>4306.0666666666666</v>
      </c>
      <c r="M72" s="28">
        <v>4085.2</v>
      </c>
      <c r="N72" s="28">
        <v>3896.2</v>
      </c>
      <c r="O72" s="39">
        <v>501750</v>
      </c>
      <c r="P72" s="40">
        <v>4.6675358539765323E-2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314.35000000000002</v>
      </c>
      <c r="F73" s="37">
        <v>314.76666666666665</v>
      </c>
      <c r="G73" s="38">
        <v>305.13333333333333</v>
      </c>
      <c r="H73" s="38">
        <v>295.91666666666669</v>
      </c>
      <c r="I73" s="38">
        <v>286.28333333333336</v>
      </c>
      <c r="J73" s="38">
        <v>323.98333333333329</v>
      </c>
      <c r="K73" s="38">
        <v>333.61666666666662</v>
      </c>
      <c r="L73" s="38">
        <v>342.83333333333326</v>
      </c>
      <c r="M73" s="28">
        <v>324.39999999999998</v>
      </c>
      <c r="N73" s="28">
        <v>305.55</v>
      </c>
      <c r="O73" s="39">
        <v>39439950</v>
      </c>
      <c r="P73" s="40">
        <v>-1.5486634540137567E-2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3769.25</v>
      </c>
      <c r="F74" s="37">
        <v>3744.15</v>
      </c>
      <c r="G74" s="38">
        <v>3693.3</v>
      </c>
      <c r="H74" s="38">
        <v>3617.35</v>
      </c>
      <c r="I74" s="38">
        <v>3566.5</v>
      </c>
      <c r="J74" s="38">
        <v>3820.1000000000004</v>
      </c>
      <c r="K74" s="38">
        <v>3870.95</v>
      </c>
      <c r="L74" s="38">
        <v>3946.9000000000005</v>
      </c>
      <c r="M74" s="28">
        <v>3795</v>
      </c>
      <c r="N74" s="28">
        <v>3668.2</v>
      </c>
      <c r="O74" s="39">
        <v>3257375</v>
      </c>
      <c r="P74" s="40">
        <v>-2.8084439803073249E-2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2267.85</v>
      </c>
      <c r="F75" s="37">
        <v>2255.4666666666667</v>
      </c>
      <c r="G75" s="38">
        <v>2210.9333333333334</v>
      </c>
      <c r="H75" s="38">
        <v>2154.0166666666669</v>
      </c>
      <c r="I75" s="38">
        <v>2109.4833333333336</v>
      </c>
      <c r="J75" s="38">
        <v>2312.3833333333332</v>
      </c>
      <c r="K75" s="38">
        <v>2356.916666666667</v>
      </c>
      <c r="L75" s="38">
        <v>2413.833333333333</v>
      </c>
      <c r="M75" s="28">
        <v>2300</v>
      </c>
      <c r="N75" s="28">
        <v>2198.5500000000002</v>
      </c>
      <c r="O75" s="39">
        <v>3275300</v>
      </c>
      <c r="P75" s="40">
        <v>3.0276340416162062E-2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1571.5</v>
      </c>
      <c r="F76" s="37">
        <v>1596.0666666666666</v>
      </c>
      <c r="G76" s="38">
        <v>1533.5333333333333</v>
      </c>
      <c r="H76" s="38">
        <v>1495.5666666666666</v>
      </c>
      <c r="I76" s="38">
        <v>1433.0333333333333</v>
      </c>
      <c r="J76" s="38">
        <v>1634.0333333333333</v>
      </c>
      <c r="K76" s="38">
        <v>1696.5666666666666</v>
      </c>
      <c r="L76" s="38">
        <v>1734.5333333333333</v>
      </c>
      <c r="M76" s="28">
        <v>1658.6</v>
      </c>
      <c r="N76" s="28">
        <v>1558.1</v>
      </c>
      <c r="O76" s="39">
        <v>6466350</v>
      </c>
      <c r="P76" s="40">
        <v>2.448588358313001E-2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141.75</v>
      </c>
      <c r="F77" s="37">
        <v>141.31666666666669</v>
      </c>
      <c r="G77" s="38">
        <v>139.58333333333337</v>
      </c>
      <c r="H77" s="38">
        <v>137.41666666666669</v>
      </c>
      <c r="I77" s="38">
        <v>135.68333333333337</v>
      </c>
      <c r="J77" s="38">
        <v>143.48333333333338</v>
      </c>
      <c r="K77" s="38">
        <v>145.21666666666667</v>
      </c>
      <c r="L77" s="38">
        <v>147.38333333333338</v>
      </c>
      <c r="M77" s="28">
        <v>143.05000000000001</v>
      </c>
      <c r="N77" s="28">
        <v>139.15</v>
      </c>
      <c r="O77" s="39">
        <v>22780800</v>
      </c>
      <c r="P77" s="40">
        <v>-2.2249690976514216E-2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87.7</v>
      </c>
      <c r="F78" s="37">
        <v>88.716666666666654</v>
      </c>
      <c r="G78" s="38">
        <v>85.083333333333314</v>
      </c>
      <c r="H78" s="38">
        <v>82.466666666666654</v>
      </c>
      <c r="I78" s="38">
        <v>78.833333333333314</v>
      </c>
      <c r="J78" s="38">
        <v>91.333333333333314</v>
      </c>
      <c r="K78" s="38">
        <v>94.966666666666669</v>
      </c>
      <c r="L78" s="38">
        <v>97.583333333333314</v>
      </c>
      <c r="M78" s="28">
        <v>92.35</v>
      </c>
      <c r="N78" s="28">
        <v>86.1</v>
      </c>
      <c r="O78" s="39">
        <v>69260000</v>
      </c>
      <c r="P78" s="40">
        <v>5.7786766830395843E-4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126.8</v>
      </c>
      <c r="F79" s="37">
        <v>124.51666666666667</v>
      </c>
      <c r="G79" s="38">
        <v>121.23333333333333</v>
      </c>
      <c r="H79" s="38">
        <v>115.66666666666667</v>
      </c>
      <c r="I79" s="38">
        <v>112.38333333333334</v>
      </c>
      <c r="J79" s="38">
        <v>130.08333333333331</v>
      </c>
      <c r="K79" s="38">
        <v>133.36666666666667</v>
      </c>
      <c r="L79" s="38">
        <v>138.93333333333334</v>
      </c>
      <c r="M79" s="28">
        <v>127.8</v>
      </c>
      <c r="N79" s="28">
        <v>118.95</v>
      </c>
      <c r="O79" s="39">
        <v>15087800</v>
      </c>
      <c r="P79" s="40">
        <v>-2.5782055689240291E-3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158.1</v>
      </c>
      <c r="F80" s="37">
        <v>156.6</v>
      </c>
      <c r="G80" s="38">
        <v>152.25</v>
      </c>
      <c r="H80" s="38">
        <v>146.4</v>
      </c>
      <c r="I80" s="38">
        <v>142.05000000000001</v>
      </c>
      <c r="J80" s="38">
        <v>162.44999999999999</v>
      </c>
      <c r="K80" s="38">
        <v>166.79999999999995</v>
      </c>
      <c r="L80" s="38">
        <v>172.64999999999998</v>
      </c>
      <c r="M80" s="28">
        <v>160.94999999999999</v>
      </c>
      <c r="N80" s="28">
        <v>150.75</v>
      </c>
      <c r="O80" s="39">
        <v>24253600</v>
      </c>
      <c r="P80" s="40">
        <v>-4.0772014475271415E-2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436.35</v>
      </c>
      <c r="F81" s="37">
        <v>430.13333333333338</v>
      </c>
      <c r="G81" s="38">
        <v>422.06666666666678</v>
      </c>
      <c r="H81" s="38">
        <v>407.78333333333342</v>
      </c>
      <c r="I81" s="38">
        <v>399.71666666666681</v>
      </c>
      <c r="J81" s="38">
        <v>444.41666666666674</v>
      </c>
      <c r="K81" s="38">
        <v>452.48333333333335</v>
      </c>
      <c r="L81" s="38">
        <v>466.76666666666671</v>
      </c>
      <c r="M81" s="28">
        <v>438.2</v>
      </c>
      <c r="N81" s="28">
        <v>415.85</v>
      </c>
      <c r="O81" s="39">
        <v>7383000</v>
      </c>
      <c r="P81" s="40">
        <v>-6.4995357474466105E-3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36.4</v>
      </c>
      <c r="F82" s="37">
        <v>36.383333333333333</v>
      </c>
      <c r="G82" s="38">
        <v>35.866666666666667</v>
      </c>
      <c r="H82" s="38">
        <v>35.333333333333336</v>
      </c>
      <c r="I82" s="38">
        <v>34.81666666666667</v>
      </c>
      <c r="J82" s="38">
        <v>36.916666666666664</v>
      </c>
      <c r="K82" s="38">
        <v>37.43333333333333</v>
      </c>
      <c r="L82" s="38">
        <v>37.966666666666661</v>
      </c>
      <c r="M82" s="28">
        <v>36.9</v>
      </c>
      <c r="N82" s="28">
        <v>35.85</v>
      </c>
      <c r="O82" s="39">
        <v>101542500</v>
      </c>
      <c r="P82" s="40">
        <v>-2.2109219544550079E-3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609.4</v>
      </c>
      <c r="F83" s="37">
        <v>598.86666666666667</v>
      </c>
      <c r="G83" s="38">
        <v>581.5333333333333</v>
      </c>
      <c r="H83" s="38">
        <v>553.66666666666663</v>
      </c>
      <c r="I83" s="38">
        <v>536.33333333333326</v>
      </c>
      <c r="J83" s="38">
        <v>626.73333333333335</v>
      </c>
      <c r="K83" s="38">
        <v>644.06666666666661</v>
      </c>
      <c r="L83" s="38">
        <v>671.93333333333339</v>
      </c>
      <c r="M83" s="28">
        <v>616.20000000000005</v>
      </c>
      <c r="N83" s="28">
        <v>571</v>
      </c>
      <c r="O83" s="39">
        <v>2537600</v>
      </c>
      <c r="P83" s="40">
        <v>-7.5319753671245854E-2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666.3</v>
      </c>
      <c r="F84" s="37">
        <v>677.56666666666661</v>
      </c>
      <c r="G84" s="38">
        <v>649.48333333333323</v>
      </c>
      <c r="H84" s="38">
        <v>632.66666666666663</v>
      </c>
      <c r="I84" s="38">
        <v>604.58333333333326</v>
      </c>
      <c r="J84" s="38">
        <v>694.38333333333321</v>
      </c>
      <c r="K84" s="38">
        <v>722.4666666666667</v>
      </c>
      <c r="L84" s="38">
        <v>739.28333333333319</v>
      </c>
      <c r="M84" s="28">
        <v>705.65</v>
      </c>
      <c r="N84" s="28">
        <v>660.75</v>
      </c>
      <c r="O84" s="39">
        <v>7885500</v>
      </c>
      <c r="P84" s="40">
        <v>3.0716946604797072E-2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1377.8</v>
      </c>
      <c r="F85" s="37">
        <v>1388.5</v>
      </c>
      <c r="G85" s="38">
        <v>1338.4</v>
      </c>
      <c r="H85" s="38">
        <v>1299</v>
      </c>
      <c r="I85" s="38">
        <v>1248.9000000000001</v>
      </c>
      <c r="J85" s="38">
        <v>1427.9</v>
      </c>
      <c r="K85" s="38">
        <v>1478</v>
      </c>
      <c r="L85" s="38">
        <v>1517.4</v>
      </c>
      <c r="M85" s="28">
        <v>1438.6</v>
      </c>
      <c r="N85" s="28">
        <v>1349.1</v>
      </c>
      <c r="O85" s="39">
        <v>5042050</v>
      </c>
      <c r="P85" s="40">
        <v>-7.9294027369228807E-3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287.10000000000002</v>
      </c>
      <c r="F86" s="37">
        <v>284.96666666666664</v>
      </c>
      <c r="G86" s="38">
        <v>280.23333333333329</v>
      </c>
      <c r="H86" s="38">
        <v>273.36666666666667</v>
      </c>
      <c r="I86" s="38">
        <v>268.63333333333333</v>
      </c>
      <c r="J86" s="38">
        <v>291.83333333333326</v>
      </c>
      <c r="K86" s="38">
        <v>296.56666666666661</v>
      </c>
      <c r="L86" s="38">
        <v>303.43333333333322</v>
      </c>
      <c r="M86" s="28">
        <v>289.7</v>
      </c>
      <c r="N86" s="28">
        <v>278.10000000000002</v>
      </c>
      <c r="O86" s="39">
        <v>11268500</v>
      </c>
      <c r="P86" s="40">
        <v>-3.8366675801589476E-3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1446.5</v>
      </c>
      <c r="F87" s="37">
        <v>1448.5666666666668</v>
      </c>
      <c r="G87" s="38">
        <v>1423.3333333333337</v>
      </c>
      <c r="H87" s="38">
        <v>1400.166666666667</v>
      </c>
      <c r="I87" s="38">
        <v>1374.9333333333338</v>
      </c>
      <c r="J87" s="38">
        <v>1471.7333333333336</v>
      </c>
      <c r="K87" s="38">
        <v>1496.9666666666667</v>
      </c>
      <c r="L87" s="38">
        <v>1520.1333333333334</v>
      </c>
      <c r="M87" s="28">
        <v>1473.8</v>
      </c>
      <c r="N87" s="28">
        <v>1425.4</v>
      </c>
      <c r="O87" s="39">
        <v>10894600</v>
      </c>
      <c r="P87" s="40">
        <v>-6.4974443385601667E-3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265.60000000000002</v>
      </c>
      <c r="F88" s="37">
        <v>267.68333333333334</v>
      </c>
      <c r="G88" s="38">
        <v>260.4666666666667</v>
      </c>
      <c r="H88" s="38">
        <v>255.33333333333337</v>
      </c>
      <c r="I88" s="38">
        <v>248.11666666666673</v>
      </c>
      <c r="J88" s="38">
        <v>272.81666666666666</v>
      </c>
      <c r="K88" s="38">
        <v>280.03333333333325</v>
      </c>
      <c r="L88" s="38">
        <v>285.16666666666663</v>
      </c>
      <c r="M88" s="28">
        <v>274.89999999999998</v>
      </c>
      <c r="N88" s="28">
        <v>262.55</v>
      </c>
      <c r="O88" s="39">
        <v>1252900</v>
      </c>
      <c r="P88" s="40">
        <v>-6.7385444743935314E-3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498.55</v>
      </c>
      <c r="F89" s="37">
        <v>499.06666666666666</v>
      </c>
      <c r="G89" s="38">
        <v>484.5333333333333</v>
      </c>
      <c r="H89" s="38">
        <v>470.51666666666665</v>
      </c>
      <c r="I89" s="38">
        <v>455.98333333333329</v>
      </c>
      <c r="J89" s="38">
        <v>513.08333333333326</v>
      </c>
      <c r="K89" s="38">
        <v>527.61666666666679</v>
      </c>
      <c r="L89" s="38">
        <v>541.63333333333333</v>
      </c>
      <c r="M89" s="28">
        <v>513.6</v>
      </c>
      <c r="N89" s="28">
        <v>485.05</v>
      </c>
      <c r="O89" s="39">
        <v>3035000</v>
      </c>
      <c r="P89" s="40">
        <v>2.5337837837837839E-2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1327.7</v>
      </c>
      <c r="F90" s="37">
        <v>1330.8833333333334</v>
      </c>
      <c r="G90" s="38">
        <v>1298.166666666667</v>
      </c>
      <c r="H90" s="38">
        <v>1268.6333333333334</v>
      </c>
      <c r="I90" s="38">
        <v>1235.916666666667</v>
      </c>
      <c r="J90" s="38">
        <v>1360.416666666667</v>
      </c>
      <c r="K90" s="38">
        <v>1393.1333333333337</v>
      </c>
      <c r="L90" s="38">
        <v>1422.666666666667</v>
      </c>
      <c r="M90" s="28">
        <v>1363.6</v>
      </c>
      <c r="N90" s="28">
        <v>1301.3499999999999</v>
      </c>
      <c r="O90" s="39">
        <v>1925175</v>
      </c>
      <c r="P90" s="40">
        <v>1.4518147684605758E-2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1072.8499999999999</v>
      </c>
      <c r="F91" s="37">
        <v>1063.6666666666667</v>
      </c>
      <c r="G91" s="38">
        <v>1048.3333333333335</v>
      </c>
      <c r="H91" s="38">
        <v>1023.8166666666668</v>
      </c>
      <c r="I91" s="38">
        <v>1008.4833333333336</v>
      </c>
      <c r="J91" s="38">
        <v>1088.1833333333334</v>
      </c>
      <c r="K91" s="38">
        <v>1103.5166666666669</v>
      </c>
      <c r="L91" s="38">
        <v>1128.0333333333333</v>
      </c>
      <c r="M91" s="28">
        <v>1079</v>
      </c>
      <c r="N91" s="28">
        <v>1039.1500000000001</v>
      </c>
      <c r="O91" s="39">
        <v>5113000</v>
      </c>
      <c r="P91" s="40">
        <v>7.8848807411787888E-3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1157.9000000000001</v>
      </c>
      <c r="F92" s="37">
        <v>1145.3333333333333</v>
      </c>
      <c r="G92" s="38">
        <v>1125.7666666666664</v>
      </c>
      <c r="H92" s="38">
        <v>1093.6333333333332</v>
      </c>
      <c r="I92" s="38">
        <v>1074.0666666666664</v>
      </c>
      <c r="J92" s="38">
        <v>1177.4666666666665</v>
      </c>
      <c r="K92" s="38">
        <v>1197.0333333333335</v>
      </c>
      <c r="L92" s="38">
        <v>1229.1666666666665</v>
      </c>
      <c r="M92" s="28">
        <v>1164.9000000000001</v>
      </c>
      <c r="N92" s="28">
        <v>1113.2</v>
      </c>
      <c r="O92" s="39">
        <v>21277900</v>
      </c>
      <c r="P92" s="40">
        <v>9.6323114225927518E-3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2129.6999999999998</v>
      </c>
      <c r="F93" s="37">
        <v>2131.3833333333332</v>
      </c>
      <c r="G93" s="38">
        <v>2103.4166666666665</v>
      </c>
      <c r="H93" s="38">
        <v>2077.1333333333332</v>
      </c>
      <c r="I93" s="38">
        <v>2049.1666666666665</v>
      </c>
      <c r="J93" s="38">
        <v>2157.6666666666665</v>
      </c>
      <c r="K93" s="38">
        <v>2185.6333333333337</v>
      </c>
      <c r="L93" s="38">
        <v>2211.9166666666665</v>
      </c>
      <c r="M93" s="28">
        <v>2159.35</v>
      </c>
      <c r="N93" s="28">
        <v>2105.1</v>
      </c>
      <c r="O93" s="39">
        <v>26690700</v>
      </c>
      <c r="P93" s="40">
        <v>3.7841936424613587E-2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2029.85</v>
      </c>
      <c r="F94" s="37">
        <v>2023.8166666666666</v>
      </c>
      <c r="G94" s="38">
        <v>1987.8833333333332</v>
      </c>
      <c r="H94" s="38">
        <v>1945.9166666666665</v>
      </c>
      <c r="I94" s="38">
        <v>1909.9833333333331</v>
      </c>
      <c r="J94" s="38">
        <v>2065.7833333333333</v>
      </c>
      <c r="K94" s="38">
        <v>2101.7166666666667</v>
      </c>
      <c r="L94" s="38">
        <v>2143.6833333333334</v>
      </c>
      <c r="M94" s="28">
        <v>2059.75</v>
      </c>
      <c r="N94" s="28">
        <v>1981.85</v>
      </c>
      <c r="O94" s="39">
        <v>2639000</v>
      </c>
      <c r="P94" s="40">
        <v>-1.5298507462686567E-2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1322.8</v>
      </c>
      <c r="F95" s="37">
        <v>1316.6333333333334</v>
      </c>
      <c r="G95" s="38">
        <v>1305.0166666666669</v>
      </c>
      <c r="H95" s="38">
        <v>1287.2333333333333</v>
      </c>
      <c r="I95" s="38">
        <v>1275.6166666666668</v>
      </c>
      <c r="J95" s="38">
        <v>1334.416666666667</v>
      </c>
      <c r="K95" s="38">
        <v>1346.0333333333333</v>
      </c>
      <c r="L95" s="38">
        <v>1363.8166666666671</v>
      </c>
      <c r="M95" s="28">
        <v>1328.25</v>
      </c>
      <c r="N95" s="28">
        <v>1298.8499999999999</v>
      </c>
      <c r="O95" s="39">
        <v>38061650</v>
      </c>
      <c r="P95" s="40">
        <v>3.2649406849212866E-2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505</v>
      </c>
      <c r="F96" s="37">
        <v>508.2833333333333</v>
      </c>
      <c r="G96" s="38">
        <v>496.26666666666665</v>
      </c>
      <c r="H96" s="38">
        <v>487.53333333333336</v>
      </c>
      <c r="I96" s="38">
        <v>475.51666666666671</v>
      </c>
      <c r="J96" s="38">
        <v>517.01666666666665</v>
      </c>
      <c r="K96" s="38">
        <v>529.0333333333333</v>
      </c>
      <c r="L96" s="38">
        <v>537.76666666666654</v>
      </c>
      <c r="M96" s="28">
        <v>520.29999999999995</v>
      </c>
      <c r="N96" s="28">
        <v>499.55</v>
      </c>
      <c r="O96" s="39">
        <v>31071700</v>
      </c>
      <c r="P96" s="40">
        <v>1.3308939589611135E-2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2202.5</v>
      </c>
      <c r="F97" s="37">
        <v>2218.0833333333335</v>
      </c>
      <c r="G97" s="38">
        <v>2161.2166666666672</v>
      </c>
      <c r="H97" s="38">
        <v>2119.9333333333338</v>
      </c>
      <c r="I97" s="38">
        <v>2063.0666666666675</v>
      </c>
      <c r="J97" s="38">
        <v>2259.3666666666668</v>
      </c>
      <c r="K97" s="38">
        <v>2316.2333333333327</v>
      </c>
      <c r="L97" s="38">
        <v>2357.5166666666664</v>
      </c>
      <c r="M97" s="28">
        <v>2274.9499999999998</v>
      </c>
      <c r="N97" s="28">
        <v>2176.8000000000002</v>
      </c>
      <c r="O97" s="39">
        <v>3463500</v>
      </c>
      <c r="P97" s="40">
        <v>-1.3247863247863248E-2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618.20000000000005</v>
      </c>
      <c r="F98" s="37">
        <v>609.2166666666667</v>
      </c>
      <c r="G98" s="38">
        <v>596.98333333333335</v>
      </c>
      <c r="H98" s="38">
        <v>575.76666666666665</v>
      </c>
      <c r="I98" s="38">
        <v>563.5333333333333</v>
      </c>
      <c r="J98" s="38">
        <v>630.43333333333339</v>
      </c>
      <c r="K98" s="38">
        <v>642.66666666666674</v>
      </c>
      <c r="L98" s="38">
        <v>663.88333333333344</v>
      </c>
      <c r="M98" s="28">
        <v>621.45000000000005</v>
      </c>
      <c r="N98" s="28">
        <v>588</v>
      </c>
      <c r="O98" s="39">
        <v>35846950</v>
      </c>
      <c r="P98" s="40">
        <v>-1.7327753875169445E-2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125</v>
      </c>
      <c r="F99" s="37">
        <v>123.48333333333333</v>
      </c>
      <c r="G99" s="38">
        <v>120.51666666666667</v>
      </c>
      <c r="H99" s="38">
        <v>116.03333333333333</v>
      </c>
      <c r="I99" s="38">
        <v>113.06666666666666</v>
      </c>
      <c r="J99" s="38">
        <v>127.96666666666667</v>
      </c>
      <c r="K99" s="38">
        <v>130.93333333333334</v>
      </c>
      <c r="L99" s="38">
        <v>135.41666666666669</v>
      </c>
      <c r="M99" s="28">
        <v>126.45</v>
      </c>
      <c r="N99" s="28">
        <v>119</v>
      </c>
      <c r="O99" s="39">
        <v>15222000</v>
      </c>
      <c r="P99" s="40">
        <v>1.2006861063464836E-2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275.85000000000002</v>
      </c>
      <c r="F100" s="37">
        <v>274.55</v>
      </c>
      <c r="G100" s="38">
        <v>270.8</v>
      </c>
      <c r="H100" s="38">
        <v>265.75</v>
      </c>
      <c r="I100" s="38">
        <v>262</v>
      </c>
      <c r="J100" s="38">
        <v>279.60000000000002</v>
      </c>
      <c r="K100" s="38">
        <v>283.35000000000002</v>
      </c>
      <c r="L100" s="38">
        <v>288.40000000000003</v>
      </c>
      <c r="M100" s="28">
        <v>278.3</v>
      </c>
      <c r="N100" s="28">
        <v>269.5</v>
      </c>
      <c r="O100" s="39">
        <v>12152700</v>
      </c>
      <c r="P100" s="40">
        <v>2.8564899451553931E-2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1947.15</v>
      </c>
      <c r="F101" s="37">
        <v>1952.95</v>
      </c>
      <c r="G101" s="38">
        <v>1922.2</v>
      </c>
      <c r="H101" s="38">
        <v>1897.25</v>
      </c>
      <c r="I101" s="38">
        <v>1866.5</v>
      </c>
      <c r="J101" s="38">
        <v>1977.9</v>
      </c>
      <c r="K101" s="38">
        <v>2008.65</v>
      </c>
      <c r="L101" s="38">
        <v>2033.6000000000001</v>
      </c>
      <c r="M101" s="28">
        <v>1983.7</v>
      </c>
      <c r="N101" s="28">
        <v>1928</v>
      </c>
      <c r="O101" s="39">
        <v>13488900</v>
      </c>
      <c r="P101" s="40">
        <v>8.6365471757369108E-3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39153.75</v>
      </c>
      <c r="F102" s="37">
        <v>39020.466666666667</v>
      </c>
      <c r="G102" s="38">
        <v>37873.133333333331</v>
      </c>
      <c r="H102" s="38">
        <v>36592.516666666663</v>
      </c>
      <c r="I102" s="38">
        <v>35445.183333333327</v>
      </c>
      <c r="J102" s="38">
        <v>40301.083333333336</v>
      </c>
      <c r="K102" s="38">
        <v>41448.416666666664</v>
      </c>
      <c r="L102" s="38">
        <v>42729.03333333334</v>
      </c>
      <c r="M102" s="28">
        <v>40167.800000000003</v>
      </c>
      <c r="N102" s="28">
        <v>37739.85</v>
      </c>
      <c r="O102" s="39">
        <v>8445</v>
      </c>
      <c r="P102" s="40">
        <v>4.4526901669758812E-2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136.25</v>
      </c>
      <c r="F103" s="37">
        <v>137.38333333333333</v>
      </c>
      <c r="G103" s="38">
        <v>132.36666666666665</v>
      </c>
      <c r="H103" s="38">
        <v>128.48333333333332</v>
      </c>
      <c r="I103" s="38">
        <v>123.46666666666664</v>
      </c>
      <c r="J103" s="38">
        <v>141.26666666666665</v>
      </c>
      <c r="K103" s="38">
        <v>146.2833333333333</v>
      </c>
      <c r="L103" s="38">
        <v>150.16666666666666</v>
      </c>
      <c r="M103" s="28">
        <v>142.4</v>
      </c>
      <c r="N103" s="28">
        <v>133.5</v>
      </c>
      <c r="O103" s="39">
        <v>36679200</v>
      </c>
      <c r="P103" s="40">
        <v>1.7106507349780795E-2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655.1</v>
      </c>
      <c r="F104" s="37">
        <v>655.30000000000007</v>
      </c>
      <c r="G104" s="38">
        <v>643.70000000000016</v>
      </c>
      <c r="H104" s="38">
        <v>632.30000000000007</v>
      </c>
      <c r="I104" s="38">
        <v>620.70000000000016</v>
      </c>
      <c r="J104" s="38">
        <v>666.70000000000016</v>
      </c>
      <c r="K104" s="38">
        <v>678.30000000000007</v>
      </c>
      <c r="L104" s="38">
        <v>689.70000000000016</v>
      </c>
      <c r="M104" s="28">
        <v>666.9</v>
      </c>
      <c r="N104" s="28">
        <v>643.9</v>
      </c>
      <c r="O104" s="39">
        <v>123935625</v>
      </c>
      <c r="P104" s="40">
        <v>2.4715498914291562E-2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1208.5999999999999</v>
      </c>
      <c r="F105" s="37">
        <v>1208.8666666666666</v>
      </c>
      <c r="G105" s="38">
        <v>1191.833333333333</v>
      </c>
      <c r="H105" s="38">
        <v>1175.0666666666664</v>
      </c>
      <c r="I105" s="38">
        <v>1158.0333333333328</v>
      </c>
      <c r="J105" s="38">
        <v>1225.6333333333332</v>
      </c>
      <c r="K105" s="38">
        <v>1242.6666666666665</v>
      </c>
      <c r="L105" s="38">
        <v>1259.4333333333334</v>
      </c>
      <c r="M105" s="28">
        <v>1225.9000000000001</v>
      </c>
      <c r="N105" s="28">
        <v>1192.0999999999999</v>
      </c>
      <c r="O105" s="39">
        <v>3467575</v>
      </c>
      <c r="P105" s="40">
        <v>-8.2846223021582732E-2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446.8</v>
      </c>
      <c r="F106" s="37">
        <v>445.48333333333329</v>
      </c>
      <c r="G106" s="38">
        <v>436.96666666666658</v>
      </c>
      <c r="H106" s="38">
        <v>427.13333333333327</v>
      </c>
      <c r="I106" s="38">
        <v>418.61666666666656</v>
      </c>
      <c r="J106" s="38">
        <v>455.31666666666661</v>
      </c>
      <c r="K106" s="38">
        <v>463.83333333333337</v>
      </c>
      <c r="L106" s="38">
        <v>473.66666666666663</v>
      </c>
      <c r="M106" s="28">
        <v>454</v>
      </c>
      <c r="N106" s="28">
        <v>435.65</v>
      </c>
      <c r="O106" s="39">
        <v>8377500</v>
      </c>
      <c r="P106" s="40">
        <v>2.1532388300735689E-3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9.5500000000000007</v>
      </c>
      <c r="F107" s="37">
        <v>9.7000000000000011</v>
      </c>
      <c r="G107" s="38">
        <v>9.2000000000000028</v>
      </c>
      <c r="H107" s="38">
        <v>8.8500000000000014</v>
      </c>
      <c r="I107" s="38">
        <v>8.3500000000000032</v>
      </c>
      <c r="J107" s="38">
        <v>10.050000000000002</v>
      </c>
      <c r="K107" s="38">
        <v>10.549999999999999</v>
      </c>
      <c r="L107" s="38">
        <v>10.900000000000002</v>
      </c>
      <c r="M107" s="28">
        <v>10.199999999999999</v>
      </c>
      <c r="N107" s="28">
        <v>9.35</v>
      </c>
      <c r="O107" s="39">
        <v>826420000</v>
      </c>
      <c r="P107" s="40">
        <v>-8.3158336833263329E-3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53.4</v>
      </c>
      <c r="F108" s="37">
        <v>53.433333333333337</v>
      </c>
      <c r="G108" s="38">
        <v>52.216666666666676</v>
      </c>
      <c r="H108" s="38">
        <v>51.033333333333339</v>
      </c>
      <c r="I108" s="38">
        <v>49.816666666666677</v>
      </c>
      <c r="J108" s="38">
        <v>54.616666666666674</v>
      </c>
      <c r="K108" s="38">
        <v>55.833333333333343</v>
      </c>
      <c r="L108" s="38">
        <v>57.016666666666673</v>
      </c>
      <c r="M108" s="28">
        <v>54.65</v>
      </c>
      <c r="N108" s="28">
        <v>52.25</v>
      </c>
      <c r="O108" s="39">
        <v>86440000</v>
      </c>
      <c r="P108" s="40">
        <v>1.5149735760422783E-2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40.1</v>
      </c>
      <c r="F109" s="37">
        <v>39.75</v>
      </c>
      <c r="G109" s="38">
        <v>39.25</v>
      </c>
      <c r="H109" s="38">
        <v>38.4</v>
      </c>
      <c r="I109" s="38">
        <v>37.9</v>
      </c>
      <c r="J109" s="38">
        <v>40.6</v>
      </c>
      <c r="K109" s="38">
        <v>41.1</v>
      </c>
      <c r="L109" s="38">
        <v>41.95</v>
      </c>
      <c r="M109" s="28">
        <v>40.25</v>
      </c>
      <c r="N109" s="28">
        <v>38.9</v>
      </c>
      <c r="O109" s="39">
        <v>149949900</v>
      </c>
      <c r="P109" s="40">
        <v>1.0925690338995734E-2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208</v>
      </c>
      <c r="F110" s="37">
        <v>206.21666666666667</v>
      </c>
      <c r="G110" s="38">
        <v>203.18333333333334</v>
      </c>
      <c r="H110" s="38">
        <v>198.36666666666667</v>
      </c>
      <c r="I110" s="38">
        <v>195.33333333333334</v>
      </c>
      <c r="J110" s="38">
        <v>211.03333333333333</v>
      </c>
      <c r="K110" s="38">
        <v>214.06666666666669</v>
      </c>
      <c r="L110" s="38">
        <v>218.88333333333333</v>
      </c>
      <c r="M110" s="28">
        <v>209.25</v>
      </c>
      <c r="N110" s="28">
        <v>201.4</v>
      </c>
      <c r="O110" s="39">
        <v>43556250</v>
      </c>
      <c r="P110" s="40">
        <v>-1.8091131963817737E-2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337.6</v>
      </c>
      <c r="F111" s="37">
        <v>334.36666666666667</v>
      </c>
      <c r="G111" s="38">
        <v>325.23333333333335</v>
      </c>
      <c r="H111" s="38">
        <v>312.86666666666667</v>
      </c>
      <c r="I111" s="38">
        <v>303.73333333333335</v>
      </c>
      <c r="J111" s="38">
        <v>346.73333333333335</v>
      </c>
      <c r="K111" s="38">
        <v>355.86666666666667</v>
      </c>
      <c r="L111" s="38">
        <v>368.23333333333335</v>
      </c>
      <c r="M111" s="28">
        <v>343.5</v>
      </c>
      <c r="N111" s="28">
        <v>322</v>
      </c>
      <c r="O111" s="39">
        <v>18903500</v>
      </c>
      <c r="P111" s="40">
        <v>-7.5795856493178371E-3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189.65</v>
      </c>
      <c r="F112" s="37">
        <v>187.48333333333335</v>
      </c>
      <c r="G112" s="38">
        <v>183.06666666666669</v>
      </c>
      <c r="H112" s="38">
        <v>176.48333333333335</v>
      </c>
      <c r="I112" s="38">
        <v>172.06666666666669</v>
      </c>
      <c r="J112" s="38">
        <v>194.06666666666669</v>
      </c>
      <c r="K112" s="38">
        <v>198.48333333333332</v>
      </c>
      <c r="L112" s="38">
        <v>205.06666666666669</v>
      </c>
      <c r="M112" s="28">
        <v>191.9</v>
      </c>
      <c r="N112" s="28">
        <v>180.9</v>
      </c>
      <c r="O112" s="39">
        <v>17741042</v>
      </c>
      <c r="P112" s="40">
        <v>-8.0658607753230513E-2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184.95</v>
      </c>
      <c r="F113" s="37">
        <v>185.25</v>
      </c>
      <c r="G113" s="38">
        <v>181.3</v>
      </c>
      <c r="H113" s="38">
        <v>177.65</v>
      </c>
      <c r="I113" s="38">
        <v>173.70000000000002</v>
      </c>
      <c r="J113" s="38">
        <v>188.9</v>
      </c>
      <c r="K113" s="38">
        <v>192.85</v>
      </c>
      <c r="L113" s="38">
        <v>196.5</v>
      </c>
      <c r="M113" s="28">
        <v>189.2</v>
      </c>
      <c r="N113" s="28">
        <v>181.6</v>
      </c>
      <c r="O113" s="39">
        <v>13058700</v>
      </c>
      <c r="P113" s="40">
        <v>-5.521201413427562E-3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4004.95</v>
      </c>
      <c r="F114" s="37">
        <v>4064.2666666666669</v>
      </c>
      <c r="G114" s="38">
        <v>3914.7833333333338</v>
      </c>
      <c r="H114" s="38">
        <v>3824.6166666666668</v>
      </c>
      <c r="I114" s="38">
        <v>3675.1333333333337</v>
      </c>
      <c r="J114" s="38">
        <v>4154.4333333333343</v>
      </c>
      <c r="K114" s="38">
        <v>4303.9166666666661</v>
      </c>
      <c r="L114" s="38">
        <v>4394.0833333333339</v>
      </c>
      <c r="M114" s="28">
        <v>4213.75</v>
      </c>
      <c r="N114" s="28">
        <v>3974.1</v>
      </c>
      <c r="O114" s="39">
        <v>350325</v>
      </c>
      <c r="P114" s="40">
        <v>3.4371643394199786E-3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1616.35</v>
      </c>
      <c r="F115" s="37">
        <v>1622.9833333333336</v>
      </c>
      <c r="G115" s="38">
        <v>1585.7666666666671</v>
      </c>
      <c r="H115" s="38">
        <v>1555.1833333333336</v>
      </c>
      <c r="I115" s="38">
        <v>1517.9666666666672</v>
      </c>
      <c r="J115" s="38">
        <v>1653.5666666666671</v>
      </c>
      <c r="K115" s="38">
        <v>1690.7833333333333</v>
      </c>
      <c r="L115" s="38">
        <v>1721.366666666667</v>
      </c>
      <c r="M115" s="28">
        <v>1660.2</v>
      </c>
      <c r="N115" s="28">
        <v>1592.4</v>
      </c>
      <c r="O115" s="39">
        <v>3737250</v>
      </c>
      <c r="P115" s="40">
        <v>-4.6011486917677091E-2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837.45</v>
      </c>
      <c r="F116" s="37">
        <v>853.68333333333339</v>
      </c>
      <c r="G116" s="38">
        <v>809.76666666666677</v>
      </c>
      <c r="H116" s="38">
        <v>782.08333333333337</v>
      </c>
      <c r="I116" s="38">
        <v>738.16666666666674</v>
      </c>
      <c r="J116" s="38">
        <v>881.36666666666679</v>
      </c>
      <c r="K116" s="38">
        <v>925.2833333333333</v>
      </c>
      <c r="L116" s="38">
        <v>952.96666666666681</v>
      </c>
      <c r="M116" s="28">
        <v>897.6</v>
      </c>
      <c r="N116" s="28">
        <v>826</v>
      </c>
      <c r="O116" s="39">
        <v>27009900</v>
      </c>
      <c r="P116" s="40">
        <v>4.2736527570272055E-2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198.8</v>
      </c>
      <c r="F117" s="37">
        <v>200.93333333333337</v>
      </c>
      <c r="G117" s="38">
        <v>194.96666666666673</v>
      </c>
      <c r="H117" s="38">
        <v>191.13333333333335</v>
      </c>
      <c r="I117" s="38">
        <v>185.16666666666671</v>
      </c>
      <c r="J117" s="38">
        <v>204.76666666666674</v>
      </c>
      <c r="K117" s="38">
        <v>210.73333333333338</v>
      </c>
      <c r="L117" s="38">
        <v>214.56666666666675</v>
      </c>
      <c r="M117" s="28">
        <v>206.9</v>
      </c>
      <c r="N117" s="28">
        <v>197.1</v>
      </c>
      <c r="O117" s="39">
        <v>24315200</v>
      </c>
      <c r="P117" s="40">
        <v>2.7327576008517686E-2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1739.6</v>
      </c>
      <c r="F118" s="37">
        <v>1730.5666666666666</v>
      </c>
      <c r="G118" s="38">
        <v>1709.1333333333332</v>
      </c>
      <c r="H118" s="38">
        <v>1678.6666666666665</v>
      </c>
      <c r="I118" s="38">
        <v>1657.2333333333331</v>
      </c>
      <c r="J118" s="38">
        <v>1761.0333333333333</v>
      </c>
      <c r="K118" s="38">
        <v>1782.4666666666667</v>
      </c>
      <c r="L118" s="38">
        <v>1812.9333333333334</v>
      </c>
      <c r="M118" s="28">
        <v>1752</v>
      </c>
      <c r="N118" s="28">
        <v>1700.1</v>
      </c>
      <c r="O118" s="39">
        <v>37527300</v>
      </c>
      <c r="P118" s="40">
        <v>-3.6501578987907263E-2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681.6</v>
      </c>
      <c r="F119" s="37">
        <v>674.7833333333333</v>
      </c>
      <c r="G119" s="38">
        <v>661.81666666666661</v>
      </c>
      <c r="H119" s="38">
        <v>642.0333333333333</v>
      </c>
      <c r="I119" s="38">
        <v>629.06666666666661</v>
      </c>
      <c r="J119" s="38">
        <v>694.56666666666661</v>
      </c>
      <c r="K119" s="38">
        <v>707.5333333333333</v>
      </c>
      <c r="L119" s="38">
        <v>727.31666666666661</v>
      </c>
      <c r="M119" s="28">
        <v>687.75</v>
      </c>
      <c r="N119" s="28">
        <v>655</v>
      </c>
      <c r="O119" s="39">
        <v>588750</v>
      </c>
      <c r="P119" s="40">
        <v>-1.0088272383354351E-2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111.9</v>
      </c>
      <c r="F120" s="37">
        <v>111.46666666666668</v>
      </c>
      <c r="G120" s="38">
        <v>110.23333333333336</v>
      </c>
      <c r="H120" s="38">
        <v>108.56666666666668</v>
      </c>
      <c r="I120" s="38">
        <v>107.33333333333336</v>
      </c>
      <c r="J120" s="38">
        <v>113.13333333333337</v>
      </c>
      <c r="K120" s="38">
        <v>114.36666666666669</v>
      </c>
      <c r="L120" s="38">
        <v>116.03333333333337</v>
      </c>
      <c r="M120" s="28">
        <v>112.7</v>
      </c>
      <c r="N120" s="28">
        <v>109.8</v>
      </c>
      <c r="O120" s="39">
        <v>38376000</v>
      </c>
      <c r="P120" s="40">
        <v>4.5140732873074879E-2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970</v>
      </c>
      <c r="F121" s="37">
        <v>958.63333333333333</v>
      </c>
      <c r="G121" s="38">
        <v>942.26666666666665</v>
      </c>
      <c r="H121" s="38">
        <v>914.5333333333333</v>
      </c>
      <c r="I121" s="38">
        <v>898.16666666666663</v>
      </c>
      <c r="J121" s="38">
        <v>986.36666666666667</v>
      </c>
      <c r="K121" s="38">
        <v>1002.7333333333332</v>
      </c>
      <c r="L121" s="38">
        <v>1030.4666666666667</v>
      </c>
      <c r="M121" s="28">
        <v>975</v>
      </c>
      <c r="N121" s="28">
        <v>930.9</v>
      </c>
      <c r="O121" s="39">
        <v>865800</v>
      </c>
      <c r="P121" s="40">
        <v>-1.0796915167095116E-2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679.35</v>
      </c>
      <c r="F122" s="37">
        <v>694.08333333333337</v>
      </c>
      <c r="G122" s="38">
        <v>658.26666666666677</v>
      </c>
      <c r="H122" s="38">
        <v>637.18333333333339</v>
      </c>
      <c r="I122" s="38">
        <v>601.36666666666679</v>
      </c>
      <c r="J122" s="38">
        <v>715.16666666666674</v>
      </c>
      <c r="K122" s="38">
        <v>750.98333333333335</v>
      </c>
      <c r="L122" s="38">
        <v>772.06666666666672</v>
      </c>
      <c r="M122" s="28">
        <v>729.9</v>
      </c>
      <c r="N122" s="28">
        <v>673</v>
      </c>
      <c r="O122" s="39">
        <v>14759500</v>
      </c>
      <c r="P122" s="40">
        <v>0.10617089645222638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224.8</v>
      </c>
      <c r="F123" s="37">
        <v>224.11666666666667</v>
      </c>
      <c r="G123" s="38">
        <v>221.48333333333335</v>
      </c>
      <c r="H123" s="38">
        <v>218.16666666666669</v>
      </c>
      <c r="I123" s="38">
        <v>215.53333333333336</v>
      </c>
      <c r="J123" s="38">
        <v>227.43333333333334</v>
      </c>
      <c r="K123" s="38">
        <v>230.06666666666666</v>
      </c>
      <c r="L123" s="38">
        <v>233.38333333333333</v>
      </c>
      <c r="M123" s="28">
        <v>226.75</v>
      </c>
      <c r="N123" s="28">
        <v>220.8</v>
      </c>
      <c r="O123" s="39">
        <v>131056000</v>
      </c>
      <c r="P123" s="40">
        <v>-7.061973812603535E-2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439.3</v>
      </c>
      <c r="F124" s="37">
        <v>437.75</v>
      </c>
      <c r="G124" s="38">
        <v>429.65</v>
      </c>
      <c r="H124" s="38">
        <v>420</v>
      </c>
      <c r="I124" s="38">
        <v>411.9</v>
      </c>
      <c r="J124" s="38">
        <v>447.4</v>
      </c>
      <c r="K124" s="38">
        <v>455.5</v>
      </c>
      <c r="L124" s="38">
        <v>465.15</v>
      </c>
      <c r="M124" s="28">
        <v>445.85</v>
      </c>
      <c r="N124" s="28">
        <v>428.1</v>
      </c>
      <c r="O124" s="39">
        <v>32825000</v>
      </c>
      <c r="P124" s="40">
        <v>-7.3334845392001207E-3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2335.5500000000002</v>
      </c>
      <c r="F125" s="37">
        <v>2393.5166666666669</v>
      </c>
      <c r="G125" s="38">
        <v>2247.0333333333338</v>
      </c>
      <c r="H125" s="38">
        <v>2158.5166666666669</v>
      </c>
      <c r="I125" s="38">
        <v>2012.0333333333338</v>
      </c>
      <c r="J125" s="38">
        <v>2482.0333333333338</v>
      </c>
      <c r="K125" s="38">
        <v>2628.5166666666664</v>
      </c>
      <c r="L125" s="38">
        <v>2717.0333333333338</v>
      </c>
      <c r="M125" s="28">
        <v>2540</v>
      </c>
      <c r="N125" s="28">
        <v>2305</v>
      </c>
      <c r="O125" s="39">
        <v>312200</v>
      </c>
      <c r="P125" s="40">
        <v>0.10669975186104218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636.9</v>
      </c>
      <c r="F126" s="37">
        <v>633.9</v>
      </c>
      <c r="G126" s="38">
        <v>625.04999999999995</v>
      </c>
      <c r="H126" s="38">
        <v>613.19999999999993</v>
      </c>
      <c r="I126" s="38">
        <v>604.34999999999991</v>
      </c>
      <c r="J126" s="38">
        <v>645.75</v>
      </c>
      <c r="K126" s="38">
        <v>654.60000000000014</v>
      </c>
      <c r="L126" s="38">
        <v>666.45</v>
      </c>
      <c r="M126" s="28">
        <v>642.75</v>
      </c>
      <c r="N126" s="28">
        <v>622.04999999999995</v>
      </c>
      <c r="O126" s="39">
        <v>35525250</v>
      </c>
      <c r="P126" s="40">
        <v>-2.4639878695981803E-3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2562.35</v>
      </c>
      <c r="F127" s="37">
        <v>2540.1333333333332</v>
      </c>
      <c r="G127" s="38">
        <v>2503.3166666666666</v>
      </c>
      <c r="H127" s="38">
        <v>2444.2833333333333</v>
      </c>
      <c r="I127" s="38">
        <v>2407.4666666666667</v>
      </c>
      <c r="J127" s="38">
        <v>2599.1666666666665</v>
      </c>
      <c r="K127" s="38">
        <v>2635.9833333333331</v>
      </c>
      <c r="L127" s="38">
        <v>2695.0166666666664</v>
      </c>
      <c r="M127" s="28">
        <v>2576.9499999999998</v>
      </c>
      <c r="N127" s="28">
        <v>2481.1</v>
      </c>
      <c r="O127" s="39">
        <v>2834000</v>
      </c>
      <c r="P127" s="40">
        <v>4.5901185588411678E-2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1712.2</v>
      </c>
      <c r="F128" s="37">
        <v>1707.9833333333333</v>
      </c>
      <c r="G128" s="38">
        <v>1685.9666666666667</v>
      </c>
      <c r="H128" s="38">
        <v>1659.7333333333333</v>
      </c>
      <c r="I128" s="38">
        <v>1637.7166666666667</v>
      </c>
      <c r="J128" s="38">
        <v>1734.2166666666667</v>
      </c>
      <c r="K128" s="38">
        <v>1756.2333333333336</v>
      </c>
      <c r="L128" s="38">
        <v>1782.4666666666667</v>
      </c>
      <c r="M128" s="28">
        <v>1730</v>
      </c>
      <c r="N128" s="28">
        <v>1681.75</v>
      </c>
      <c r="O128" s="39">
        <v>15376800</v>
      </c>
      <c r="P128" s="40">
        <v>4.5159185449009001E-2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59.4</v>
      </c>
      <c r="F129" s="37">
        <v>59.416666666666664</v>
      </c>
      <c r="G129" s="38">
        <v>58.383333333333326</v>
      </c>
      <c r="H129" s="38">
        <v>57.36666666666666</v>
      </c>
      <c r="I129" s="38">
        <v>56.333333333333321</v>
      </c>
      <c r="J129" s="38">
        <v>60.43333333333333</v>
      </c>
      <c r="K129" s="38">
        <v>61.466666666666676</v>
      </c>
      <c r="L129" s="38">
        <v>62.483333333333334</v>
      </c>
      <c r="M129" s="28">
        <v>60.45</v>
      </c>
      <c r="N129" s="28">
        <v>58.4</v>
      </c>
      <c r="O129" s="39">
        <v>69812452</v>
      </c>
      <c r="P129" s="40">
        <v>-8.2403651115618669E-3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2335.0500000000002</v>
      </c>
      <c r="F130" s="37">
        <v>2302.9333333333334</v>
      </c>
      <c r="G130" s="38">
        <v>2255.8666666666668</v>
      </c>
      <c r="H130" s="38">
        <v>2176.6833333333334</v>
      </c>
      <c r="I130" s="38">
        <v>2129.6166666666668</v>
      </c>
      <c r="J130" s="38">
        <v>2382.1166666666668</v>
      </c>
      <c r="K130" s="38">
        <v>2429.1833333333334</v>
      </c>
      <c r="L130" s="38">
        <v>2508.3666666666668</v>
      </c>
      <c r="M130" s="28">
        <v>2350</v>
      </c>
      <c r="N130" s="28">
        <v>2223.75</v>
      </c>
      <c r="O130" s="39">
        <v>882875</v>
      </c>
      <c r="P130" s="40">
        <v>4.1228319590560138E-3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529.9</v>
      </c>
      <c r="F131" s="37">
        <v>529.01666666666677</v>
      </c>
      <c r="G131" s="38">
        <v>524.53333333333353</v>
      </c>
      <c r="H131" s="38">
        <v>519.16666666666674</v>
      </c>
      <c r="I131" s="38">
        <v>514.68333333333351</v>
      </c>
      <c r="J131" s="38">
        <v>534.38333333333355</v>
      </c>
      <c r="K131" s="38">
        <v>538.8666666666669</v>
      </c>
      <c r="L131" s="38">
        <v>544.23333333333358</v>
      </c>
      <c r="M131" s="28">
        <v>533.5</v>
      </c>
      <c r="N131" s="28">
        <v>523.65</v>
      </c>
      <c r="O131" s="39">
        <v>5480100</v>
      </c>
      <c r="P131" s="40">
        <v>1.0119442601194425E-2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331.45</v>
      </c>
      <c r="F132" s="37">
        <v>330.75</v>
      </c>
      <c r="G132" s="38">
        <v>321.5</v>
      </c>
      <c r="H132" s="38">
        <v>311.55</v>
      </c>
      <c r="I132" s="38">
        <v>302.3</v>
      </c>
      <c r="J132" s="38">
        <v>340.7</v>
      </c>
      <c r="K132" s="38">
        <v>349.95</v>
      </c>
      <c r="L132" s="38">
        <v>359.9</v>
      </c>
      <c r="M132" s="28">
        <v>340</v>
      </c>
      <c r="N132" s="28">
        <v>320.8</v>
      </c>
      <c r="O132" s="39">
        <v>19842000</v>
      </c>
      <c r="P132" s="40">
        <v>-2.188701567583555E-2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1638.95</v>
      </c>
      <c r="F133" s="37">
        <v>1645.3000000000002</v>
      </c>
      <c r="G133" s="38">
        <v>1604.9500000000003</v>
      </c>
      <c r="H133" s="38">
        <v>1570.95</v>
      </c>
      <c r="I133" s="38">
        <v>1530.6000000000001</v>
      </c>
      <c r="J133" s="38">
        <v>1679.3000000000004</v>
      </c>
      <c r="K133" s="38">
        <v>1719.6500000000003</v>
      </c>
      <c r="L133" s="38">
        <v>1753.6500000000005</v>
      </c>
      <c r="M133" s="28">
        <v>1685.65</v>
      </c>
      <c r="N133" s="28">
        <v>1611.3</v>
      </c>
      <c r="O133" s="39">
        <v>15355950</v>
      </c>
      <c r="P133" s="40">
        <v>8.817537283025019E-2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6222.5</v>
      </c>
      <c r="F134" s="37">
        <v>6144.75</v>
      </c>
      <c r="G134" s="38">
        <v>6040</v>
      </c>
      <c r="H134" s="38">
        <v>5857.5</v>
      </c>
      <c r="I134" s="38">
        <v>5752.75</v>
      </c>
      <c r="J134" s="38">
        <v>6327.25</v>
      </c>
      <c r="K134" s="38">
        <v>6432</v>
      </c>
      <c r="L134" s="38">
        <v>6614.5</v>
      </c>
      <c r="M134" s="28">
        <v>6249.5</v>
      </c>
      <c r="N134" s="28">
        <v>5962.25</v>
      </c>
      <c r="O134" s="39">
        <v>932700</v>
      </c>
      <c r="P134" s="40">
        <v>-2.9347486731189511E-2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4612.5</v>
      </c>
      <c r="F135" s="37">
        <v>4590.3166666666666</v>
      </c>
      <c r="G135" s="38">
        <v>4526.6833333333334</v>
      </c>
      <c r="H135" s="38">
        <v>4440.8666666666668</v>
      </c>
      <c r="I135" s="38">
        <v>4377.2333333333336</v>
      </c>
      <c r="J135" s="38">
        <v>4676.1333333333332</v>
      </c>
      <c r="K135" s="38">
        <v>4739.7666666666664</v>
      </c>
      <c r="L135" s="38">
        <v>4825.583333333333</v>
      </c>
      <c r="M135" s="28">
        <v>4653.95</v>
      </c>
      <c r="N135" s="28">
        <v>4504.5</v>
      </c>
      <c r="O135" s="39">
        <v>613600</v>
      </c>
      <c r="P135" s="40">
        <v>-3.7037037037037035E-2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703.25</v>
      </c>
      <c r="F136" s="37">
        <v>696.33333333333337</v>
      </c>
      <c r="G136" s="38">
        <v>687.26666666666677</v>
      </c>
      <c r="H136" s="38">
        <v>671.28333333333342</v>
      </c>
      <c r="I136" s="38">
        <v>662.21666666666681</v>
      </c>
      <c r="J136" s="38">
        <v>712.31666666666672</v>
      </c>
      <c r="K136" s="38">
        <v>721.38333333333333</v>
      </c>
      <c r="L136" s="38">
        <v>737.36666666666667</v>
      </c>
      <c r="M136" s="28">
        <v>705.4</v>
      </c>
      <c r="N136" s="28">
        <v>680.35</v>
      </c>
      <c r="O136" s="39">
        <v>9241200</v>
      </c>
      <c r="P136" s="40">
        <v>-6.4881659508361509E-3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692.4</v>
      </c>
      <c r="F137" s="37">
        <v>698</v>
      </c>
      <c r="G137" s="38">
        <v>678.4</v>
      </c>
      <c r="H137" s="38">
        <v>664.4</v>
      </c>
      <c r="I137" s="38">
        <v>644.79999999999995</v>
      </c>
      <c r="J137" s="38">
        <v>712</v>
      </c>
      <c r="K137" s="38">
        <v>731.59999999999991</v>
      </c>
      <c r="L137" s="38">
        <v>745.6</v>
      </c>
      <c r="M137" s="28">
        <v>717.6</v>
      </c>
      <c r="N137" s="28">
        <v>684</v>
      </c>
      <c r="O137" s="39">
        <v>15932700</v>
      </c>
      <c r="P137" s="40">
        <v>-2.5516975638994733E-2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130.9</v>
      </c>
      <c r="F138" s="37">
        <v>131.36666666666665</v>
      </c>
      <c r="G138" s="38">
        <v>126.73333333333329</v>
      </c>
      <c r="H138" s="38">
        <v>122.56666666666665</v>
      </c>
      <c r="I138" s="38">
        <v>117.93333333333329</v>
      </c>
      <c r="J138" s="38">
        <v>135.5333333333333</v>
      </c>
      <c r="K138" s="38">
        <v>140.16666666666669</v>
      </c>
      <c r="L138" s="38">
        <v>144.33333333333329</v>
      </c>
      <c r="M138" s="28">
        <v>136</v>
      </c>
      <c r="N138" s="28">
        <v>127.2</v>
      </c>
      <c r="O138" s="39">
        <v>34764000</v>
      </c>
      <c r="P138" s="40">
        <v>1.4980410232772528E-3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114.9</v>
      </c>
      <c r="F139" s="37">
        <v>113.8</v>
      </c>
      <c r="G139" s="38">
        <v>112.25</v>
      </c>
      <c r="H139" s="38">
        <v>109.60000000000001</v>
      </c>
      <c r="I139" s="38">
        <v>108.05000000000001</v>
      </c>
      <c r="J139" s="38">
        <v>116.44999999999999</v>
      </c>
      <c r="K139" s="38">
        <v>117.99999999999997</v>
      </c>
      <c r="L139" s="38">
        <v>120.64999999999998</v>
      </c>
      <c r="M139" s="28">
        <v>115.35</v>
      </c>
      <c r="N139" s="28">
        <v>111.15</v>
      </c>
      <c r="O139" s="39">
        <v>24600000</v>
      </c>
      <c r="P139" s="40">
        <v>-2.6706231454005934E-2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483.05</v>
      </c>
      <c r="F140" s="37">
        <v>485.36666666666662</v>
      </c>
      <c r="G140" s="38">
        <v>475.73333333333323</v>
      </c>
      <c r="H140" s="38">
        <v>468.41666666666663</v>
      </c>
      <c r="I140" s="38">
        <v>458.78333333333325</v>
      </c>
      <c r="J140" s="38">
        <v>492.68333333333322</v>
      </c>
      <c r="K140" s="38">
        <v>502.31666666666655</v>
      </c>
      <c r="L140" s="38">
        <v>509.63333333333321</v>
      </c>
      <c r="M140" s="28">
        <v>495</v>
      </c>
      <c r="N140" s="28">
        <v>478.05</v>
      </c>
      <c r="O140" s="39">
        <v>9090000</v>
      </c>
      <c r="P140" s="40">
        <v>-8.9402529437418235E-3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6791.9</v>
      </c>
      <c r="F141" s="37">
        <v>6854.333333333333</v>
      </c>
      <c r="G141" s="38">
        <v>6683.6666666666661</v>
      </c>
      <c r="H141" s="38">
        <v>6575.4333333333334</v>
      </c>
      <c r="I141" s="38">
        <v>6404.7666666666664</v>
      </c>
      <c r="J141" s="38">
        <v>6962.5666666666657</v>
      </c>
      <c r="K141" s="38">
        <v>7133.2333333333318</v>
      </c>
      <c r="L141" s="38">
        <v>7241.4666666666653</v>
      </c>
      <c r="M141" s="28">
        <v>7025</v>
      </c>
      <c r="N141" s="28">
        <v>6746.1</v>
      </c>
      <c r="O141" s="39">
        <v>3223500</v>
      </c>
      <c r="P141" s="40">
        <v>6.1723922136952013E-2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777.1</v>
      </c>
      <c r="F142" s="37">
        <v>785.76666666666677</v>
      </c>
      <c r="G142" s="38">
        <v>759.23333333333358</v>
      </c>
      <c r="H142" s="38">
        <v>741.36666666666679</v>
      </c>
      <c r="I142" s="38">
        <v>714.8333333333336</v>
      </c>
      <c r="J142" s="38">
        <v>803.63333333333355</v>
      </c>
      <c r="K142" s="38">
        <v>830.16666666666663</v>
      </c>
      <c r="L142" s="38">
        <v>848.03333333333353</v>
      </c>
      <c r="M142" s="28">
        <v>812.3</v>
      </c>
      <c r="N142" s="28">
        <v>767.9</v>
      </c>
      <c r="O142" s="39">
        <v>13163750</v>
      </c>
      <c r="P142" s="40">
        <v>-5.852921740772208E-3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1259.7</v>
      </c>
      <c r="F143" s="37">
        <v>1260.7</v>
      </c>
      <c r="G143" s="38">
        <v>1226.7</v>
      </c>
      <c r="H143" s="38">
        <v>1193.7</v>
      </c>
      <c r="I143" s="38">
        <v>1159.7</v>
      </c>
      <c r="J143" s="38">
        <v>1293.7</v>
      </c>
      <c r="K143" s="38">
        <v>1327.7</v>
      </c>
      <c r="L143" s="38">
        <v>1360.7</v>
      </c>
      <c r="M143" s="28">
        <v>1294.7</v>
      </c>
      <c r="N143" s="28">
        <v>1227.7</v>
      </c>
      <c r="O143" s="39">
        <v>1694350</v>
      </c>
      <c r="P143" s="40">
        <v>1.5949632738719834E-2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1872</v>
      </c>
      <c r="F144" s="37">
        <v>1849.8333333333333</v>
      </c>
      <c r="G144" s="38">
        <v>1803.6666666666665</v>
      </c>
      <c r="H144" s="38">
        <v>1735.3333333333333</v>
      </c>
      <c r="I144" s="38">
        <v>1689.1666666666665</v>
      </c>
      <c r="J144" s="38">
        <v>1918.1666666666665</v>
      </c>
      <c r="K144" s="38">
        <v>1964.333333333333</v>
      </c>
      <c r="L144" s="38">
        <v>2032.6666666666665</v>
      </c>
      <c r="M144" s="28">
        <v>1896</v>
      </c>
      <c r="N144" s="28">
        <v>1781.5</v>
      </c>
      <c r="O144" s="39">
        <v>758600</v>
      </c>
      <c r="P144" s="40">
        <v>-3.1409601634320737E-2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771.45</v>
      </c>
      <c r="F145" s="37">
        <v>771.66666666666663</v>
      </c>
      <c r="G145" s="38">
        <v>749.7833333333333</v>
      </c>
      <c r="H145" s="38">
        <v>728.11666666666667</v>
      </c>
      <c r="I145" s="38">
        <v>706.23333333333335</v>
      </c>
      <c r="J145" s="38">
        <v>793.33333333333326</v>
      </c>
      <c r="K145" s="38">
        <v>815.2166666666667</v>
      </c>
      <c r="L145" s="38">
        <v>836.88333333333321</v>
      </c>
      <c r="M145" s="28">
        <v>793.55</v>
      </c>
      <c r="N145" s="28">
        <v>750</v>
      </c>
      <c r="O145" s="39">
        <v>1496950</v>
      </c>
      <c r="P145" s="40">
        <v>-2.6627218934911243E-2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713.65</v>
      </c>
      <c r="F146" s="37">
        <v>712.76666666666677</v>
      </c>
      <c r="G146" s="38">
        <v>695.33333333333348</v>
      </c>
      <c r="H146" s="38">
        <v>677.01666666666677</v>
      </c>
      <c r="I146" s="38">
        <v>659.58333333333348</v>
      </c>
      <c r="J146" s="38">
        <v>731.08333333333348</v>
      </c>
      <c r="K146" s="38">
        <v>748.51666666666665</v>
      </c>
      <c r="L146" s="38">
        <v>766.83333333333348</v>
      </c>
      <c r="M146" s="28">
        <v>730.2</v>
      </c>
      <c r="N146" s="28">
        <v>694.45</v>
      </c>
      <c r="O146" s="39">
        <v>3822000</v>
      </c>
      <c r="P146" s="40">
        <v>-3.1914893617021274E-2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3870.65</v>
      </c>
      <c r="F147" s="37">
        <v>3849.0333333333333</v>
      </c>
      <c r="G147" s="38">
        <v>3802.6166666666668</v>
      </c>
      <c r="H147" s="38">
        <v>3734.5833333333335</v>
      </c>
      <c r="I147" s="38">
        <v>3688.166666666667</v>
      </c>
      <c r="J147" s="38">
        <v>3917.0666666666666</v>
      </c>
      <c r="K147" s="38">
        <v>3963.4833333333336</v>
      </c>
      <c r="L147" s="38">
        <v>4031.5166666666664</v>
      </c>
      <c r="M147" s="28">
        <v>3895.45</v>
      </c>
      <c r="N147" s="28">
        <v>3781</v>
      </c>
      <c r="O147" s="39">
        <v>2781400</v>
      </c>
      <c r="P147" s="40">
        <v>2.1618505440657203E-3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128.65</v>
      </c>
      <c r="F148" s="37">
        <v>129.13333333333335</v>
      </c>
      <c r="G148" s="38">
        <v>124.31666666666672</v>
      </c>
      <c r="H148" s="38">
        <v>119.98333333333336</v>
      </c>
      <c r="I148" s="38">
        <v>115.16666666666673</v>
      </c>
      <c r="J148" s="38">
        <v>133.4666666666667</v>
      </c>
      <c r="K148" s="38">
        <v>138.28333333333336</v>
      </c>
      <c r="L148" s="38">
        <v>142.6166666666667</v>
      </c>
      <c r="M148" s="28">
        <v>133.94999999999999</v>
      </c>
      <c r="N148" s="28">
        <v>124.8</v>
      </c>
      <c r="O148" s="39">
        <v>26887000</v>
      </c>
      <c r="P148" s="40">
        <v>0.10088850673545428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3136.65</v>
      </c>
      <c r="F149" s="37">
        <v>3146.0166666666664</v>
      </c>
      <c r="G149" s="38">
        <v>3093.1333333333328</v>
      </c>
      <c r="H149" s="38">
        <v>3049.6166666666663</v>
      </c>
      <c r="I149" s="38">
        <v>2996.7333333333327</v>
      </c>
      <c r="J149" s="38">
        <v>3189.5333333333328</v>
      </c>
      <c r="K149" s="38">
        <v>3242.4166666666661</v>
      </c>
      <c r="L149" s="38">
        <v>3285.9333333333329</v>
      </c>
      <c r="M149" s="28">
        <v>3198.9</v>
      </c>
      <c r="N149" s="28">
        <v>3102.5</v>
      </c>
      <c r="O149" s="39">
        <v>1611225</v>
      </c>
      <c r="P149" s="40">
        <v>-4.9713606397924996E-3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65543</v>
      </c>
      <c r="F150" s="37">
        <v>64832.566666666673</v>
      </c>
      <c r="G150" s="38">
        <v>63739.133333333346</v>
      </c>
      <c r="H150" s="38">
        <v>61935.26666666667</v>
      </c>
      <c r="I150" s="38">
        <v>60841.833333333343</v>
      </c>
      <c r="J150" s="38">
        <v>66636.433333333349</v>
      </c>
      <c r="K150" s="38">
        <v>67729.866666666683</v>
      </c>
      <c r="L150" s="38">
        <v>69533.733333333352</v>
      </c>
      <c r="M150" s="28">
        <v>65926</v>
      </c>
      <c r="N150" s="28">
        <v>63028.7</v>
      </c>
      <c r="O150" s="39">
        <v>85500</v>
      </c>
      <c r="P150" s="40">
        <v>6.7016098839386001E-2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1348.95</v>
      </c>
      <c r="F151" s="37">
        <v>1347.55</v>
      </c>
      <c r="G151" s="38">
        <v>1333.35</v>
      </c>
      <c r="H151" s="38">
        <v>1317.75</v>
      </c>
      <c r="I151" s="38">
        <v>1303.55</v>
      </c>
      <c r="J151" s="38">
        <v>1363.1499999999999</v>
      </c>
      <c r="K151" s="38">
        <v>1377.3500000000001</v>
      </c>
      <c r="L151" s="38">
        <v>1392.9499999999998</v>
      </c>
      <c r="M151" s="28">
        <v>1361.75</v>
      </c>
      <c r="N151" s="28">
        <v>1331.95</v>
      </c>
      <c r="O151" s="39">
        <v>3173250</v>
      </c>
      <c r="P151" s="40">
        <v>-5.2897613729869517E-3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288.3</v>
      </c>
      <c r="F152" s="37">
        <v>287.31666666666666</v>
      </c>
      <c r="G152" s="38">
        <v>282.5333333333333</v>
      </c>
      <c r="H152" s="38">
        <v>276.76666666666665</v>
      </c>
      <c r="I152" s="38">
        <v>271.98333333333329</v>
      </c>
      <c r="J152" s="38">
        <v>293.08333333333331</v>
      </c>
      <c r="K152" s="38">
        <v>297.86666666666673</v>
      </c>
      <c r="L152" s="38">
        <v>303.63333333333333</v>
      </c>
      <c r="M152" s="28">
        <v>292.10000000000002</v>
      </c>
      <c r="N152" s="28">
        <v>281.55</v>
      </c>
      <c r="O152" s="39">
        <v>2748800</v>
      </c>
      <c r="P152" s="40">
        <v>8.2159624413145546E-3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127.3</v>
      </c>
      <c r="F153" s="37">
        <v>125.83333333333333</v>
      </c>
      <c r="G153" s="38">
        <v>123.41666666666666</v>
      </c>
      <c r="H153" s="38">
        <v>119.53333333333333</v>
      </c>
      <c r="I153" s="38">
        <v>117.11666666666666</v>
      </c>
      <c r="J153" s="38">
        <v>129.71666666666664</v>
      </c>
      <c r="K153" s="38">
        <v>132.13333333333333</v>
      </c>
      <c r="L153" s="38">
        <v>136.01666666666665</v>
      </c>
      <c r="M153" s="28">
        <v>128.25</v>
      </c>
      <c r="N153" s="28">
        <v>121.95</v>
      </c>
      <c r="O153" s="39">
        <v>85365500</v>
      </c>
      <c r="P153" s="40">
        <v>-5.8404276380914673E-3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4297</v>
      </c>
      <c r="F154" s="37">
        <v>4276</v>
      </c>
      <c r="G154" s="38">
        <v>4206</v>
      </c>
      <c r="H154" s="38">
        <v>4115</v>
      </c>
      <c r="I154" s="38">
        <v>4045</v>
      </c>
      <c r="J154" s="38">
        <v>4367</v>
      </c>
      <c r="K154" s="38">
        <v>4437</v>
      </c>
      <c r="L154" s="38">
        <v>4528</v>
      </c>
      <c r="M154" s="28">
        <v>4346</v>
      </c>
      <c r="N154" s="28">
        <v>4185</v>
      </c>
      <c r="O154" s="39">
        <v>1650875</v>
      </c>
      <c r="P154" s="40">
        <v>1.1178317127325626E-2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3558.35</v>
      </c>
      <c r="F155" s="37">
        <v>3537.1833333333329</v>
      </c>
      <c r="G155" s="38">
        <v>3432.3666666666659</v>
      </c>
      <c r="H155" s="38">
        <v>3306.3833333333328</v>
      </c>
      <c r="I155" s="38">
        <v>3201.5666666666657</v>
      </c>
      <c r="J155" s="38">
        <v>3663.1666666666661</v>
      </c>
      <c r="K155" s="38">
        <v>3767.9833333333327</v>
      </c>
      <c r="L155" s="38">
        <v>3893.9666666666662</v>
      </c>
      <c r="M155" s="28">
        <v>3642</v>
      </c>
      <c r="N155" s="28">
        <v>3411.2</v>
      </c>
      <c r="O155" s="39">
        <v>403650</v>
      </c>
      <c r="P155" s="40">
        <v>-8.1883316274309115E-2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36.5</v>
      </c>
      <c r="F156" s="37">
        <v>36.483333333333334</v>
      </c>
      <c r="G156" s="38">
        <v>35.766666666666666</v>
      </c>
      <c r="H156" s="38">
        <v>35.033333333333331</v>
      </c>
      <c r="I156" s="38">
        <v>34.316666666666663</v>
      </c>
      <c r="J156" s="38">
        <v>37.216666666666669</v>
      </c>
      <c r="K156" s="38">
        <v>37.933333333333337</v>
      </c>
      <c r="L156" s="38">
        <v>38.666666666666671</v>
      </c>
      <c r="M156" s="28">
        <v>37.200000000000003</v>
      </c>
      <c r="N156" s="28">
        <v>35.75</v>
      </c>
      <c r="O156" s="39">
        <v>23808000</v>
      </c>
      <c r="P156" s="40">
        <v>4.5569620253164559E-3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17327.75</v>
      </c>
      <c r="F157" s="37">
        <v>17251.683333333334</v>
      </c>
      <c r="G157" s="38">
        <v>17110.466666666667</v>
      </c>
      <c r="H157" s="38">
        <v>16893.183333333334</v>
      </c>
      <c r="I157" s="38">
        <v>16751.966666666667</v>
      </c>
      <c r="J157" s="38">
        <v>17468.966666666667</v>
      </c>
      <c r="K157" s="38">
        <v>17610.183333333334</v>
      </c>
      <c r="L157" s="38">
        <v>17827.466666666667</v>
      </c>
      <c r="M157" s="28">
        <v>17392.900000000001</v>
      </c>
      <c r="N157" s="28">
        <v>17034.400000000001</v>
      </c>
      <c r="O157" s="39">
        <v>382925</v>
      </c>
      <c r="P157" s="40">
        <v>-1.1742693076972708E-2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153.44999999999999</v>
      </c>
      <c r="F158" s="37">
        <v>151.54999999999998</v>
      </c>
      <c r="G158" s="38">
        <v>148.79999999999995</v>
      </c>
      <c r="H158" s="38">
        <v>144.14999999999998</v>
      </c>
      <c r="I158" s="38">
        <v>141.39999999999995</v>
      </c>
      <c r="J158" s="38">
        <v>156.19999999999996</v>
      </c>
      <c r="K158" s="38">
        <v>158.95000000000002</v>
      </c>
      <c r="L158" s="38">
        <v>163.59999999999997</v>
      </c>
      <c r="M158" s="28">
        <v>154.30000000000001</v>
      </c>
      <c r="N158" s="28">
        <v>146.9</v>
      </c>
      <c r="O158" s="39">
        <v>72400200</v>
      </c>
      <c r="P158" s="40">
        <v>1.7035294117647058E-2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129.44999999999999</v>
      </c>
      <c r="F159" s="37">
        <v>128.73333333333332</v>
      </c>
      <c r="G159" s="38">
        <v>127.71666666666664</v>
      </c>
      <c r="H159" s="38">
        <v>125.98333333333332</v>
      </c>
      <c r="I159" s="38">
        <v>124.96666666666664</v>
      </c>
      <c r="J159" s="38">
        <v>130.46666666666664</v>
      </c>
      <c r="K159" s="38">
        <v>131.48333333333335</v>
      </c>
      <c r="L159" s="38">
        <v>133.21666666666664</v>
      </c>
      <c r="M159" s="28">
        <v>129.75</v>
      </c>
      <c r="N159" s="28">
        <v>127</v>
      </c>
      <c r="O159" s="39">
        <v>46073100</v>
      </c>
      <c r="P159" s="40">
        <v>8.987641992260641E-3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797.2</v>
      </c>
      <c r="F160" s="37">
        <v>802.73333333333323</v>
      </c>
      <c r="G160" s="38">
        <v>775.96666666666647</v>
      </c>
      <c r="H160" s="38">
        <v>754.73333333333323</v>
      </c>
      <c r="I160" s="38">
        <v>727.96666666666647</v>
      </c>
      <c r="J160" s="38">
        <v>823.96666666666647</v>
      </c>
      <c r="K160" s="38">
        <v>850.73333333333312</v>
      </c>
      <c r="L160" s="38">
        <v>871.96666666666647</v>
      </c>
      <c r="M160" s="28">
        <v>829.5</v>
      </c>
      <c r="N160" s="28">
        <v>781.5</v>
      </c>
      <c r="O160" s="39">
        <v>1981000</v>
      </c>
      <c r="P160" s="40">
        <v>-2.3127373144632379E-2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3353.8</v>
      </c>
      <c r="F161" s="37">
        <v>3335.0166666666669</v>
      </c>
      <c r="G161" s="38">
        <v>3290.3833333333337</v>
      </c>
      <c r="H161" s="38">
        <v>3226.9666666666667</v>
      </c>
      <c r="I161" s="38">
        <v>3182.3333333333335</v>
      </c>
      <c r="J161" s="38">
        <v>3398.4333333333338</v>
      </c>
      <c r="K161" s="38">
        <v>3443.0666666666671</v>
      </c>
      <c r="L161" s="38">
        <v>3506.483333333334</v>
      </c>
      <c r="M161" s="28">
        <v>3379.65</v>
      </c>
      <c r="N161" s="28">
        <v>3271.6</v>
      </c>
      <c r="O161" s="39">
        <v>609000</v>
      </c>
      <c r="P161" s="40">
        <v>-2.129369224588188E-2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182.6</v>
      </c>
      <c r="F162" s="37">
        <v>177.61666666666665</v>
      </c>
      <c r="G162" s="38">
        <v>170.0333333333333</v>
      </c>
      <c r="H162" s="38">
        <v>157.46666666666667</v>
      </c>
      <c r="I162" s="38">
        <v>149.88333333333333</v>
      </c>
      <c r="J162" s="38">
        <v>190.18333333333328</v>
      </c>
      <c r="K162" s="38">
        <v>197.76666666666659</v>
      </c>
      <c r="L162" s="38">
        <v>210.33333333333326</v>
      </c>
      <c r="M162" s="28">
        <v>185.2</v>
      </c>
      <c r="N162" s="28">
        <v>165.05</v>
      </c>
      <c r="O162" s="39">
        <v>38161200</v>
      </c>
      <c r="P162" s="40">
        <v>0.36378646119977986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39989.949999999997</v>
      </c>
      <c r="F163" s="37">
        <v>39959.283333333333</v>
      </c>
      <c r="G163" s="38">
        <v>39599.666666666664</v>
      </c>
      <c r="H163" s="38">
        <v>39209.383333333331</v>
      </c>
      <c r="I163" s="38">
        <v>38849.766666666663</v>
      </c>
      <c r="J163" s="38">
        <v>40349.566666666666</v>
      </c>
      <c r="K163" s="38">
        <v>40709.183333333334</v>
      </c>
      <c r="L163" s="38">
        <v>41099.466666666667</v>
      </c>
      <c r="M163" s="28">
        <v>40318.9</v>
      </c>
      <c r="N163" s="28">
        <v>39569</v>
      </c>
      <c r="O163" s="39">
        <v>98940</v>
      </c>
      <c r="P163" s="40">
        <v>-5.1282051282051282E-3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1893.05</v>
      </c>
      <c r="F164" s="37">
        <v>1919.4666666666665</v>
      </c>
      <c r="G164" s="38">
        <v>1839.1833333333329</v>
      </c>
      <c r="H164" s="38">
        <v>1785.3166666666664</v>
      </c>
      <c r="I164" s="38">
        <v>1705.0333333333328</v>
      </c>
      <c r="J164" s="38">
        <v>1973.333333333333</v>
      </c>
      <c r="K164" s="38">
        <v>2053.6166666666663</v>
      </c>
      <c r="L164" s="38">
        <v>2107.4833333333331</v>
      </c>
      <c r="M164" s="28">
        <v>1999.75</v>
      </c>
      <c r="N164" s="28">
        <v>1865.6</v>
      </c>
      <c r="O164" s="39">
        <v>4694250</v>
      </c>
      <c r="P164" s="40">
        <v>-4.7807835820895522E-3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4146.3</v>
      </c>
      <c r="F165" s="37">
        <v>4098.1333333333332</v>
      </c>
      <c r="G165" s="38">
        <v>4008.2666666666664</v>
      </c>
      <c r="H165" s="38">
        <v>3870.2333333333331</v>
      </c>
      <c r="I165" s="38">
        <v>3780.3666666666663</v>
      </c>
      <c r="J165" s="38">
        <v>4236.1666666666661</v>
      </c>
      <c r="K165" s="38">
        <v>4326.0333333333328</v>
      </c>
      <c r="L165" s="38">
        <v>4464.0666666666666</v>
      </c>
      <c r="M165" s="28">
        <v>4188</v>
      </c>
      <c r="N165" s="28">
        <v>3960.1</v>
      </c>
      <c r="O165" s="39">
        <v>493350</v>
      </c>
      <c r="P165" s="40">
        <v>-1.2015620306398318E-2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218.25</v>
      </c>
      <c r="F166" s="37">
        <v>216.61666666666667</v>
      </c>
      <c r="G166" s="38">
        <v>213.78333333333336</v>
      </c>
      <c r="H166" s="38">
        <v>209.31666666666669</v>
      </c>
      <c r="I166" s="38">
        <v>206.48333333333338</v>
      </c>
      <c r="J166" s="38">
        <v>221.08333333333334</v>
      </c>
      <c r="K166" s="38">
        <v>223.91666666666666</v>
      </c>
      <c r="L166" s="38">
        <v>228.38333333333333</v>
      </c>
      <c r="M166" s="28">
        <v>219.45</v>
      </c>
      <c r="N166" s="28">
        <v>212.15</v>
      </c>
      <c r="O166" s="39">
        <v>16728000</v>
      </c>
      <c r="P166" s="40">
        <v>-5.5288032816122705E-3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106.15</v>
      </c>
      <c r="F167" s="37">
        <v>106.08333333333333</v>
      </c>
      <c r="G167" s="38">
        <v>104.36666666666666</v>
      </c>
      <c r="H167" s="38">
        <v>102.58333333333333</v>
      </c>
      <c r="I167" s="38">
        <v>100.86666666666666</v>
      </c>
      <c r="J167" s="38">
        <v>107.86666666666666</v>
      </c>
      <c r="K167" s="38">
        <v>109.58333333333333</v>
      </c>
      <c r="L167" s="38">
        <v>111.36666666666666</v>
      </c>
      <c r="M167" s="28">
        <v>107.8</v>
      </c>
      <c r="N167" s="28">
        <v>104.3</v>
      </c>
      <c r="O167" s="39">
        <v>40318600</v>
      </c>
      <c r="P167" s="40">
        <v>8.8426931430344406E-3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4283.25</v>
      </c>
      <c r="F168" s="37">
        <v>4293.083333333333</v>
      </c>
      <c r="G168" s="38">
        <v>4215.6166666666659</v>
      </c>
      <c r="H168" s="38">
        <v>4147.9833333333327</v>
      </c>
      <c r="I168" s="38">
        <v>4070.5166666666655</v>
      </c>
      <c r="J168" s="38">
        <v>4360.7166666666662</v>
      </c>
      <c r="K168" s="38">
        <v>4438.1833333333334</v>
      </c>
      <c r="L168" s="38">
        <v>4505.8166666666666</v>
      </c>
      <c r="M168" s="28">
        <v>4370.55</v>
      </c>
      <c r="N168" s="28">
        <v>4225.45</v>
      </c>
      <c r="O168" s="39">
        <v>106000</v>
      </c>
      <c r="P168" s="40">
        <v>-2.4165707710011506E-2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2168.9499999999998</v>
      </c>
      <c r="F169" s="37">
        <v>2174.65</v>
      </c>
      <c r="G169" s="38">
        <v>2142.3000000000002</v>
      </c>
      <c r="H169" s="38">
        <v>2115.65</v>
      </c>
      <c r="I169" s="38">
        <v>2083.3000000000002</v>
      </c>
      <c r="J169" s="38">
        <v>2201.3000000000002</v>
      </c>
      <c r="K169" s="38">
        <v>2233.6499999999996</v>
      </c>
      <c r="L169" s="38">
        <v>2260.3000000000002</v>
      </c>
      <c r="M169" s="28">
        <v>2207</v>
      </c>
      <c r="N169" s="28">
        <v>2148</v>
      </c>
      <c r="O169" s="39">
        <v>3263250</v>
      </c>
      <c r="P169" s="40">
        <v>7.9384768047630866E-2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2413.6999999999998</v>
      </c>
      <c r="F170" s="37">
        <v>2397.6</v>
      </c>
      <c r="G170" s="38">
        <v>2362.1999999999998</v>
      </c>
      <c r="H170" s="38">
        <v>2310.6999999999998</v>
      </c>
      <c r="I170" s="38">
        <v>2275.2999999999997</v>
      </c>
      <c r="J170" s="38">
        <v>2449.1</v>
      </c>
      <c r="K170" s="38">
        <v>2484.5000000000005</v>
      </c>
      <c r="L170" s="38">
        <v>2536</v>
      </c>
      <c r="M170" s="28">
        <v>2433</v>
      </c>
      <c r="N170" s="28">
        <v>2346.1</v>
      </c>
      <c r="O170" s="39">
        <v>1880000</v>
      </c>
      <c r="P170" s="40">
        <v>-8.569545154911009E-3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34.35</v>
      </c>
      <c r="F171" s="37">
        <v>34.199999999999996</v>
      </c>
      <c r="G171" s="38">
        <v>33.54999999999999</v>
      </c>
      <c r="H171" s="38">
        <v>32.749999999999993</v>
      </c>
      <c r="I171" s="38">
        <v>32.099999999999987</v>
      </c>
      <c r="J171" s="38">
        <v>34.999999999999993</v>
      </c>
      <c r="K171" s="38">
        <v>35.65</v>
      </c>
      <c r="L171" s="38">
        <v>36.449999999999996</v>
      </c>
      <c r="M171" s="28">
        <v>34.85</v>
      </c>
      <c r="N171" s="28">
        <v>33.4</v>
      </c>
      <c r="O171" s="39">
        <v>184432000</v>
      </c>
      <c r="P171" s="40">
        <v>2.5077812361049355E-2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2182.9499999999998</v>
      </c>
      <c r="F172" s="37">
        <v>2182.9833333333331</v>
      </c>
      <c r="G172" s="38">
        <v>2115.9666666666662</v>
      </c>
      <c r="H172" s="38">
        <v>2048.9833333333331</v>
      </c>
      <c r="I172" s="38">
        <v>1981.9666666666662</v>
      </c>
      <c r="J172" s="38">
        <v>2249.9666666666662</v>
      </c>
      <c r="K172" s="38">
        <v>2316.9833333333336</v>
      </c>
      <c r="L172" s="38">
        <v>2383.9666666666662</v>
      </c>
      <c r="M172" s="28">
        <v>2250</v>
      </c>
      <c r="N172" s="28">
        <v>2116</v>
      </c>
      <c r="O172" s="39">
        <v>799500</v>
      </c>
      <c r="P172" s="40">
        <v>4.3869956913435176E-2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212.9</v>
      </c>
      <c r="F173" s="37">
        <v>212.16666666666666</v>
      </c>
      <c r="G173" s="38">
        <v>209.7833333333333</v>
      </c>
      <c r="H173" s="38">
        <v>206.66666666666666</v>
      </c>
      <c r="I173" s="38">
        <v>204.2833333333333</v>
      </c>
      <c r="J173" s="38">
        <v>215.2833333333333</v>
      </c>
      <c r="K173" s="38">
        <v>217.66666666666669</v>
      </c>
      <c r="L173" s="38">
        <v>220.7833333333333</v>
      </c>
      <c r="M173" s="28">
        <v>214.55</v>
      </c>
      <c r="N173" s="28">
        <v>209.05</v>
      </c>
      <c r="O173" s="39">
        <v>27950253</v>
      </c>
      <c r="P173" s="40">
        <v>-1.0198300283286119E-2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1503.95</v>
      </c>
      <c r="F174" s="37">
        <v>1515.9666666666665</v>
      </c>
      <c r="G174" s="38">
        <v>1478.883333333333</v>
      </c>
      <c r="H174" s="38">
        <v>1453.8166666666666</v>
      </c>
      <c r="I174" s="38">
        <v>1416.7333333333331</v>
      </c>
      <c r="J174" s="38">
        <v>1541.0333333333328</v>
      </c>
      <c r="K174" s="38">
        <v>1578.1166666666663</v>
      </c>
      <c r="L174" s="38">
        <v>1603.1833333333327</v>
      </c>
      <c r="M174" s="28">
        <v>1553.05</v>
      </c>
      <c r="N174" s="28">
        <v>1490.9</v>
      </c>
      <c r="O174" s="39">
        <v>3137563</v>
      </c>
      <c r="P174" s="40">
        <v>-1.2955045990413266E-3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169.4</v>
      </c>
      <c r="F175" s="37">
        <v>168.63333333333333</v>
      </c>
      <c r="G175" s="38">
        <v>164.26666666666665</v>
      </c>
      <c r="H175" s="38">
        <v>159.13333333333333</v>
      </c>
      <c r="I175" s="38">
        <v>154.76666666666665</v>
      </c>
      <c r="J175" s="38">
        <v>173.76666666666665</v>
      </c>
      <c r="K175" s="38">
        <v>178.13333333333333</v>
      </c>
      <c r="L175" s="38">
        <v>183.26666666666665</v>
      </c>
      <c r="M175" s="28">
        <v>173</v>
      </c>
      <c r="N175" s="28">
        <v>163.5</v>
      </c>
      <c r="O175" s="39">
        <v>6965000</v>
      </c>
      <c r="P175" s="40">
        <v>1.8647166361974405E-2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700.1</v>
      </c>
      <c r="F176" s="37">
        <v>705.19999999999993</v>
      </c>
      <c r="G176" s="38">
        <v>688.29999999999984</v>
      </c>
      <c r="H176" s="38">
        <v>676.49999999999989</v>
      </c>
      <c r="I176" s="38">
        <v>659.5999999999998</v>
      </c>
      <c r="J176" s="38">
        <v>716.99999999999989</v>
      </c>
      <c r="K176" s="38">
        <v>733.9</v>
      </c>
      <c r="L176" s="38">
        <v>745.69999999999993</v>
      </c>
      <c r="M176" s="28">
        <v>722.1</v>
      </c>
      <c r="N176" s="28">
        <v>693.4</v>
      </c>
      <c r="O176" s="39">
        <v>2428450</v>
      </c>
      <c r="P176" s="40">
        <v>4.6136946173562794E-2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122.2</v>
      </c>
      <c r="F177" s="37">
        <v>121.56666666666666</v>
      </c>
      <c r="G177" s="38">
        <v>118.63333333333333</v>
      </c>
      <c r="H177" s="38">
        <v>115.06666666666666</v>
      </c>
      <c r="I177" s="38">
        <v>112.13333333333333</v>
      </c>
      <c r="J177" s="38">
        <v>125.13333333333333</v>
      </c>
      <c r="K177" s="38">
        <v>128.06666666666666</v>
      </c>
      <c r="L177" s="38">
        <v>131.63333333333333</v>
      </c>
      <c r="M177" s="28">
        <v>124.5</v>
      </c>
      <c r="N177" s="28">
        <v>118</v>
      </c>
      <c r="O177" s="39">
        <v>36948900</v>
      </c>
      <c r="P177" s="40">
        <v>-2.2479668559152986E-2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120.9</v>
      </c>
      <c r="F178" s="37">
        <v>120.75</v>
      </c>
      <c r="G178" s="38">
        <v>119.35</v>
      </c>
      <c r="H178" s="38">
        <v>117.8</v>
      </c>
      <c r="I178" s="38">
        <v>116.39999999999999</v>
      </c>
      <c r="J178" s="38">
        <v>122.3</v>
      </c>
      <c r="K178" s="38">
        <v>123.7</v>
      </c>
      <c r="L178" s="38">
        <v>125.25</v>
      </c>
      <c r="M178" s="28">
        <v>122.15</v>
      </c>
      <c r="N178" s="28">
        <v>119.2</v>
      </c>
      <c r="O178" s="39">
        <v>27498000</v>
      </c>
      <c r="P178" s="40">
        <v>2.1824530772588389E-4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2245.6999999999998</v>
      </c>
      <c r="F179" s="37">
        <v>2264.1333333333332</v>
      </c>
      <c r="G179" s="38">
        <v>2209.6666666666665</v>
      </c>
      <c r="H179" s="38">
        <v>2173.6333333333332</v>
      </c>
      <c r="I179" s="38">
        <v>2119.1666666666665</v>
      </c>
      <c r="J179" s="38">
        <v>2300.1666666666665</v>
      </c>
      <c r="K179" s="38">
        <v>2354.6333333333337</v>
      </c>
      <c r="L179" s="38">
        <v>2390.6666666666665</v>
      </c>
      <c r="M179" s="28">
        <v>2318.6</v>
      </c>
      <c r="N179" s="28">
        <v>2228.1</v>
      </c>
      <c r="O179" s="39">
        <v>34488500</v>
      </c>
      <c r="P179" s="40">
        <v>2.1911760348454767E-2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97.45</v>
      </c>
      <c r="F180" s="37">
        <v>96.433333333333337</v>
      </c>
      <c r="G180" s="38">
        <v>94.816666666666677</v>
      </c>
      <c r="H180" s="38">
        <v>92.183333333333337</v>
      </c>
      <c r="I180" s="38">
        <v>90.566666666666677</v>
      </c>
      <c r="J180" s="38">
        <v>99.066666666666677</v>
      </c>
      <c r="K180" s="38">
        <v>100.68333333333335</v>
      </c>
      <c r="L180" s="38">
        <v>103.31666666666668</v>
      </c>
      <c r="M180" s="28">
        <v>98.05</v>
      </c>
      <c r="N180" s="28">
        <v>93.8</v>
      </c>
      <c r="O180" s="39">
        <v>160331500</v>
      </c>
      <c r="P180" s="40">
        <v>1.6105240976549567E-2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732.5</v>
      </c>
      <c r="F181" s="37">
        <v>727.88333333333321</v>
      </c>
      <c r="G181" s="38">
        <v>717.9166666666664</v>
      </c>
      <c r="H181" s="38">
        <v>703.33333333333314</v>
      </c>
      <c r="I181" s="38">
        <v>693.36666666666633</v>
      </c>
      <c r="J181" s="38">
        <v>742.46666666666647</v>
      </c>
      <c r="K181" s="38">
        <v>752.43333333333317</v>
      </c>
      <c r="L181" s="38">
        <v>767.01666666666654</v>
      </c>
      <c r="M181" s="28">
        <v>737.85</v>
      </c>
      <c r="N181" s="28">
        <v>713.3</v>
      </c>
      <c r="O181" s="39">
        <v>5502500</v>
      </c>
      <c r="P181" s="40">
        <v>-1.3092996143843601E-2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1028.9000000000001</v>
      </c>
      <c r="F182" s="37">
        <v>1033.5833333333335</v>
      </c>
      <c r="G182" s="38">
        <v>1018.4666666666669</v>
      </c>
      <c r="H182" s="38">
        <v>1008.0333333333334</v>
      </c>
      <c r="I182" s="38">
        <v>992.91666666666686</v>
      </c>
      <c r="J182" s="38">
        <v>1044.0166666666669</v>
      </c>
      <c r="K182" s="38">
        <v>1059.1333333333337</v>
      </c>
      <c r="L182" s="38">
        <v>1069.5666666666671</v>
      </c>
      <c r="M182" s="28">
        <v>1048.7</v>
      </c>
      <c r="N182" s="28">
        <v>1023.15</v>
      </c>
      <c r="O182" s="39">
        <v>7647000</v>
      </c>
      <c r="P182" s="40">
        <v>5.6218561988361773E-3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441.8</v>
      </c>
      <c r="F183" s="37">
        <v>443.38333333333338</v>
      </c>
      <c r="G183" s="38">
        <v>432.91666666666674</v>
      </c>
      <c r="H183" s="38">
        <v>424.03333333333336</v>
      </c>
      <c r="I183" s="38">
        <v>413.56666666666672</v>
      </c>
      <c r="J183" s="38">
        <v>452.26666666666677</v>
      </c>
      <c r="K183" s="38">
        <v>462.73333333333335</v>
      </c>
      <c r="L183" s="38">
        <v>471.61666666666679</v>
      </c>
      <c r="M183" s="28">
        <v>453.85</v>
      </c>
      <c r="N183" s="28">
        <v>434.5</v>
      </c>
      <c r="O183" s="39">
        <v>78423000</v>
      </c>
      <c r="P183" s="40">
        <v>4.9228360994601539E-2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21289.9</v>
      </c>
      <c r="F184" s="37">
        <v>21560.883333333335</v>
      </c>
      <c r="G184" s="38">
        <v>20840.76666666667</v>
      </c>
      <c r="H184" s="38">
        <v>20391.633333333335</v>
      </c>
      <c r="I184" s="38">
        <v>19671.51666666667</v>
      </c>
      <c r="J184" s="38">
        <v>22010.01666666667</v>
      </c>
      <c r="K184" s="38">
        <v>22730.133333333331</v>
      </c>
      <c r="L184" s="38">
        <v>23179.26666666667</v>
      </c>
      <c r="M184" s="28">
        <v>22281</v>
      </c>
      <c r="N184" s="28">
        <v>21111.75</v>
      </c>
      <c r="O184" s="39">
        <v>219200</v>
      </c>
      <c r="P184" s="40">
        <v>6.718597857838364E-2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2222.5500000000002</v>
      </c>
      <c r="F185" s="37">
        <v>2233.9833333333336</v>
      </c>
      <c r="G185" s="38">
        <v>2191.4666666666672</v>
      </c>
      <c r="H185" s="38">
        <v>2160.3833333333337</v>
      </c>
      <c r="I185" s="38">
        <v>2117.8666666666672</v>
      </c>
      <c r="J185" s="38">
        <v>2265.0666666666671</v>
      </c>
      <c r="K185" s="38">
        <v>2307.5833333333335</v>
      </c>
      <c r="L185" s="38">
        <v>2338.666666666667</v>
      </c>
      <c r="M185" s="28">
        <v>2276.5</v>
      </c>
      <c r="N185" s="28">
        <v>2202.9</v>
      </c>
      <c r="O185" s="39">
        <v>1532850</v>
      </c>
      <c r="P185" s="40">
        <v>1.567055393586006E-2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2161.6</v>
      </c>
      <c r="F186" s="37">
        <v>2167.0499999999997</v>
      </c>
      <c r="G186" s="38">
        <v>2106.7499999999995</v>
      </c>
      <c r="H186" s="38">
        <v>2051.8999999999996</v>
      </c>
      <c r="I186" s="38">
        <v>1991.5999999999995</v>
      </c>
      <c r="J186" s="38">
        <v>2221.8999999999996</v>
      </c>
      <c r="K186" s="38">
        <v>2282.1999999999998</v>
      </c>
      <c r="L186" s="38">
        <v>2337.0499999999997</v>
      </c>
      <c r="M186" s="28">
        <v>2227.35</v>
      </c>
      <c r="N186" s="28">
        <v>2112.1999999999998</v>
      </c>
      <c r="O186" s="39">
        <v>3142500</v>
      </c>
      <c r="P186" s="40">
        <v>2.2325240941807978E-2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1010.65</v>
      </c>
      <c r="F187" s="37">
        <v>1021.3166666666667</v>
      </c>
      <c r="G187" s="38">
        <v>992.73333333333335</v>
      </c>
      <c r="H187" s="38">
        <v>974.81666666666661</v>
      </c>
      <c r="I187" s="38">
        <v>946.23333333333323</v>
      </c>
      <c r="J187" s="38">
        <v>1039.2333333333336</v>
      </c>
      <c r="K187" s="38">
        <v>1067.8166666666666</v>
      </c>
      <c r="L187" s="38">
        <v>1085.7333333333336</v>
      </c>
      <c r="M187" s="28">
        <v>1049.9000000000001</v>
      </c>
      <c r="N187" s="28">
        <v>1003.4</v>
      </c>
      <c r="O187" s="39">
        <v>4104000</v>
      </c>
      <c r="P187" s="40">
        <v>1.9576666997913147E-2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319.35000000000002</v>
      </c>
      <c r="F188" s="37">
        <v>316.63333333333338</v>
      </c>
      <c r="G188" s="38">
        <v>312.26666666666677</v>
      </c>
      <c r="H188" s="38">
        <v>305.18333333333339</v>
      </c>
      <c r="I188" s="38">
        <v>300.81666666666678</v>
      </c>
      <c r="J188" s="38">
        <v>323.71666666666675</v>
      </c>
      <c r="K188" s="38">
        <v>328.08333333333343</v>
      </c>
      <c r="L188" s="38">
        <v>335.16666666666674</v>
      </c>
      <c r="M188" s="28">
        <v>321</v>
      </c>
      <c r="N188" s="28">
        <v>309.55</v>
      </c>
      <c r="O188" s="39">
        <v>4211100</v>
      </c>
      <c r="P188" s="40">
        <v>-6.370779358674878E-3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823.7</v>
      </c>
      <c r="F189" s="37">
        <v>820.69999999999993</v>
      </c>
      <c r="G189" s="38">
        <v>812.89999999999986</v>
      </c>
      <c r="H189" s="38">
        <v>802.09999999999991</v>
      </c>
      <c r="I189" s="38">
        <v>794.29999999999984</v>
      </c>
      <c r="J189" s="38">
        <v>831.49999999999989</v>
      </c>
      <c r="K189" s="38">
        <v>839.29999999999984</v>
      </c>
      <c r="L189" s="38">
        <v>850.09999999999991</v>
      </c>
      <c r="M189" s="28">
        <v>828.5</v>
      </c>
      <c r="N189" s="28">
        <v>809.9</v>
      </c>
      <c r="O189" s="39">
        <v>22227800</v>
      </c>
      <c r="P189" s="40">
        <v>-2.1207077245545897E-2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435.1</v>
      </c>
      <c r="F190" s="37">
        <v>431.7</v>
      </c>
      <c r="G190" s="38">
        <v>425.4</v>
      </c>
      <c r="H190" s="38">
        <v>415.7</v>
      </c>
      <c r="I190" s="38">
        <v>409.4</v>
      </c>
      <c r="J190" s="38">
        <v>441.4</v>
      </c>
      <c r="K190" s="38">
        <v>447.70000000000005</v>
      </c>
      <c r="L190" s="38">
        <v>457.4</v>
      </c>
      <c r="M190" s="28">
        <v>438</v>
      </c>
      <c r="N190" s="28">
        <v>422</v>
      </c>
      <c r="O190" s="39">
        <v>12511500</v>
      </c>
      <c r="P190" s="40">
        <v>-1.3170498084291188E-3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539.6</v>
      </c>
      <c r="F191" s="37">
        <v>534.1</v>
      </c>
      <c r="G191" s="38">
        <v>525.15000000000009</v>
      </c>
      <c r="H191" s="38">
        <v>510.70000000000005</v>
      </c>
      <c r="I191" s="38">
        <v>501.75000000000011</v>
      </c>
      <c r="J191" s="38">
        <v>548.55000000000007</v>
      </c>
      <c r="K191" s="38">
        <v>557.50000000000011</v>
      </c>
      <c r="L191" s="38">
        <v>571.95000000000005</v>
      </c>
      <c r="M191" s="28">
        <v>543.04999999999995</v>
      </c>
      <c r="N191" s="28">
        <v>519.65</v>
      </c>
      <c r="O191" s="39">
        <v>846600</v>
      </c>
      <c r="P191" s="40">
        <v>-7.9681274900398405E-3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850.85</v>
      </c>
      <c r="F192" s="37">
        <v>846.94999999999993</v>
      </c>
      <c r="G192" s="38">
        <v>834.29999999999984</v>
      </c>
      <c r="H192" s="38">
        <v>817.74999999999989</v>
      </c>
      <c r="I192" s="38">
        <v>805.0999999999998</v>
      </c>
      <c r="J192" s="38">
        <v>863.49999999999989</v>
      </c>
      <c r="K192" s="38">
        <v>876.15</v>
      </c>
      <c r="L192" s="38">
        <v>892.69999999999993</v>
      </c>
      <c r="M192" s="28">
        <v>859.6</v>
      </c>
      <c r="N192" s="28">
        <v>830.4</v>
      </c>
      <c r="O192" s="39">
        <v>5459000</v>
      </c>
      <c r="P192" s="40">
        <v>-4.5587162654996353E-3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1130.95</v>
      </c>
      <c r="F193" s="37">
        <v>1118.4666666666667</v>
      </c>
      <c r="G193" s="38">
        <v>1100.9833333333333</v>
      </c>
      <c r="H193" s="38">
        <v>1071.0166666666667</v>
      </c>
      <c r="I193" s="38">
        <v>1053.5333333333333</v>
      </c>
      <c r="J193" s="38">
        <v>1148.4333333333334</v>
      </c>
      <c r="K193" s="38">
        <v>1165.916666666667</v>
      </c>
      <c r="L193" s="38">
        <v>1195.8833333333334</v>
      </c>
      <c r="M193" s="28">
        <v>1135.95</v>
      </c>
      <c r="N193" s="28">
        <v>1088.5</v>
      </c>
      <c r="O193" s="39">
        <v>2776000</v>
      </c>
      <c r="P193" s="40">
        <v>-5.7306590257879654E-3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661.85</v>
      </c>
      <c r="F194" s="37">
        <v>661.98333333333335</v>
      </c>
      <c r="G194" s="38">
        <v>650.81666666666672</v>
      </c>
      <c r="H194" s="38">
        <v>639.78333333333342</v>
      </c>
      <c r="I194" s="38">
        <v>628.61666666666679</v>
      </c>
      <c r="J194" s="38">
        <v>673.01666666666665</v>
      </c>
      <c r="K194" s="38">
        <v>684.18333333333317</v>
      </c>
      <c r="L194" s="38">
        <v>695.21666666666658</v>
      </c>
      <c r="M194" s="28">
        <v>673.15</v>
      </c>
      <c r="N194" s="28">
        <v>650.95000000000005</v>
      </c>
      <c r="O194" s="39">
        <v>11147625</v>
      </c>
      <c r="P194" s="40">
        <v>-3.6745406824146981E-2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394.6</v>
      </c>
      <c r="F195" s="37">
        <v>394.7833333333333</v>
      </c>
      <c r="G195" s="38">
        <v>384.11666666666662</v>
      </c>
      <c r="H195" s="38">
        <v>373.63333333333333</v>
      </c>
      <c r="I195" s="38">
        <v>362.96666666666664</v>
      </c>
      <c r="J195" s="38">
        <v>405.26666666666659</v>
      </c>
      <c r="K195" s="38">
        <v>415.93333333333334</v>
      </c>
      <c r="L195" s="38">
        <v>426.41666666666657</v>
      </c>
      <c r="M195" s="28">
        <v>405.45</v>
      </c>
      <c r="N195" s="28">
        <v>384.3</v>
      </c>
      <c r="O195" s="39">
        <v>77810700</v>
      </c>
      <c r="P195" s="40">
        <v>-1.3513513513513514E-2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216.6</v>
      </c>
      <c r="F196" s="37">
        <v>216.20000000000002</v>
      </c>
      <c r="G196" s="38">
        <v>212.50000000000003</v>
      </c>
      <c r="H196" s="38">
        <v>208.4</v>
      </c>
      <c r="I196" s="38">
        <v>204.70000000000002</v>
      </c>
      <c r="J196" s="38">
        <v>220.30000000000004</v>
      </c>
      <c r="K196" s="38">
        <v>224.00000000000003</v>
      </c>
      <c r="L196" s="38">
        <v>228.10000000000005</v>
      </c>
      <c r="M196" s="28">
        <v>219.9</v>
      </c>
      <c r="N196" s="28">
        <v>212.1</v>
      </c>
      <c r="O196" s="39">
        <v>102890250</v>
      </c>
      <c r="P196" s="40">
        <v>1.0943095901313172E-2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1295.8</v>
      </c>
      <c r="F197" s="37">
        <v>1287.1333333333332</v>
      </c>
      <c r="G197" s="38">
        <v>1271.6666666666665</v>
      </c>
      <c r="H197" s="38">
        <v>1247.5333333333333</v>
      </c>
      <c r="I197" s="38">
        <v>1232.0666666666666</v>
      </c>
      <c r="J197" s="38">
        <v>1311.2666666666664</v>
      </c>
      <c r="K197" s="38">
        <v>1326.7333333333331</v>
      </c>
      <c r="L197" s="38">
        <v>1350.8666666666663</v>
      </c>
      <c r="M197" s="28">
        <v>1302.5999999999999</v>
      </c>
      <c r="N197" s="28">
        <v>1263</v>
      </c>
      <c r="O197" s="39">
        <v>36657100</v>
      </c>
      <c r="P197" s="40">
        <v>9.8645653208304812E-4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3495.1</v>
      </c>
      <c r="F198" s="37">
        <v>3499.6333333333332</v>
      </c>
      <c r="G198" s="38">
        <v>3445.4666666666662</v>
      </c>
      <c r="H198" s="38">
        <v>3395.833333333333</v>
      </c>
      <c r="I198" s="38">
        <v>3341.6666666666661</v>
      </c>
      <c r="J198" s="38">
        <v>3549.2666666666664</v>
      </c>
      <c r="K198" s="38">
        <v>3603.4333333333334</v>
      </c>
      <c r="L198" s="38">
        <v>3653.0666666666666</v>
      </c>
      <c r="M198" s="28">
        <v>3553.8</v>
      </c>
      <c r="N198" s="28">
        <v>3450</v>
      </c>
      <c r="O198" s="39">
        <v>13747650</v>
      </c>
      <c r="P198" s="40">
        <v>4.2954667484850807E-3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1428.7</v>
      </c>
      <c r="F199" s="37">
        <v>1434.8166666666668</v>
      </c>
      <c r="G199" s="38">
        <v>1406.0333333333338</v>
      </c>
      <c r="H199" s="38">
        <v>1383.366666666667</v>
      </c>
      <c r="I199" s="38">
        <v>1354.5833333333339</v>
      </c>
      <c r="J199" s="38">
        <v>1457.4833333333336</v>
      </c>
      <c r="K199" s="38">
        <v>1486.2666666666669</v>
      </c>
      <c r="L199" s="38">
        <v>1508.9333333333334</v>
      </c>
      <c r="M199" s="28">
        <v>1463.6</v>
      </c>
      <c r="N199" s="28">
        <v>1412.15</v>
      </c>
      <c r="O199" s="39">
        <v>14777400</v>
      </c>
      <c r="P199" s="40">
        <v>-4.383104278282475E-2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2389.5500000000002</v>
      </c>
      <c r="F200" s="37">
        <v>2382.666666666667</v>
      </c>
      <c r="G200" s="38">
        <v>2342.4333333333338</v>
      </c>
      <c r="H200" s="38">
        <v>2295.3166666666671</v>
      </c>
      <c r="I200" s="38">
        <v>2255.0833333333339</v>
      </c>
      <c r="J200" s="38">
        <v>2429.7833333333338</v>
      </c>
      <c r="K200" s="38">
        <v>2470.0166666666673</v>
      </c>
      <c r="L200" s="38">
        <v>2517.1333333333337</v>
      </c>
      <c r="M200" s="28">
        <v>2422.9</v>
      </c>
      <c r="N200" s="28">
        <v>2335.5500000000002</v>
      </c>
      <c r="O200" s="39">
        <v>5601375</v>
      </c>
      <c r="P200" s="40">
        <v>-1.6655694535878868E-2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2702.3</v>
      </c>
      <c r="F201" s="37">
        <v>2700.4166666666665</v>
      </c>
      <c r="G201" s="38">
        <v>2656.9833333333331</v>
      </c>
      <c r="H201" s="38">
        <v>2611.6666666666665</v>
      </c>
      <c r="I201" s="38">
        <v>2568.2333333333331</v>
      </c>
      <c r="J201" s="38">
        <v>2745.7333333333331</v>
      </c>
      <c r="K201" s="38">
        <v>2789.1666666666665</v>
      </c>
      <c r="L201" s="38">
        <v>2834.4833333333331</v>
      </c>
      <c r="M201" s="28">
        <v>2743.85</v>
      </c>
      <c r="N201" s="28">
        <v>2655.1</v>
      </c>
      <c r="O201" s="39">
        <v>805250</v>
      </c>
      <c r="P201" s="40">
        <v>-1.4080195898377716E-2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466.7</v>
      </c>
      <c r="F202" s="37">
        <v>466.38333333333327</v>
      </c>
      <c r="G202" s="38">
        <v>459.11666666666656</v>
      </c>
      <c r="H202" s="38">
        <v>451.5333333333333</v>
      </c>
      <c r="I202" s="38">
        <v>444.26666666666659</v>
      </c>
      <c r="J202" s="38">
        <v>473.96666666666653</v>
      </c>
      <c r="K202" s="38">
        <v>481.23333333333329</v>
      </c>
      <c r="L202" s="38">
        <v>488.81666666666649</v>
      </c>
      <c r="M202" s="28">
        <v>473.65</v>
      </c>
      <c r="N202" s="28">
        <v>458.8</v>
      </c>
      <c r="O202" s="39">
        <v>3339000</v>
      </c>
      <c r="P202" s="40">
        <v>-4.0268456375838931E-3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1066.95</v>
      </c>
      <c r="F203" s="37">
        <v>1062.7833333333335</v>
      </c>
      <c r="G203" s="38">
        <v>1045.116666666667</v>
      </c>
      <c r="H203" s="38">
        <v>1023.2833333333335</v>
      </c>
      <c r="I203" s="38">
        <v>1005.616666666667</v>
      </c>
      <c r="J203" s="38">
        <v>1084.616666666667</v>
      </c>
      <c r="K203" s="38">
        <v>1102.2833333333335</v>
      </c>
      <c r="L203" s="38">
        <v>1124.116666666667</v>
      </c>
      <c r="M203" s="28">
        <v>1080.45</v>
      </c>
      <c r="N203" s="28">
        <v>1040.95</v>
      </c>
      <c r="O203" s="39">
        <v>2947850</v>
      </c>
      <c r="P203" s="40">
        <v>-4.4074436826640551E-3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530</v>
      </c>
      <c r="F204" s="37">
        <v>527</v>
      </c>
      <c r="G204" s="38">
        <v>515.79999999999995</v>
      </c>
      <c r="H204" s="38">
        <v>501.59999999999991</v>
      </c>
      <c r="I204" s="38">
        <v>490.39999999999986</v>
      </c>
      <c r="J204" s="38">
        <v>541.20000000000005</v>
      </c>
      <c r="K204" s="38">
        <v>552.40000000000009</v>
      </c>
      <c r="L204" s="38">
        <v>566.60000000000014</v>
      </c>
      <c r="M204" s="28">
        <v>538.20000000000005</v>
      </c>
      <c r="N204" s="28">
        <v>512.79999999999995</v>
      </c>
      <c r="O204" s="39">
        <v>8464400</v>
      </c>
      <c r="P204" s="40">
        <v>2.3184972076493483E-2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1301.8</v>
      </c>
      <c r="F205" s="37">
        <v>1298.55</v>
      </c>
      <c r="G205" s="38">
        <v>1278.3499999999999</v>
      </c>
      <c r="H205" s="38">
        <v>1254.8999999999999</v>
      </c>
      <c r="I205" s="38">
        <v>1234.6999999999998</v>
      </c>
      <c r="J205" s="38">
        <v>1322</v>
      </c>
      <c r="K205" s="38">
        <v>1342.2000000000003</v>
      </c>
      <c r="L205" s="38">
        <v>1365.65</v>
      </c>
      <c r="M205" s="28">
        <v>1318.75</v>
      </c>
      <c r="N205" s="28">
        <v>1275.0999999999999</v>
      </c>
      <c r="O205" s="39">
        <v>1219750</v>
      </c>
      <c r="P205" s="40">
        <v>-8.5348506401137988E-3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5719.3</v>
      </c>
      <c r="F206" s="37">
        <v>5778.0999999999995</v>
      </c>
      <c r="G206" s="38">
        <v>5646.1999999999989</v>
      </c>
      <c r="H206" s="38">
        <v>5573.0999999999995</v>
      </c>
      <c r="I206" s="38">
        <v>5441.1999999999989</v>
      </c>
      <c r="J206" s="38">
        <v>5851.1999999999989</v>
      </c>
      <c r="K206" s="38">
        <v>5983.0999999999985</v>
      </c>
      <c r="L206" s="38">
        <v>6056.1999999999989</v>
      </c>
      <c r="M206" s="28">
        <v>5910</v>
      </c>
      <c r="N206" s="28">
        <v>5705</v>
      </c>
      <c r="O206" s="39">
        <v>3378800</v>
      </c>
      <c r="P206" s="40">
        <v>7.2124385213390443E-2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731.95</v>
      </c>
      <c r="F207" s="37">
        <v>717.30000000000007</v>
      </c>
      <c r="G207" s="38">
        <v>699.90000000000009</v>
      </c>
      <c r="H207" s="38">
        <v>667.85</v>
      </c>
      <c r="I207" s="38">
        <v>650.45000000000005</v>
      </c>
      <c r="J207" s="38">
        <v>749.35000000000014</v>
      </c>
      <c r="K207" s="38">
        <v>766.75</v>
      </c>
      <c r="L207" s="38">
        <v>798.80000000000018</v>
      </c>
      <c r="M207" s="28">
        <v>734.7</v>
      </c>
      <c r="N207" s="28">
        <v>685.25</v>
      </c>
      <c r="O207" s="39">
        <v>24169600</v>
      </c>
      <c r="P207" s="40">
        <v>-6.960916779262373E-2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375.3</v>
      </c>
      <c r="F208" s="37">
        <v>370.95</v>
      </c>
      <c r="G208" s="38">
        <v>364.9</v>
      </c>
      <c r="H208" s="38">
        <v>354.5</v>
      </c>
      <c r="I208" s="38">
        <v>348.45</v>
      </c>
      <c r="J208" s="38">
        <v>381.34999999999997</v>
      </c>
      <c r="K208" s="38">
        <v>387.40000000000003</v>
      </c>
      <c r="L208" s="38">
        <v>397.79999999999995</v>
      </c>
      <c r="M208" s="28">
        <v>377</v>
      </c>
      <c r="N208" s="28">
        <v>360.55</v>
      </c>
      <c r="O208" s="39">
        <v>61593900</v>
      </c>
      <c r="P208" s="40">
        <v>4.6122255567840782E-2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1131.45</v>
      </c>
      <c r="F209" s="37">
        <v>1136.5833333333333</v>
      </c>
      <c r="G209" s="38">
        <v>1116.3666666666666</v>
      </c>
      <c r="H209" s="38">
        <v>1101.2833333333333</v>
      </c>
      <c r="I209" s="38">
        <v>1081.0666666666666</v>
      </c>
      <c r="J209" s="38">
        <v>1151.6666666666665</v>
      </c>
      <c r="K209" s="38">
        <v>1171.8833333333332</v>
      </c>
      <c r="L209" s="38">
        <v>1186.9666666666665</v>
      </c>
      <c r="M209" s="28">
        <v>1156.8</v>
      </c>
      <c r="N209" s="28">
        <v>1121.5</v>
      </c>
      <c r="O209" s="39">
        <v>4293500</v>
      </c>
      <c r="P209" s="40">
        <v>2.0682277427790323E-2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1603.35</v>
      </c>
      <c r="F210" s="37">
        <v>1597.0333333333335</v>
      </c>
      <c r="G210" s="38">
        <v>1576.3166666666671</v>
      </c>
      <c r="H210" s="38">
        <v>1549.2833333333335</v>
      </c>
      <c r="I210" s="38">
        <v>1528.5666666666671</v>
      </c>
      <c r="J210" s="38">
        <v>1624.0666666666671</v>
      </c>
      <c r="K210" s="38">
        <v>1644.7833333333338</v>
      </c>
      <c r="L210" s="38">
        <v>1671.8166666666671</v>
      </c>
      <c r="M210" s="28">
        <v>1617.75</v>
      </c>
      <c r="N210" s="28">
        <v>1570</v>
      </c>
      <c r="O210" s="39">
        <v>427000</v>
      </c>
      <c r="P210" s="40">
        <v>-2.9545454545454545E-2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569.15</v>
      </c>
      <c r="F211" s="37">
        <v>570.2166666666667</v>
      </c>
      <c r="G211" s="38">
        <v>561.83333333333337</v>
      </c>
      <c r="H211" s="38">
        <v>554.51666666666665</v>
      </c>
      <c r="I211" s="38">
        <v>546.13333333333333</v>
      </c>
      <c r="J211" s="38">
        <v>577.53333333333342</v>
      </c>
      <c r="K211" s="38">
        <v>585.91666666666663</v>
      </c>
      <c r="L211" s="38">
        <v>593.23333333333346</v>
      </c>
      <c r="M211" s="28">
        <v>578.6</v>
      </c>
      <c r="N211" s="28">
        <v>562.9</v>
      </c>
      <c r="O211" s="39">
        <v>33716000</v>
      </c>
      <c r="P211" s="40">
        <v>1.8290325698270028E-2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238.2</v>
      </c>
      <c r="F212" s="37">
        <v>231.23333333333332</v>
      </c>
      <c r="G212" s="38">
        <v>222.36666666666665</v>
      </c>
      <c r="H212" s="38">
        <v>206.53333333333333</v>
      </c>
      <c r="I212" s="38">
        <v>197.66666666666666</v>
      </c>
      <c r="J212" s="38">
        <v>247.06666666666663</v>
      </c>
      <c r="K212" s="38">
        <v>255.93333333333331</v>
      </c>
      <c r="L212" s="38">
        <v>271.76666666666665</v>
      </c>
      <c r="M212" s="28">
        <v>240.1</v>
      </c>
      <c r="N212" s="28">
        <v>215.4</v>
      </c>
      <c r="O212" s="39">
        <v>77280000</v>
      </c>
      <c r="P212" s="40">
        <v>-4.8603929679420892E-2</v>
      </c>
    </row>
    <row r="213" spans="1:16" ht="12.75" customHeight="1">
      <c r="A213" s="28">
        <v>203</v>
      </c>
      <c r="B213" s="29" t="s">
        <v>47</v>
      </c>
      <c r="C213" s="30" t="s">
        <v>979</v>
      </c>
      <c r="D213" s="31">
        <v>44651</v>
      </c>
      <c r="E213" s="37">
        <v>342.25</v>
      </c>
      <c r="F213" s="37">
        <v>340.45</v>
      </c>
      <c r="G213" s="38">
        <v>334.04999999999995</v>
      </c>
      <c r="H213" s="38">
        <v>325.84999999999997</v>
      </c>
      <c r="I213" s="38">
        <v>319.44999999999993</v>
      </c>
      <c r="J213" s="38">
        <v>348.65</v>
      </c>
      <c r="K213" s="38">
        <v>355.04999999999995</v>
      </c>
      <c r="L213" s="38">
        <v>363.25</v>
      </c>
      <c r="M213" s="28">
        <v>346.85</v>
      </c>
      <c r="N213" s="28">
        <v>332.25</v>
      </c>
      <c r="O213" s="39">
        <v>19936400</v>
      </c>
      <c r="P213" s="40">
        <v>-4.9958825144111995E-3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32" sqref="F3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9" t="s">
        <v>16</v>
      </c>
      <c r="B8" s="441"/>
      <c r="C8" s="445" t="s">
        <v>20</v>
      </c>
      <c r="D8" s="445" t="s">
        <v>21</v>
      </c>
      <c r="E8" s="436" t="s">
        <v>22</v>
      </c>
      <c r="F8" s="437"/>
      <c r="G8" s="438"/>
      <c r="H8" s="436" t="s">
        <v>23</v>
      </c>
      <c r="I8" s="437"/>
      <c r="J8" s="438"/>
      <c r="K8" s="23"/>
      <c r="L8" s="50"/>
      <c r="M8" s="50"/>
      <c r="N8" s="1"/>
      <c r="O8" s="1"/>
    </row>
    <row r="9" spans="1:15" ht="36" customHeight="1">
      <c r="A9" s="443"/>
      <c r="B9" s="444"/>
      <c r="C9" s="444"/>
      <c r="D9" s="4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15863.15</v>
      </c>
      <c r="D10" s="32">
        <v>15839.733333333332</v>
      </c>
      <c r="E10" s="32">
        <v>15734.866666666663</v>
      </c>
      <c r="F10" s="32">
        <v>15606.583333333332</v>
      </c>
      <c r="G10" s="32">
        <v>15501.716666666664</v>
      </c>
      <c r="H10" s="32">
        <v>15968.016666666663</v>
      </c>
      <c r="I10" s="32">
        <v>16072.883333333331</v>
      </c>
      <c r="J10" s="32">
        <v>16201.166666666662</v>
      </c>
      <c r="K10" s="34">
        <v>15944.6</v>
      </c>
      <c r="L10" s="34">
        <v>15711.45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32871.25</v>
      </c>
      <c r="D11" s="37">
        <v>32930.35</v>
      </c>
      <c r="E11" s="37">
        <v>32317.399999999994</v>
      </c>
      <c r="F11" s="37">
        <v>31763.549999999996</v>
      </c>
      <c r="G11" s="37">
        <v>31150.599999999991</v>
      </c>
      <c r="H11" s="37">
        <v>33484.199999999997</v>
      </c>
      <c r="I11" s="37">
        <v>34097.149999999994</v>
      </c>
      <c r="J11" s="37">
        <v>34651</v>
      </c>
      <c r="K11" s="28">
        <v>33543.300000000003</v>
      </c>
      <c r="L11" s="28">
        <v>32376.5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2560.8000000000002</v>
      </c>
      <c r="D12" s="37">
        <v>2530.5166666666664</v>
      </c>
      <c r="E12" s="37">
        <v>2493.9333333333329</v>
      </c>
      <c r="F12" s="37">
        <v>2427.0666666666666</v>
      </c>
      <c r="G12" s="37">
        <v>2390.4833333333331</v>
      </c>
      <c r="H12" s="37">
        <v>2597.3833333333328</v>
      </c>
      <c r="I12" s="37">
        <v>2633.9666666666667</v>
      </c>
      <c r="J12" s="37">
        <v>2700.8333333333326</v>
      </c>
      <c r="K12" s="28">
        <v>2567.1</v>
      </c>
      <c r="L12" s="28">
        <v>2463.65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4578.5</v>
      </c>
      <c r="D13" s="37">
        <v>4561.25</v>
      </c>
      <c r="E13" s="37">
        <v>4531</v>
      </c>
      <c r="F13" s="37">
        <v>4483.5</v>
      </c>
      <c r="G13" s="37">
        <v>4453.25</v>
      </c>
      <c r="H13" s="37">
        <v>4608.75</v>
      </c>
      <c r="I13" s="37">
        <v>4639</v>
      </c>
      <c r="J13" s="37">
        <v>4686.5</v>
      </c>
      <c r="K13" s="28">
        <v>4591.5</v>
      </c>
      <c r="L13" s="28">
        <v>4513.75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34135.9</v>
      </c>
      <c r="D14" s="37">
        <v>34023.616666666669</v>
      </c>
      <c r="E14" s="37">
        <v>33611.633333333339</v>
      </c>
      <c r="F14" s="37">
        <v>33087.366666666669</v>
      </c>
      <c r="G14" s="37">
        <v>32675.383333333339</v>
      </c>
      <c r="H14" s="37">
        <v>34547.883333333339</v>
      </c>
      <c r="I14" s="37">
        <v>34959.866666666676</v>
      </c>
      <c r="J14" s="37">
        <v>35484.133333333339</v>
      </c>
      <c r="K14" s="28">
        <v>34435.599999999999</v>
      </c>
      <c r="L14" s="28">
        <v>33499.35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4065.65</v>
      </c>
      <c r="D15" s="37">
        <v>4034.0333333333333</v>
      </c>
      <c r="E15" s="37">
        <v>3994.2166666666667</v>
      </c>
      <c r="F15" s="37">
        <v>3922.7833333333333</v>
      </c>
      <c r="G15" s="37">
        <v>3882.9666666666667</v>
      </c>
      <c r="H15" s="37">
        <v>4105.4666666666672</v>
      </c>
      <c r="I15" s="37">
        <v>4145.2833333333328</v>
      </c>
      <c r="J15" s="37">
        <v>4216.7166666666672</v>
      </c>
      <c r="K15" s="28">
        <v>4073.85</v>
      </c>
      <c r="L15" s="28">
        <v>3962.6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7386.35</v>
      </c>
      <c r="D16" s="37">
        <v>7359.7833333333338</v>
      </c>
      <c r="E16" s="37">
        <v>7303.2666666666673</v>
      </c>
      <c r="F16" s="37">
        <v>7220.1833333333334</v>
      </c>
      <c r="G16" s="37">
        <v>7163.666666666667</v>
      </c>
      <c r="H16" s="37">
        <v>7442.8666666666677</v>
      </c>
      <c r="I16" s="37">
        <v>7499.3833333333341</v>
      </c>
      <c r="J16" s="37">
        <v>7582.4666666666681</v>
      </c>
      <c r="K16" s="28">
        <v>7416.3</v>
      </c>
      <c r="L16" s="28">
        <v>7276.7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1950.15</v>
      </c>
      <c r="D17" s="37">
        <v>1942.7166666666665</v>
      </c>
      <c r="E17" s="37">
        <v>1907.4333333333329</v>
      </c>
      <c r="F17" s="37">
        <v>1864.7166666666665</v>
      </c>
      <c r="G17" s="37">
        <v>1829.4333333333329</v>
      </c>
      <c r="H17" s="37">
        <v>1985.4333333333329</v>
      </c>
      <c r="I17" s="37">
        <v>2020.7166666666662</v>
      </c>
      <c r="J17" s="37">
        <v>2063.4333333333329</v>
      </c>
      <c r="K17" s="28">
        <v>1978</v>
      </c>
      <c r="L17" s="28">
        <v>1900</v>
      </c>
      <c r="M17" s="28">
        <v>5.3654900000000003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1064.9000000000001</v>
      </c>
      <c r="D18" s="37">
        <v>1071.5666666666668</v>
      </c>
      <c r="E18" s="37">
        <v>1045.1833333333336</v>
      </c>
      <c r="F18" s="37">
        <v>1025.4666666666667</v>
      </c>
      <c r="G18" s="37">
        <v>999.08333333333348</v>
      </c>
      <c r="H18" s="37">
        <v>1091.2833333333338</v>
      </c>
      <c r="I18" s="37">
        <v>1117.666666666667</v>
      </c>
      <c r="J18" s="37">
        <v>1137.3833333333339</v>
      </c>
      <c r="K18" s="28">
        <v>1097.95</v>
      </c>
      <c r="L18" s="28">
        <v>1051.8499999999999</v>
      </c>
      <c r="M18" s="28">
        <v>16.26925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804.85</v>
      </c>
      <c r="D19" s="37">
        <v>801.78333333333342</v>
      </c>
      <c r="E19" s="37">
        <v>785.61666666666679</v>
      </c>
      <c r="F19" s="37">
        <v>766.38333333333333</v>
      </c>
      <c r="G19" s="37">
        <v>750.2166666666667</v>
      </c>
      <c r="H19" s="37">
        <v>821.01666666666688</v>
      </c>
      <c r="I19" s="37">
        <v>837.18333333333362</v>
      </c>
      <c r="J19" s="37">
        <v>856.41666666666697</v>
      </c>
      <c r="K19" s="28">
        <v>817.95</v>
      </c>
      <c r="L19" s="28">
        <v>782.55</v>
      </c>
      <c r="M19" s="28">
        <v>10.30588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1564.05</v>
      </c>
      <c r="D20" s="37">
        <v>1565.1166666666668</v>
      </c>
      <c r="E20" s="37">
        <v>1538.2333333333336</v>
      </c>
      <c r="F20" s="37">
        <v>1512.4166666666667</v>
      </c>
      <c r="G20" s="37">
        <v>1485.5333333333335</v>
      </c>
      <c r="H20" s="37">
        <v>1590.9333333333336</v>
      </c>
      <c r="I20" s="37">
        <v>1617.8166666666668</v>
      </c>
      <c r="J20" s="37">
        <v>1643.6333333333337</v>
      </c>
      <c r="K20" s="28">
        <v>1592</v>
      </c>
      <c r="L20" s="28">
        <v>1539.3</v>
      </c>
      <c r="M20" s="28">
        <v>15.08821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1803.75</v>
      </c>
      <c r="D21" s="37">
        <v>1822.45</v>
      </c>
      <c r="E21" s="37">
        <v>1765.4</v>
      </c>
      <c r="F21" s="37">
        <v>1727.05</v>
      </c>
      <c r="G21" s="37">
        <v>1670</v>
      </c>
      <c r="H21" s="37">
        <v>1860.8000000000002</v>
      </c>
      <c r="I21" s="37">
        <v>1917.85</v>
      </c>
      <c r="J21" s="37">
        <v>1956.2000000000003</v>
      </c>
      <c r="K21" s="28">
        <v>1879.5</v>
      </c>
      <c r="L21" s="28">
        <v>1784.1</v>
      </c>
      <c r="M21" s="28">
        <v>6.3678400000000002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677.8</v>
      </c>
      <c r="D22" s="37">
        <v>677.68333333333328</v>
      </c>
      <c r="E22" s="37">
        <v>663.66666666666652</v>
      </c>
      <c r="F22" s="37">
        <v>649.53333333333319</v>
      </c>
      <c r="G22" s="37">
        <v>635.51666666666642</v>
      </c>
      <c r="H22" s="37">
        <v>691.81666666666661</v>
      </c>
      <c r="I22" s="37">
        <v>705.83333333333326</v>
      </c>
      <c r="J22" s="37">
        <v>719.9666666666667</v>
      </c>
      <c r="K22" s="28">
        <v>691.7</v>
      </c>
      <c r="L22" s="28">
        <v>663.55</v>
      </c>
      <c r="M22" s="28">
        <v>48.909579999999998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1714.95</v>
      </c>
      <c r="D23" s="37">
        <v>1739.8999999999999</v>
      </c>
      <c r="E23" s="37">
        <v>1689.9999999999998</v>
      </c>
      <c r="F23" s="37">
        <v>1665.05</v>
      </c>
      <c r="G23" s="37">
        <v>1615.1499999999999</v>
      </c>
      <c r="H23" s="37">
        <v>1764.8499999999997</v>
      </c>
      <c r="I23" s="37">
        <v>1814.7499999999998</v>
      </c>
      <c r="J23" s="37">
        <v>1839.6999999999996</v>
      </c>
      <c r="K23" s="28">
        <v>1789.8</v>
      </c>
      <c r="L23" s="28">
        <v>1714.95</v>
      </c>
      <c r="M23" s="28">
        <v>1.6224099999999999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2207.35</v>
      </c>
      <c r="D24" s="37">
        <v>2259.8000000000002</v>
      </c>
      <c r="E24" s="37">
        <v>2154.6000000000004</v>
      </c>
      <c r="F24" s="37">
        <v>2101.8500000000004</v>
      </c>
      <c r="G24" s="37">
        <v>1996.6500000000005</v>
      </c>
      <c r="H24" s="37">
        <v>2312.5500000000002</v>
      </c>
      <c r="I24" s="37">
        <v>2417.75</v>
      </c>
      <c r="J24" s="37">
        <v>2470.5</v>
      </c>
      <c r="K24" s="28">
        <v>2365</v>
      </c>
      <c r="L24" s="28">
        <v>2207.0500000000002</v>
      </c>
      <c r="M24" s="28">
        <v>2.2657699999999998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98.6</v>
      </c>
      <c r="D25" s="37">
        <v>98.733333333333334</v>
      </c>
      <c r="E25" s="37">
        <v>96.716666666666669</v>
      </c>
      <c r="F25" s="37">
        <v>94.833333333333329</v>
      </c>
      <c r="G25" s="37">
        <v>92.816666666666663</v>
      </c>
      <c r="H25" s="37">
        <v>100.61666666666667</v>
      </c>
      <c r="I25" s="37">
        <v>102.63333333333335</v>
      </c>
      <c r="J25" s="37">
        <v>104.51666666666668</v>
      </c>
      <c r="K25" s="28">
        <v>100.75</v>
      </c>
      <c r="L25" s="28">
        <v>96.85</v>
      </c>
      <c r="M25" s="28">
        <v>53.630130000000001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261.35000000000002</v>
      </c>
      <c r="D26" s="37">
        <v>259.11666666666667</v>
      </c>
      <c r="E26" s="37">
        <v>254.23333333333335</v>
      </c>
      <c r="F26" s="37">
        <v>247.11666666666667</v>
      </c>
      <c r="G26" s="37">
        <v>242.23333333333335</v>
      </c>
      <c r="H26" s="37">
        <v>266.23333333333335</v>
      </c>
      <c r="I26" s="37">
        <v>271.11666666666667</v>
      </c>
      <c r="J26" s="37">
        <v>278.23333333333335</v>
      </c>
      <c r="K26" s="28">
        <v>264</v>
      </c>
      <c r="L26" s="28">
        <v>252</v>
      </c>
      <c r="M26" s="28">
        <v>24.745979999999999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1705.4</v>
      </c>
      <c r="D27" s="37">
        <v>1693.8666666666668</v>
      </c>
      <c r="E27" s="37">
        <v>1642.6833333333336</v>
      </c>
      <c r="F27" s="37">
        <v>1579.9666666666669</v>
      </c>
      <c r="G27" s="37">
        <v>1528.7833333333338</v>
      </c>
      <c r="H27" s="37">
        <v>1756.5833333333335</v>
      </c>
      <c r="I27" s="37">
        <v>1807.7666666666669</v>
      </c>
      <c r="J27" s="37">
        <v>1870.4833333333333</v>
      </c>
      <c r="K27" s="28">
        <v>1745.05</v>
      </c>
      <c r="L27" s="28">
        <v>1631.15</v>
      </c>
      <c r="M27" s="28">
        <v>0.55593000000000004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709.65</v>
      </c>
      <c r="D28" s="37">
        <v>706.68333333333339</v>
      </c>
      <c r="E28" s="37">
        <v>698.36666666666679</v>
      </c>
      <c r="F28" s="37">
        <v>687.08333333333337</v>
      </c>
      <c r="G28" s="37">
        <v>678.76666666666677</v>
      </c>
      <c r="H28" s="37">
        <v>717.96666666666681</v>
      </c>
      <c r="I28" s="37">
        <v>726.28333333333342</v>
      </c>
      <c r="J28" s="37">
        <v>737.56666666666683</v>
      </c>
      <c r="K28" s="28">
        <v>715</v>
      </c>
      <c r="L28" s="28">
        <v>695.4</v>
      </c>
      <c r="M28" s="28">
        <v>1.1456599999999999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3261.3</v>
      </c>
      <c r="D29" s="37">
        <v>3244.6000000000004</v>
      </c>
      <c r="E29" s="37">
        <v>3124.5500000000006</v>
      </c>
      <c r="F29" s="37">
        <v>2987.8</v>
      </c>
      <c r="G29" s="37">
        <v>2867.7500000000005</v>
      </c>
      <c r="H29" s="37">
        <v>3381.3500000000008</v>
      </c>
      <c r="I29" s="37">
        <v>3501.4</v>
      </c>
      <c r="J29" s="37">
        <v>3638.150000000001</v>
      </c>
      <c r="K29" s="28">
        <v>3364.65</v>
      </c>
      <c r="L29" s="28">
        <v>3107.85</v>
      </c>
      <c r="M29" s="28">
        <v>1.03285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547.70000000000005</v>
      </c>
      <c r="D30" s="37">
        <v>545.85</v>
      </c>
      <c r="E30" s="37">
        <v>538.85</v>
      </c>
      <c r="F30" s="37">
        <v>530</v>
      </c>
      <c r="G30" s="37">
        <v>523</v>
      </c>
      <c r="H30" s="37">
        <v>554.70000000000005</v>
      </c>
      <c r="I30" s="37">
        <v>561.70000000000005</v>
      </c>
      <c r="J30" s="37">
        <v>570.55000000000007</v>
      </c>
      <c r="K30" s="28">
        <v>552.85</v>
      </c>
      <c r="L30" s="28">
        <v>537</v>
      </c>
      <c r="M30" s="28">
        <v>5.14419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281.2</v>
      </c>
      <c r="D31" s="37">
        <v>282.73333333333335</v>
      </c>
      <c r="E31" s="37">
        <v>276.4666666666667</v>
      </c>
      <c r="F31" s="37">
        <v>271.73333333333335</v>
      </c>
      <c r="G31" s="37">
        <v>265.4666666666667</v>
      </c>
      <c r="H31" s="37">
        <v>287.4666666666667</v>
      </c>
      <c r="I31" s="37">
        <v>293.73333333333335</v>
      </c>
      <c r="J31" s="37">
        <v>298.4666666666667</v>
      </c>
      <c r="K31" s="28">
        <v>289</v>
      </c>
      <c r="L31" s="28">
        <v>278</v>
      </c>
      <c r="M31" s="28">
        <v>69.365690000000001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4664.3500000000004</v>
      </c>
      <c r="D32" s="37">
        <v>4660.3333333333339</v>
      </c>
      <c r="E32" s="37">
        <v>4587.8666666666677</v>
      </c>
      <c r="F32" s="37">
        <v>4511.3833333333341</v>
      </c>
      <c r="G32" s="37">
        <v>4438.9166666666679</v>
      </c>
      <c r="H32" s="37">
        <v>4736.8166666666675</v>
      </c>
      <c r="I32" s="37">
        <v>4809.2833333333347</v>
      </c>
      <c r="J32" s="37">
        <v>4885.7666666666673</v>
      </c>
      <c r="K32" s="28">
        <v>4732.8</v>
      </c>
      <c r="L32" s="28">
        <v>4583.8500000000004</v>
      </c>
      <c r="M32" s="28">
        <v>6.4301199999999996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173.8</v>
      </c>
      <c r="D33" s="37">
        <v>171.51666666666665</v>
      </c>
      <c r="E33" s="37">
        <v>167.5333333333333</v>
      </c>
      <c r="F33" s="37">
        <v>161.26666666666665</v>
      </c>
      <c r="G33" s="37">
        <v>157.2833333333333</v>
      </c>
      <c r="H33" s="37">
        <v>177.7833333333333</v>
      </c>
      <c r="I33" s="37">
        <v>181.76666666666665</v>
      </c>
      <c r="J33" s="37">
        <v>188.0333333333333</v>
      </c>
      <c r="K33" s="28">
        <v>175.5</v>
      </c>
      <c r="L33" s="28">
        <v>165.25</v>
      </c>
      <c r="M33" s="28">
        <v>46.321420000000003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99.15</v>
      </c>
      <c r="D34" s="37">
        <v>99.95</v>
      </c>
      <c r="E34" s="37">
        <v>96</v>
      </c>
      <c r="F34" s="37">
        <v>92.85</v>
      </c>
      <c r="G34" s="37">
        <v>88.899999999999991</v>
      </c>
      <c r="H34" s="37">
        <v>103.10000000000001</v>
      </c>
      <c r="I34" s="37">
        <v>107.05000000000003</v>
      </c>
      <c r="J34" s="37">
        <v>110.20000000000002</v>
      </c>
      <c r="K34" s="28">
        <v>103.9</v>
      </c>
      <c r="L34" s="28">
        <v>96.8</v>
      </c>
      <c r="M34" s="28">
        <v>402.1268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2708.45</v>
      </c>
      <c r="D35" s="37">
        <v>2678.5833333333335</v>
      </c>
      <c r="E35" s="37">
        <v>2629.2166666666672</v>
      </c>
      <c r="F35" s="37">
        <v>2549.9833333333336</v>
      </c>
      <c r="G35" s="37">
        <v>2500.6166666666672</v>
      </c>
      <c r="H35" s="37">
        <v>2757.8166666666671</v>
      </c>
      <c r="I35" s="37">
        <v>2807.1833333333329</v>
      </c>
      <c r="J35" s="37">
        <v>2886.416666666667</v>
      </c>
      <c r="K35" s="28">
        <v>2727.95</v>
      </c>
      <c r="L35" s="28">
        <v>2599.35</v>
      </c>
      <c r="M35" s="28">
        <v>32.337600000000002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1828.05</v>
      </c>
      <c r="D36" s="37">
        <v>1822.0333333333335</v>
      </c>
      <c r="E36" s="37">
        <v>1791.0666666666671</v>
      </c>
      <c r="F36" s="37">
        <v>1754.0833333333335</v>
      </c>
      <c r="G36" s="37">
        <v>1723.116666666667</v>
      </c>
      <c r="H36" s="37">
        <v>1859.0166666666671</v>
      </c>
      <c r="I36" s="37">
        <v>1889.9833333333338</v>
      </c>
      <c r="J36" s="37">
        <v>1926.9666666666672</v>
      </c>
      <c r="K36" s="28">
        <v>1853</v>
      </c>
      <c r="L36" s="28">
        <v>1785.05</v>
      </c>
      <c r="M36" s="28">
        <v>2.8389700000000002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608.95000000000005</v>
      </c>
      <c r="D37" s="37">
        <v>602.19999999999993</v>
      </c>
      <c r="E37" s="37">
        <v>590.99999999999989</v>
      </c>
      <c r="F37" s="37">
        <v>573.04999999999995</v>
      </c>
      <c r="G37" s="37">
        <v>561.84999999999991</v>
      </c>
      <c r="H37" s="37">
        <v>620.14999999999986</v>
      </c>
      <c r="I37" s="37">
        <v>631.34999999999991</v>
      </c>
      <c r="J37" s="37">
        <v>649.29999999999984</v>
      </c>
      <c r="K37" s="28">
        <v>613.4</v>
      </c>
      <c r="L37" s="28">
        <v>584.25</v>
      </c>
      <c r="M37" s="28">
        <v>20.484369999999998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3991.65</v>
      </c>
      <c r="D38" s="37">
        <v>4045.8166666666671</v>
      </c>
      <c r="E38" s="37">
        <v>3916.6333333333341</v>
      </c>
      <c r="F38" s="37">
        <v>3841.6166666666672</v>
      </c>
      <c r="G38" s="37">
        <v>3712.4333333333343</v>
      </c>
      <c r="H38" s="37">
        <v>4120.8333333333339</v>
      </c>
      <c r="I38" s="37">
        <v>4250.0166666666673</v>
      </c>
      <c r="J38" s="37">
        <v>4325.0333333333338</v>
      </c>
      <c r="K38" s="28">
        <v>4175</v>
      </c>
      <c r="L38" s="28">
        <v>3970.8</v>
      </c>
      <c r="M38" s="28">
        <v>6.9463299999999997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667.55</v>
      </c>
      <c r="D39" s="37">
        <v>676.05000000000007</v>
      </c>
      <c r="E39" s="37">
        <v>647.10000000000014</v>
      </c>
      <c r="F39" s="37">
        <v>626.65000000000009</v>
      </c>
      <c r="G39" s="37">
        <v>597.70000000000016</v>
      </c>
      <c r="H39" s="37">
        <v>696.50000000000011</v>
      </c>
      <c r="I39" s="37">
        <v>725.45000000000016</v>
      </c>
      <c r="J39" s="37">
        <v>745.90000000000009</v>
      </c>
      <c r="K39" s="28">
        <v>705</v>
      </c>
      <c r="L39" s="28">
        <v>655.6</v>
      </c>
      <c r="M39" s="28">
        <v>201.47060999999999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3234.65</v>
      </c>
      <c r="D40" s="37">
        <v>3212.8833333333332</v>
      </c>
      <c r="E40" s="37">
        <v>3146.7666666666664</v>
      </c>
      <c r="F40" s="37">
        <v>3058.8833333333332</v>
      </c>
      <c r="G40" s="37">
        <v>2992.7666666666664</v>
      </c>
      <c r="H40" s="37">
        <v>3300.7666666666664</v>
      </c>
      <c r="I40" s="37">
        <v>3366.8833333333332</v>
      </c>
      <c r="J40" s="37">
        <v>3454.7666666666664</v>
      </c>
      <c r="K40" s="28">
        <v>3279</v>
      </c>
      <c r="L40" s="28">
        <v>3125</v>
      </c>
      <c r="M40" s="28">
        <v>3.3520500000000002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6125</v>
      </c>
      <c r="D41" s="37">
        <v>6198.333333333333</v>
      </c>
      <c r="E41" s="37">
        <v>6026.6666666666661</v>
      </c>
      <c r="F41" s="37">
        <v>5928.333333333333</v>
      </c>
      <c r="G41" s="37">
        <v>5756.6666666666661</v>
      </c>
      <c r="H41" s="37">
        <v>6296.6666666666661</v>
      </c>
      <c r="I41" s="37">
        <v>6468.3333333333321</v>
      </c>
      <c r="J41" s="37">
        <v>6566.6666666666661</v>
      </c>
      <c r="K41" s="28">
        <v>6370</v>
      </c>
      <c r="L41" s="28">
        <v>6100</v>
      </c>
      <c r="M41" s="28">
        <v>28.435880000000001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14373.2</v>
      </c>
      <c r="D42" s="37">
        <v>14389.033333333333</v>
      </c>
      <c r="E42" s="37">
        <v>13784.066666666666</v>
      </c>
      <c r="F42" s="37">
        <v>13194.933333333332</v>
      </c>
      <c r="G42" s="37">
        <v>12589.966666666665</v>
      </c>
      <c r="H42" s="37">
        <v>14978.166666666666</v>
      </c>
      <c r="I42" s="37">
        <v>15583.133333333333</v>
      </c>
      <c r="J42" s="37">
        <v>16172.266666666666</v>
      </c>
      <c r="K42" s="28">
        <v>14994</v>
      </c>
      <c r="L42" s="28">
        <v>13799.9</v>
      </c>
      <c r="M42" s="28">
        <v>3.7152099999999999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4846.8</v>
      </c>
      <c r="D43" s="37">
        <v>4869.4333333333334</v>
      </c>
      <c r="E43" s="37">
        <v>4729.416666666667</v>
      </c>
      <c r="F43" s="37">
        <v>4612.0333333333338</v>
      </c>
      <c r="G43" s="37">
        <v>4472.0166666666673</v>
      </c>
      <c r="H43" s="37">
        <v>4986.8166666666666</v>
      </c>
      <c r="I43" s="37">
        <v>5126.833333333333</v>
      </c>
      <c r="J43" s="37">
        <v>5244.2166666666662</v>
      </c>
      <c r="K43" s="28">
        <v>5009.45</v>
      </c>
      <c r="L43" s="28">
        <v>4752.05</v>
      </c>
      <c r="M43" s="28">
        <v>0.43534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1824.8</v>
      </c>
      <c r="D44" s="37">
        <v>1785.45</v>
      </c>
      <c r="E44" s="37">
        <v>1729.9</v>
      </c>
      <c r="F44" s="37">
        <v>1635</v>
      </c>
      <c r="G44" s="37">
        <v>1579.45</v>
      </c>
      <c r="H44" s="37">
        <v>1880.3500000000001</v>
      </c>
      <c r="I44" s="37">
        <v>1935.8999999999999</v>
      </c>
      <c r="J44" s="37">
        <v>2030.8000000000002</v>
      </c>
      <c r="K44" s="28">
        <v>1841</v>
      </c>
      <c r="L44" s="28">
        <v>1690.55</v>
      </c>
      <c r="M44" s="28">
        <v>8.0979700000000001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253.85</v>
      </c>
      <c r="D45" s="37">
        <v>256.56666666666666</v>
      </c>
      <c r="E45" s="37">
        <v>247.68333333333334</v>
      </c>
      <c r="F45" s="37">
        <v>241.51666666666668</v>
      </c>
      <c r="G45" s="37">
        <v>232.63333333333335</v>
      </c>
      <c r="H45" s="37">
        <v>262.73333333333335</v>
      </c>
      <c r="I45" s="37">
        <v>271.61666666666667</v>
      </c>
      <c r="J45" s="37">
        <v>277.7833333333333</v>
      </c>
      <c r="K45" s="28">
        <v>265.45</v>
      </c>
      <c r="L45" s="28">
        <v>250.4</v>
      </c>
      <c r="M45" s="28">
        <v>82.832750000000004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92.8</v>
      </c>
      <c r="D46" s="37">
        <v>94.766666666666666</v>
      </c>
      <c r="E46" s="37">
        <v>89.033333333333331</v>
      </c>
      <c r="F46" s="37">
        <v>85.266666666666666</v>
      </c>
      <c r="G46" s="37">
        <v>79.533333333333331</v>
      </c>
      <c r="H46" s="37">
        <v>98.533333333333331</v>
      </c>
      <c r="I46" s="37">
        <v>104.26666666666665</v>
      </c>
      <c r="J46" s="37">
        <v>108.03333333333333</v>
      </c>
      <c r="K46" s="28">
        <v>100.5</v>
      </c>
      <c r="L46" s="28">
        <v>91</v>
      </c>
      <c r="M46" s="28">
        <v>846.78404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46.25</v>
      </c>
      <c r="D47" s="37">
        <v>46.133333333333326</v>
      </c>
      <c r="E47" s="37">
        <v>45.16666666666665</v>
      </c>
      <c r="F47" s="37">
        <v>44.083333333333321</v>
      </c>
      <c r="G47" s="37">
        <v>43.116666666666646</v>
      </c>
      <c r="H47" s="37">
        <v>47.216666666666654</v>
      </c>
      <c r="I47" s="37">
        <v>48.183333333333323</v>
      </c>
      <c r="J47" s="37">
        <v>49.266666666666659</v>
      </c>
      <c r="K47" s="28">
        <v>47.1</v>
      </c>
      <c r="L47" s="28">
        <v>45.05</v>
      </c>
      <c r="M47" s="28">
        <v>52.005130000000001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1699.05</v>
      </c>
      <c r="D48" s="37">
        <v>1690.6000000000001</v>
      </c>
      <c r="E48" s="37">
        <v>1662.5000000000002</v>
      </c>
      <c r="F48" s="37">
        <v>1625.95</v>
      </c>
      <c r="G48" s="37">
        <v>1597.8500000000001</v>
      </c>
      <c r="H48" s="37">
        <v>1727.1500000000003</v>
      </c>
      <c r="I48" s="37">
        <v>1755.2500000000002</v>
      </c>
      <c r="J48" s="37">
        <v>1791.8000000000004</v>
      </c>
      <c r="K48" s="28">
        <v>1718.7</v>
      </c>
      <c r="L48" s="28">
        <v>1654.05</v>
      </c>
      <c r="M48" s="28">
        <v>2.7472599999999998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628.75</v>
      </c>
      <c r="D49" s="37">
        <v>631.18333333333339</v>
      </c>
      <c r="E49" s="37">
        <v>620.91666666666674</v>
      </c>
      <c r="F49" s="37">
        <v>613.08333333333337</v>
      </c>
      <c r="G49" s="37">
        <v>602.81666666666672</v>
      </c>
      <c r="H49" s="37">
        <v>639.01666666666677</v>
      </c>
      <c r="I49" s="37">
        <v>649.28333333333342</v>
      </c>
      <c r="J49" s="37">
        <v>657.11666666666679</v>
      </c>
      <c r="K49" s="28">
        <v>641.45000000000005</v>
      </c>
      <c r="L49" s="28">
        <v>623.35</v>
      </c>
      <c r="M49" s="28">
        <v>11.364280000000001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214.25</v>
      </c>
      <c r="D50" s="37">
        <v>213.06666666666669</v>
      </c>
      <c r="E50" s="37">
        <v>207.73333333333338</v>
      </c>
      <c r="F50" s="37">
        <v>201.2166666666667</v>
      </c>
      <c r="G50" s="37">
        <v>195.88333333333338</v>
      </c>
      <c r="H50" s="37">
        <v>219.58333333333337</v>
      </c>
      <c r="I50" s="37">
        <v>224.91666666666669</v>
      </c>
      <c r="J50" s="37">
        <v>231.43333333333337</v>
      </c>
      <c r="K50" s="28">
        <v>218.4</v>
      </c>
      <c r="L50" s="28">
        <v>206.55</v>
      </c>
      <c r="M50" s="28">
        <v>127.48011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612.65</v>
      </c>
      <c r="D51" s="37">
        <v>612.86666666666667</v>
      </c>
      <c r="E51" s="37">
        <v>602.98333333333335</v>
      </c>
      <c r="F51" s="37">
        <v>593.31666666666672</v>
      </c>
      <c r="G51" s="37">
        <v>583.43333333333339</v>
      </c>
      <c r="H51" s="37">
        <v>622.5333333333333</v>
      </c>
      <c r="I51" s="37">
        <v>632.41666666666674</v>
      </c>
      <c r="J51" s="37">
        <v>642.08333333333326</v>
      </c>
      <c r="K51" s="28">
        <v>622.75</v>
      </c>
      <c r="L51" s="28">
        <v>603.20000000000005</v>
      </c>
      <c r="M51" s="28">
        <v>21.972270000000002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48.75</v>
      </c>
      <c r="D52" s="37">
        <v>48.466666666666669</v>
      </c>
      <c r="E52" s="37">
        <v>47.783333333333339</v>
      </c>
      <c r="F52" s="37">
        <v>46.81666666666667</v>
      </c>
      <c r="G52" s="37">
        <v>46.13333333333334</v>
      </c>
      <c r="H52" s="37">
        <v>49.433333333333337</v>
      </c>
      <c r="I52" s="37">
        <v>50.116666666666674</v>
      </c>
      <c r="J52" s="37">
        <v>51.083333333333336</v>
      </c>
      <c r="K52" s="28">
        <v>49.15</v>
      </c>
      <c r="L52" s="28">
        <v>47.5</v>
      </c>
      <c r="M52" s="28">
        <v>256.86509999999998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338</v>
      </c>
      <c r="D53" s="37">
        <v>338.93333333333334</v>
      </c>
      <c r="E53" s="37">
        <v>330.86666666666667</v>
      </c>
      <c r="F53" s="37">
        <v>323.73333333333335</v>
      </c>
      <c r="G53" s="37">
        <v>315.66666666666669</v>
      </c>
      <c r="H53" s="37">
        <v>346.06666666666666</v>
      </c>
      <c r="I53" s="37">
        <v>354.13333333333338</v>
      </c>
      <c r="J53" s="37">
        <v>361.26666666666665</v>
      </c>
      <c r="K53" s="28">
        <v>347</v>
      </c>
      <c r="L53" s="28">
        <v>331.8</v>
      </c>
      <c r="M53" s="28">
        <v>99.68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675.4</v>
      </c>
      <c r="D54" s="37">
        <v>664.58333333333337</v>
      </c>
      <c r="E54" s="37">
        <v>649.81666666666672</v>
      </c>
      <c r="F54" s="37">
        <v>624.23333333333335</v>
      </c>
      <c r="G54" s="37">
        <v>609.4666666666667</v>
      </c>
      <c r="H54" s="37">
        <v>690.16666666666674</v>
      </c>
      <c r="I54" s="37">
        <v>704.93333333333339</v>
      </c>
      <c r="J54" s="37">
        <v>730.51666666666677</v>
      </c>
      <c r="K54" s="28">
        <v>679.35</v>
      </c>
      <c r="L54" s="28">
        <v>639</v>
      </c>
      <c r="M54" s="28">
        <v>126.15451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330</v>
      </c>
      <c r="D55" s="37">
        <v>327.03333333333336</v>
      </c>
      <c r="E55" s="37">
        <v>322.06666666666672</v>
      </c>
      <c r="F55" s="37">
        <v>314.13333333333338</v>
      </c>
      <c r="G55" s="37">
        <v>309.16666666666674</v>
      </c>
      <c r="H55" s="37">
        <v>334.9666666666667</v>
      </c>
      <c r="I55" s="37">
        <v>339.93333333333328</v>
      </c>
      <c r="J55" s="37">
        <v>347.86666666666667</v>
      </c>
      <c r="K55" s="28">
        <v>332</v>
      </c>
      <c r="L55" s="28">
        <v>319.10000000000002</v>
      </c>
      <c r="M55" s="28">
        <v>33.432209999999998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14165.95</v>
      </c>
      <c r="D56" s="37">
        <v>14266.483333333332</v>
      </c>
      <c r="E56" s="37">
        <v>13953.416666666664</v>
      </c>
      <c r="F56" s="37">
        <v>13740.883333333333</v>
      </c>
      <c r="G56" s="37">
        <v>13427.816666666666</v>
      </c>
      <c r="H56" s="37">
        <v>14479.016666666663</v>
      </c>
      <c r="I56" s="37">
        <v>14792.083333333332</v>
      </c>
      <c r="J56" s="37">
        <v>15004.616666666661</v>
      </c>
      <c r="K56" s="28">
        <v>14579.55</v>
      </c>
      <c r="L56" s="28">
        <v>14053.95</v>
      </c>
      <c r="M56" s="28">
        <v>0.28623999999999999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3153.45</v>
      </c>
      <c r="D57" s="37">
        <v>3197.5166666666664</v>
      </c>
      <c r="E57" s="37">
        <v>3094.4833333333327</v>
      </c>
      <c r="F57" s="37">
        <v>3035.5166666666664</v>
      </c>
      <c r="G57" s="37">
        <v>2932.4833333333327</v>
      </c>
      <c r="H57" s="37">
        <v>3256.4833333333327</v>
      </c>
      <c r="I57" s="37">
        <v>3359.5166666666664</v>
      </c>
      <c r="J57" s="37">
        <v>3418.4833333333327</v>
      </c>
      <c r="K57" s="28">
        <v>3300.55</v>
      </c>
      <c r="L57" s="28">
        <v>3138.55</v>
      </c>
      <c r="M57" s="28">
        <v>7.11477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681.2</v>
      </c>
      <c r="D58" s="37">
        <v>673.66666666666663</v>
      </c>
      <c r="E58" s="37">
        <v>660.63333333333321</v>
      </c>
      <c r="F58" s="37">
        <v>640.06666666666661</v>
      </c>
      <c r="G58" s="37">
        <v>627.03333333333319</v>
      </c>
      <c r="H58" s="37">
        <v>694.23333333333323</v>
      </c>
      <c r="I58" s="37">
        <v>707.26666666666677</v>
      </c>
      <c r="J58" s="37">
        <v>727.83333333333326</v>
      </c>
      <c r="K58" s="28">
        <v>686.7</v>
      </c>
      <c r="L58" s="28">
        <v>653.1</v>
      </c>
      <c r="M58" s="28">
        <v>4.6853600000000002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200.85</v>
      </c>
      <c r="D59" s="37">
        <v>200.96666666666667</v>
      </c>
      <c r="E59" s="37">
        <v>196.28333333333333</v>
      </c>
      <c r="F59" s="37">
        <v>191.71666666666667</v>
      </c>
      <c r="G59" s="37">
        <v>187.03333333333333</v>
      </c>
      <c r="H59" s="37">
        <v>205.53333333333333</v>
      </c>
      <c r="I59" s="37">
        <v>210.21666666666667</v>
      </c>
      <c r="J59" s="37">
        <v>214.78333333333333</v>
      </c>
      <c r="K59" s="28">
        <v>205.65</v>
      </c>
      <c r="L59" s="28">
        <v>196.4</v>
      </c>
      <c r="M59" s="28">
        <v>155.76434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107.25</v>
      </c>
      <c r="D60" s="37">
        <v>107.10000000000001</v>
      </c>
      <c r="E60" s="37">
        <v>106.20000000000002</v>
      </c>
      <c r="F60" s="37">
        <v>105.15</v>
      </c>
      <c r="G60" s="37">
        <v>104.25000000000001</v>
      </c>
      <c r="H60" s="37">
        <v>108.15000000000002</v>
      </c>
      <c r="I60" s="37">
        <v>109.05000000000003</v>
      </c>
      <c r="J60" s="37">
        <v>110.10000000000002</v>
      </c>
      <c r="K60" s="28">
        <v>108</v>
      </c>
      <c r="L60" s="28">
        <v>106.05</v>
      </c>
      <c r="M60" s="28">
        <v>6.9383999999999997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607.29999999999995</v>
      </c>
      <c r="D61" s="37">
        <v>617.1</v>
      </c>
      <c r="E61" s="37">
        <v>586.20000000000005</v>
      </c>
      <c r="F61" s="37">
        <v>565.1</v>
      </c>
      <c r="G61" s="37">
        <v>534.20000000000005</v>
      </c>
      <c r="H61" s="37">
        <v>638.20000000000005</v>
      </c>
      <c r="I61" s="37">
        <v>669.09999999999991</v>
      </c>
      <c r="J61" s="37">
        <v>690.2</v>
      </c>
      <c r="K61" s="28">
        <v>648</v>
      </c>
      <c r="L61" s="28">
        <v>596</v>
      </c>
      <c r="M61" s="28">
        <v>36.841670000000001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941.15</v>
      </c>
      <c r="D62" s="37">
        <v>934.73333333333323</v>
      </c>
      <c r="E62" s="37">
        <v>923.46666666666647</v>
      </c>
      <c r="F62" s="37">
        <v>905.78333333333319</v>
      </c>
      <c r="G62" s="37">
        <v>894.51666666666642</v>
      </c>
      <c r="H62" s="37">
        <v>952.41666666666652</v>
      </c>
      <c r="I62" s="37">
        <v>963.68333333333317</v>
      </c>
      <c r="J62" s="37">
        <v>981.36666666666656</v>
      </c>
      <c r="K62" s="28">
        <v>946</v>
      </c>
      <c r="L62" s="28">
        <v>917.05</v>
      </c>
      <c r="M62" s="28">
        <v>26.042310000000001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110.35</v>
      </c>
      <c r="D63" s="37">
        <v>112.05</v>
      </c>
      <c r="E63" s="37">
        <v>107.3</v>
      </c>
      <c r="F63" s="37">
        <v>104.25</v>
      </c>
      <c r="G63" s="37">
        <v>99.5</v>
      </c>
      <c r="H63" s="37">
        <v>115.1</v>
      </c>
      <c r="I63" s="37">
        <v>119.85</v>
      </c>
      <c r="J63" s="37">
        <v>122.89999999999999</v>
      </c>
      <c r="K63" s="28">
        <v>116.8</v>
      </c>
      <c r="L63" s="28">
        <v>109</v>
      </c>
      <c r="M63" s="28">
        <v>28.874169999999999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188.7</v>
      </c>
      <c r="D64" s="37">
        <v>187.46666666666667</v>
      </c>
      <c r="E64" s="37">
        <v>182.93333333333334</v>
      </c>
      <c r="F64" s="37">
        <v>177.16666666666666</v>
      </c>
      <c r="G64" s="37">
        <v>172.63333333333333</v>
      </c>
      <c r="H64" s="37">
        <v>193.23333333333335</v>
      </c>
      <c r="I64" s="37">
        <v>197.76666666666671</v>
      </c>
      <c r="J64" s="37">
        <v>203.53333333333336</v>
      </c>
      <c r="K64" s="28">
        <v>192</v>
      </c>
      <c r="L64" s="28">
        <v>181.7</v>
      </c>
      <c r="M64" s="28">
        <v>416.42775999999998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4722.3999999999996</v>
      </c>
      <c r="D65" s="37">
        <v>4650.5166666666664</v>
      </c>
      <c r="E65" s="37">
        <v>4553.0333333333328</v>
      </c>
      <c r="F65" s="37">
        <v>4383.6666666666661</v>
      </c>
      <c r="G65" s="37">
        <v>4286.1833333333325</v>
      </c>
      <c r="H65" s="37">
        <v>4819.8833333333332</v>
      </c>
      <c r="I65" s="37">
        <v>4917.3666666666668</v>
      </c>
      <c r="J65" s="37">
        <v>5086.7333333333336</v>
      </c>
      <c r="K65" s="28">
        <v>4748</v>
      </c>
      <c r="L65" s="28">
        <v>4481.1499999999996</v>
      </c>
      <c r="M65" s="28">
        <v>4.9345499999999998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1401.25</v>
      </c>
      <c r="D66" s="37">
        <v>1405.0666666666666</v>
      </c>
      <c r="E66" s="37">
        <v>1386.1833333333332</v>
      </c>
      <c r="F66" s="37">
        <v>1371.1166666666666</v>
      </c>
      <c r="G66" s="37">
        <v>1352.2333333333331</v>
      </c>
      <c r="H66" s="37">
        <v>1420.1333333333332</v>
      </c>
      <c r="I66" s="37">
        <v>1439.0166666666664</v>
      </c>
      <c r="J66" s="37">
        <v>1454.0833333333333</v>
      </c>
      <c r="K66" s="28">
        <v>1423.95</v>
      </c>
      <c r="L66" s="28">
        <v>1390</v>
      </c>
      <c r="M66" s="28">
        <v>4.0610099999999996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573.54999999999995</v>
      </c>
      <c r="D67" s="37">
        <v>571.80000000000007</v>
      </c>
      <c r="E67" s="37">
        <v>563.85000000000014</v>
      </c>
      <c r="F67" s="37">
        <v>554.15000000000009</v>
      </c>
      <c r="G67" s="37">
        <v>546.20000000000016</v>
      </c>
      <c r="H67" s="37">
        <v>581.50000000000011</v>
      </c>
      <c r="I67" s="37">
        <v>589.45000000000016</v>
      </c>
      <c r="J67" s="37">
        <v>599.15000000000009</v>
      </c>
      <c r="K67" s="28">
        <v>579.75</v>
      </c>
      <c r="L67" s="28">
        <v>562.1</v>
      </c>
      <c r="M67" s="28">
        <v>16.768619999999999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759.1</v>
      </c>
      <c r="D68" s="37">
        <v>758.51666666666677</v>
      </c>
      <c r="E68" s="37">
        <v>742.03333333333353</v>
      </c>
      <c r="F68" s="37">
        <v>724.96666666666681</v>
      </c>
      <c r="G68" s="37">
        <v>708.48333333333358</v>
      </c>
      <c r="H68" s="37">
        <v>775.58333333333348</v>
      </c>
      <c r="I68" s="37">
        <v>792.06666666666683</v>
      </c>
      <c r="J68" s="37">
        <v>809.13333333333344</v>
      </c>
      <c r="K68" s="28">
        <v>775</v>
      </c>
      <c r="L68" s="28">
        <v>741.45</v>
      </c>
      <c r="M68" s="28">
        <v>2.6044999999999998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376</v>
      </c>
      <c r="D69" s="37">
        <v>378</v>
      </c>
      <c r="E69" s="37">
        <v>370.5</v>
      </c>
      <c r="F69" s="37">
        <v>365</v>
      </c>
      <c r="G69" s="37">
        <v>357.5</v>
      </c>
      <c r="H69" s="37">
        <v>383.5</v>
      </c>
      <c r="I69" s="37">
        <v>391</v>
      </c>
      <c r="J69" s="37">
        <v>396.5</v>
      </c>
      <c r="K69" s="28">
        <v>385.5</v>
      </c>
      <c r="L69" s="28">
        <v>372.5</v>
      </c>
      <c r="M69" s="28">
        <v>18.06681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942.55</v>
      </c>
      <c r="D70" s="37">
        <v>938.83333333333337</v>
      </c>
      <c r="E70" s="37">
        <v>912.86666666666679</v>
      </c>
      <c r="F70" s="37">
        <v>883.18333333333339</v>
      </c>
      <c r="G70" s="37">
        <v>857.21666666666681</v>
      </c>
      <c r="H70" s="37">
        <v>968.51666666666677</v>
      </c>
      <c r="I70" s="37">
        <v>994.48333333333323</v>
      </c>
      <c r="J70" s="37">
        <v>1024.1666666666667</v>
      </c>
      <c r="K70" s="28">
        <v>964.8</v>
      </c>
      <c r="L70" s="28">
        <v>909.15</v>
      </c>
      <c r="M70" s="28">
        <v>4.0535699999999997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313.60000000000002</v>
      </c>
      <c r="D71" s="37">
        <v>313.36666666666667</v>
      </c>
      <c r="E71" s="37">
        <v>306.23333333333335</v>
      </c>
      <c r="F71" s="37">
        <v>298.86666666666667</v>
      </c>
      <c r="G71" s="37">
        <v>291.73333333333335</v>
      </c>
      <c r="H71" s="37">
        <v>320.73333333333335</v>
      </c>
      <c r="I71" s="37">
        <v>327.86666666666667</v>
      </c>
      <c r="J71" s="37">
        <v>335.23333333333335</v>
      </c>
      <c r="K71" s="28">
        <v>320.5</v>
      </c>
      <c r="L71" s="28">
        <v>306</v>
      </c>
      <c r="M71" s="28">
        <v>110.47929000000001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505.95</v>
      </c>
      <c r="D72" s="37">
        <v>511.65000000000003</v>
      </c>
      <c r="E72" s="37">
        <v>496.30000000000007</v>
      </c>
      <c r="F72" s="37">
        <v>486.65000000000003</v>
      </c>
      <c r="G72" s="37">
        <v>471.30000000000007</v>
      </c>
      <c r="H72" s="37">
        <v>521.30000000000007</v>
      </c>
      <c r="I72" s="37">
        <v>536.65000000000009</v>
      </c>
      <c r="J72" s="37">
        <v>546.30000000000007</v>
      </c>
      <c r="K72" s="28">
        <v>527</v>
      </c>
      <c r="L72" s="28">
        <v>502</v>
      </c>
      <c r="M72" s="28">
        <v>31.7803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1331</v>
      </c>
      <c r="D73" s="37">
        <v>1331.6833333333334</v>
      </c>
      <c r="E73" s="37">
        <v>1289.4666666666667</v>
      </c>
      <c r="F73" s="37">
        <v>1247.9333333333334</v>
      </c>
      <c r="G73" s="37">
        <v>1205.7166666666667</v>
      </c>
      <c r="H73" s="37">
        <v>1373.2166666666667</v>
      </c>
      <c r="I73" s="37">
        <v>1415.4333333333334</v>
      </c>
      <c r="J73" s="37">
        <v>1456.9666666666667</v>
      </c>
      <c r="K73" s="28">
        <v>1373.9</v>
      </c>
      <c r="L73" s="28">
        <v>1290.1500000000001</v>
      </c>
      <c r="M73" s="28">
        <v>5.5312599999999996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1830.65</v>
      </c>
      <c r="D74" s="37">
        <v>1843.2</v>
      </c>
      <c r="E74" s="37">
        <v>1797.7</v>
      </c>
      <c r="F74" s="37">
        <v>1764.75</v>
      </c>
      <c r="G74" s="37">
        <v>1719.25</v>
      </c>
      <c r="H74" s="37">
        <v>1876.15</v>
      </c>
      <c r="I74" s="37">
        <v>1921.65</v>
      </c>
      <c r="J74" s="37">
        <v>1954.6000000000001</v>
      </c>
      <c r="K74" s="28">
        <v>1888.7</v>
      </c>
      <c r="L74" s="28">
        <v>1810.25</v>
      </c>
      <c r="M74" s="28">
        <v>7.8121499999999999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69.25</v>
      </c>
      <c r="D75" s="37">
        <v>70.016666666666666</v>
      </c>
      <c r="E75" s="37">
        <v>67.333333333333329</v>
      </c>
      <c r="F75" s="37">
        <v>65.416666666666657</v>
      </c>
      <c r="G75" s="37">
        <v>62.73333333333332</v>
      </c>
      <c r="H75" s="37">
        <v>71.933333333333337</v>
      </c>
      <c r="I75" s="37">
        <v>74.616666666666674</v>
      </c>
      <c r="J75" s="37">
        <v>76.533333333333346</v>
      </c>
      <c r="K75" s="28">
        <v>72.7</v>
      </c>
      <c r="L75" s="28">
        <v>68.099999999999994</v>
      </c>
      <c r="M75" s="28">
        <v>63.547220000000003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4074.95</v>
      </c>
      <c r="D76" s="37">
        <v>4047.9833333333336</v>
      </c>
      <c r="E76" s="37">
        <v>4001.0166666666673</v>
      </c>
      <c r="F76" s="37">
        <v>3927.0833333333339</v>
      </c>
      <c r="G76" s="37">
        <v>3880.1166666666677</v>
      </c>
      <c r="H76" s="37">
        <v>4121.916666666667</v>
      </c>
      <c r="I76" s="37">
        <v>4168.8833333333332</v>
      </c>
      <c r="J76" s="37">
        <v>4242.8166666666666</v>
      </c>
      <c r="K76" s="28">
        <v>4094.95</v>
      </c>
      <c r="L76" s="28">
        <v>3974.05</v>
      </c>
      <c r="M76" s="28">
        <v>5.4073500000000001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4060.65</v>
      </c>
      <c r="D77" s="37">
        <v>4030.8833333333332</v>
      </c>
      <c r="E77" s="37">
        <v>3966.7666666666664</v>
      </c>
      <c r="F77" s="37">
        <v>3872.8833333333332</v>
      </c>
      <c r="G77" s="37">
        <v>3808.7666666666664</v>
      </c>
      <c r="H77" s="37">
        <v>4124.7666666666664</v>
      </c>
      <c r="I77" s="37">
        <v>4188.8833333333332</v>
      </c>
      <c r="J77" s="37">
        <v>4282.7666666666664</v>
      </c>
      <c r="K77" s="28">
        <v>4095</v>
      </c>
      <c r="L77" s="28">
        <v>3937</v>
      </c>
      <c r="M77" s="28">
        <v>2.6317699999999999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2326</v>
      </c>
      <c r="D78" s="37">
        <v>2312.2833333333333</v>
      </c>
      <c r="E78" s="37">
        <v>2277.1166666666668</v>
      </c>
      <c r="F78" s="37">
        <v>2228.2333333333336</v>
      </c>
      <c r="G78" s="37">
        <v>2193.0666666666671</v>
      </c>
      <c r="H78" s="37">
        <v>2361.1666666666665</v>
      </c>
      <c r="I78" s="37">
        <v>2396.3333333333335</v>
      </c>
      <c r="J78" s="37">
        <v>2445.2166666666662</v>
      </c>
      <c r="K78" s="28">
        <v>2347.4499999999998</v>
      </c>
      <c r="L78" s="28">
        <v>2263.4</v>
      </c>
      <c r="M78" s="28">
        <v>3.3149199999999999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3769.4</v>
      </c>
      <c r="D79" s="37">
        <v>3743.1166666666668</v>
      </c>
      <c r="E79" s="37">
        <v>3694.2833333333338</v>
      </c>
      <c r="F79" s="37">
        <v>3619.166666666667</v>
      </c>
      <c r="G79" s="37">
        <v>3570.3333333333339</v>
      </c>
      <c r="H79" s="37">
        <v>3818.2333333333336</v>
      </c>
      <c r="I79" s="37">
        <v>3867.0666666666666</v>
      </c>
      <c r="J79" s="37">
        <v>3942.1833333333334</v>
      </c>
      <c r="K79" s="28">
        <v>3791.95</v>
      </c>
      <c r="L79" s="28">
        <v>3668</v>
      </c>
      <c r="M79" s="28">
        <v>6.0308599999999997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2259.65</v>
      </c>
      <c r="D80" s="37">
        <v>2249.3166666666666</v>
      </c>
      <c r="E80" s="37">
        <v>2201.3833333333332</v>
      </c>
      <c r="F80" s="37">
        <v>2143.1166666666668</v>
      </c>
      <c r="G80" s="37">
        <v>2095.1833333333334</v>
      </c>
      <c r="H80" s="37">
        <v>2307.583333333333</v>
      </c>
      <c r="I80" s="37">
        <v>2355.5166666666664</v>
      </c>
      <c r="J80" s="37">
        <v>2413.7833333333328</v>
      </c>
      <c r="K80" s="28">
        <v>2297.25</v>
      </c>
      <c r="L80" s="28">
        <v>2191.0500000000002</v>
      </c>
      <c r="M80" s="28">
        <v>15.1343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453.6</v>
      </c>
      <c r="D81" s="37">
        <v>455.5333333333333</v>
      </c>
      <c r="E81" s="37">
        <v>443.31666666666661</v>
      </c>
      <c r="F81" s="37">
        <v>433.0333333333333</v>
      </c>
      <c r="G81" s="37">
        <v>420.81666666666661</v>
      </c>
      <c r="H81" s="37">
        <v>465.81666666666661</v>
      </c>
      <c r="I81" s="37">
        <v>478.0333333333333</v>
      </c>
      <c r="J81" s="37">
        <v>488.31666666666661</v>
      </c>
      <c r="K81" s="28">
        <v>467.75</v>
      </c>
      <c r="L81" s="28">
        <v>445.25</v>
      </c>
      <c r="M81" s="28">
        <v>8.8302300000000002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1134.3499999999999</v>
      </c>
      <c r="D82" s="37">
        <v>1128.4666666666665</v>
      </c>
      <c r="E82" s="37">
        <v>1088.9333333333329</v>
      </c>
      <c r="F82" s="37">
        <v>1043.5166666666664</v>
      </c>
      <c r="G82" s="37">
        <v>1003.9833333333329</v>
      </c>
      <c r="H82" s="37">
        <v>1173.883333333333</v>
      </c>
      <c r="I82" s="37">
        <v>1213.4166666666663</v>
      </c>
      <c r="J82" s="37">
        <v>1258.833333333333</v>
      </c>
      <c r="K82" s="28">
        <v>1168</v>
      </c>
      <c r="L82" s="28">
        <v>1083.05</v>
      </c>
      <c r="M82" s="28">
        <v>2.0278499999999999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1797.15</v>
      </c>
      <c r="D83" s="37">
        <v>1798</v>
      </c>
      <c r="E83" s="37">
        <v>1777.15</v>
      </c>
      <c r="F83" s="37">
        <v>1757.15</v>
      </c>
      <c r="G83" s="37">
        <v>1736.3000000000002</v>
      </c>
      <c r="H83" s="37">
        <v>1818</v>
      </c>
      <c r="I83" s="37">
        <v>1838.85</v>
      </c>
      <c r="J83" s="37">
        <v>1858.85</v>
      </c>
      <c r="K83" s="28">
        <v>1818.85</v>
      </c>
      <c r="L83" s="28">
        <v>1778</v>
      </c>
      <c r="M83" s="28">
        <v>13.70571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141.30000000000001</v>
      </c>
      <c r="D84" s="37">
        <v>141.50000000000003</v>
      </c>
      <c r="E84" s="37">
        <v>139.10000000000005</v>
      </c>
      <c r="F84" s="37">
        <v>136.90000000000003</v>
      </c>
      <c r="G84" s="37">
        <v>134.50000000000006</v>
      </c>
      <c r="H84" s="37">
        <v>143.70000000000005</v>
      </c>
      <c r="I84" s="37">
        <v>146.10000000000002</v>
      </c>
      <c r="J84" s="37">
        <v>148.30000000000004</v>
      </c>
      <c r="K84" s="28">
        <v>143.9</v>
      </c>
      <c r="L84" s="28">
        <v>139.30000000000001</v>
      </c>
      <c r="M84" s="28">
        <v>30.482389999999999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87.4</v>
      </c>
      <c r="D85" s="37">
        <v>88.633333333333326</v>
      </c>
      <c r="E85" s="37">
        <v>84.766666666666652</v>
      </c>
      <c r="F85" s="37">
        <v>82.133333333333326</v>
      </c>
      <c r="G85" s="37">
        <v>78.266666666666652</v>
      </c>
      <c r="H85" s="37">
        <v>91.266666666666652</v>
      </c>
      <c r="I85" s="37">
        <v>95.133333333333326</v>
      </c>
      <c r="J85" s="37">
        <v>97.766666666666652</v>
      </c>
      <c r="K85" s="28">
        <v>92.5</v>
      </c>
      <c r="L85" s="28">
        <v>86</v>
      </c>
      <c r="M85" s="28">
        <v>245.02833999999999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256.55</v>
      </c>
      <c r="D86" s="37">
        <v>255.43333333333331</v>
      </c>
      <c r="E86" s="37">
        <v>252.11666666666662</v>
      </c>
      <c r="F86" s="37">
        <v>247.68333333333331</v>
      </c>
      <c r="G86" s="37">
        <v>244.36666666666662</v>
      </c>
      <c r="H86" s="37">
        <v>259.86666666666662</v>
      </c>
      <c r="I86" s="37">
        <v>263.18333333333328</v>
      </c>
      <c r="J86" s="37">
        <v>267.61666666666662</v>
      </c>
      <c r="K86" s="28">
        <v>258.75</v>
      </c>
      <c r="L86" s="28">
        <v>251</v>
      </c>
      <c r="M86" s="28">
        <v>7.1615200000000003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161.65</v>
      </c>
      <c r="D87" s="37">
        <v>160.28333333333333</v>
      </c>
      <c r="E87" s="37">
        <v>156.56666666666666</v>
      </c>
      <c r="F87" s="37">
        <v>151.48333333333332</v>
      </c>
      <c r="G87" s="37">
        <v>147.76666666666665</v>
      </c>
      <c r="H87" s="37">
        <v>165.36666666666667</v>
      </c>
      <c r="I87" s="37">
        <v>169.08333333333331</v>
      </c>
      <c r="J87" s="37">
        <v>174.16666666666669</v>
      </c>
      <c r="K87" s="28">
        <v>164</v>
      </c>
      <c r="L87" s="28">
        <v>155.19999999999999</v>
      </c>
      <c r="M87" s="28">
        <v>332.35320999999999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36.4</v>
      </c>
      <c r="D88" s="37">
        <v>36.35</v>
      </c>
      <c r="E88" s="37">
        <v>35.75</v>
      </c>
      <c r="F88" s="37">
        <v>35.1</v>
      </c>
      <c r="G88" s="37">
        <v>34.5</v>
      </c>
      <c r="H88" s="37">
        <v>37</v>
      </c>
      <c r="I88" s="37">
        <v>37.600000000000009</v>
      </c>
      <c r="J88" s="37">
        <v>38.25</v>
      </c>
      <c r="K88" s="28">
        <v>36.950000000000003</v>
      </c>
      <c r="L88" s="28">
        <v>35.700000000000003</v>
      </c>
      <c r="M88" s="28">
        <v>75.844300000000004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3199.75</v>
      </c>
      <c r="D89" s="37">
        <v>3193.2333333333336</v>
      </c>
      <c r="E89" s="37">
        <v>3139.7666666666673</v>
      </c>
      <c r="F89" s="37">
        <v>3079.7833333333338</v>
      </c>
      <c r="G89" s="37">
        <v>3026.3166666666675</v>
      </c>
      <c r="H89" s="37">
        <v>3253.2166666666672</v>
      </c>
      <c r="I89" s="37">
        <v>3306.6833333333334</v>
      </c>
      <c r="J89" s="37">
        <v>3366.666666666667</v>
      </c>
      <c r="K89" s="28">
        <v>3246.7</v>
      </c>
      <c r="L89" s="28">
        <v>3133.25</v>
      </c>
      <c r="M89" s="28">
        <v>1.1329899999999999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435.55</v>
      </c>
      <c r="D90" s="37">
        <v>429.0333333333333</v>
      </c>
      <c r="E90" s="37">
        <v>420.61666666666662</v>
      </c>
      <c r="F90" s="37">
        <v>405.68333333333334</v>
      </c>
      <c r="G90" s="37">
        <v>397.26666666666665</v>
      </c>
      <c r="H90" s="37">
        <v>443.96666666666658</v>
      </c>
      <c r="I90" s="37">
        <v>452.38333333333333</v>
      </c>
      <c r="J90" s="37">
        <v>467.31666666666655</v>
      </c>
      <c r="K90" s="28">
        <v>437.45</v>
      </c>
      <c r="L90" s="28">
        <v>414.1</v>
      </c>
      <c r="M90" s="28">
        <v>19.60144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664.7</v>
      </c>
      <c r="D91" s="37">
        <v>685.63333333333321</v>
      </c>
      <c r="E91" s="37">
        <v>639.11666666666645</v>
      </c>
      <c r="F91" s="37">
        <v>613.53333333333319</v>
      </c>
      <c r="G91" s="37">
        <v>567.01666666666642</v>
      </c>
      <c r="H91" s="37">
        <v>711.21666666666647</v>
      </c>
      <c r="I91" s="37">
        <v>757.73333333333335</v>
      </c>
      <c r="J91" s="37">
        <v>783.31666666666649</v>
      </c>
      <c r="K91" s="28">
        <v>732.15</v>
      </c>
      <c r="L91" s="28">
        <v>660.05</v>
      </c>
      <c r="M91" s="28">
        <v>32.637880000000003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492.4</v>
      </c>
      <c r="D92" s="37">
        <v>485.11666666666662</v>
      </c>
      <c r="E92" s="37">
        <v>472.28333333333325</v>
      </c>
      <c r="F92" s="37">
        <v>452.16666666666663</v>
      </c>
      <c r="G92" s="37">
        <v>439.33333333333326</v>
      </c>
      <c r="H92" s="37">
        <v>505.23333333333323</v>
      </c>
      <c r="I92" s="37">
        <v>518.06666666666661</v>
      </c>
      <c r="J92" s="37">
        <v>538.18333333333317</v>
      </c>
      <c r="K92" s="28">
        <v>497.95</v>
      </c>
      <c r="L92" s="28">
        <v>465</v>
      </c>
      <c r="M92" s="28">
        <v>0.99977000000000005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1374.8</v>
      </c>
      <c r="D93" s="37">
        <v>1384.7833333333335</v>
      </c>
      <c r="E93" s="37">
        <v>1340.5666666666671</v>
      </c>
      <c r="F93" s="37">
        <v>1306.3333333333335</v>
      </c>
      <c r="G93" s="37">
        <v>1262.116666666667</v>
      </c>
      <c r="H93" s="37">
        <v>1419.0166666666671</v>
      </c>
      <c r="I93" s="37">
        <v>1463.2333333333338</v>
      </c>
      <c r="J93" s="37">
        <v>1497.4666666666672</v>
      </c>
      <c r="K93" s="28">
        <v>1429</v>
      </c>
      <c r="L93" s="28">
        <v>1350.55</v>
      </c>
      <c r="M93" s="28">
        <v>15.889559999999999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1446.55</v>
      </c>
      <c r="D94" s="37">
        <v>1443.9833333333333</v>
      </c>
      <c r="E94" s="37">
        <v>1412.2666666666667</v>
      </c>
      <c r="F94" s="37">
        <v>1377.9833333333333</v>
      </c>
      <c r="G94" s="37">
        <v>1346.2666666666667</v>
      </c>
      <c r="H94" s="37">
        <v>1478.2666666666667</v>
      </c>
      <c r="I94" s="37">
        <v>1509.9833333333333</v>
      </c>
      <c r="J94" s="37">
        <v>1544.2666666666667</v>
      </c>
      <c r="K94" s="28">
        <v>1475.7</v>
      </c>
      <c r="L94" s="28">
        <v>1409.7</v>
      </c>
      <c r="M94" s="28">
        <v>9.2376900000000006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496.75</v>
      </c>
      <c r="D95" s="37">
        <v>498.95</v>
      </c>
      <c r="E95" s="37">
        <v>483.79999999999995</v>
      </c>
      <c r="F95" s="37">
        <v>470.84999999999997</v>
      </c>
      <c r="G95" s="37">
        <v>455.69999999999993</v>
      </c>
      <c r="H95" s="37">
        <v>511.9</v>
      </c>
      <c r="I95" s="37">
        <v>527.04999999999995</v>
      </c>
      <c r="J95" s="37">
        <v>540</v>
      </c>
      <c r="K95" s="28">
        <v>514.1</v>
      </c>
      <c r="L95" s="28">
        <v>486</v>
      </c>
      <c r="M95" s="28">
        <v>19.635390000000001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264.35000000000002</v>
      </c>
      <c r="D96" s="37">
        <v>267.11666666666667</v>
      </c>
      <c r="E96" s="37">
        <v>258.23333333333335</v>
      </c>
      <c r="F96" s="37">
        <v>252.11666666666667</v>
      </c>
      <c r="G96" s="37">
        <v>243.23333333333335</v>
      </c>
      <c r="H96" s="37">
        <v>273.23333333333335</v>
      </c>
      <c r="I96" s="37">
        <v>282.11666666666667</v>
      </c>
      <c r="J96" s="37">
        <v>288.23333333333335</v>
      </c>
      <c r="K96" s="28">
        <v>276</v>
      </c>
      <c r="L96" s="28">
        <v>261</v>
      </c>
      <c r="M96" s="28">
        <v>12.09967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1154.2</v>
      </c>
      <c r="D97" s="37">
        <v>1142.0333333333335</v>
      </c>
      <c r="E97" s="37">
        <v>1122.666666666667</v>
      </c>
      <c r="F97" s="37">
        <v>1091.1333333333334</v>
      </c>
      <c r="G97" s="37">
        <v>1071.7666666666669</v>
      </c>
      <c r="H97" s="37">
        <v>1173.5666666666671</v>
      </c>
      <c r="I97" s="37">
        <v>1192.9333333333334</v>
      </c>
      <c r="J97" s="37">
        <v>1224.4666666666672</v>
      </c>
      <c r="K97" s="28">
        <v>1161.4000000000001</v>
      </c>
      <c r="L97" s="28">
        <v>1110.5</v>
      </c>
      <c r="M97" s="28">
        <v>52.498449999999998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2038.55</v>
      </c>
      <c r="D98" s="37">
        <v>2035.4666666666665</v>
      </c>
      <c r="E98" s="37">
        <v>1990.9333333333329</v>
      </c>
      <c r="F98" s="37">
        <v>1943.3166666666664</v>
      </c>
      <c r="G98" s="37">
        <v>1898.7833333333328</v>
      </c>
      <c r="H98" s="37">
        <v>2083.083333333333</v>
      </c>
      <c r="I98" s="37">
        <v>2127.6166666666663</v>
      </c>
      <c r="J98" s="37">
        <v>2175.2333333333331</v>
      </c>
      <c r="K98" s="28">
        <v>2080</v>
      </c>
      <c r="L98" s="28">
        <v>1987.85</v>
      </c>
      <c r="M98" s="28">
        <v>3.0301200000000001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1324.8</v>
      </c>
      <c r="D99" s="37">
        <v>1318.0666666666666</v>
      </c>
      <c r="E99" s="37">
        <v>1303.7833333333333</v>
      </c>
      <c r="F99" s="37">
        <v>1282.7666666666667</v>
      </c>
      <c r="G99" s="37">
        <v>1268.4833333333333</v>
      </c>
      <c r="H99" s="37">
        <v>1339.0833333333333</v>
      </c>
      <c r="I99" s="37">
        <v>1353.3666666666666</v>
      </c>
      <c r="J99" s="37">
        <v>1374.3833333333332</v>
      </c>
      <c r="K99" s="28">
        <v>1332.35</v>
      </c>
      <c r="L99" s="28">
        <v>1297.05</v>
      </c>
      <c r="M99" s="28">
        <v>135.27229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503.5</v>
      </c>
      <c r="D100" s="37">
        <v>507.16666666666669</v>
      </c>
      <c r="E100" s="37">
        <v>494.33333333333337</v>
      </c>
      <c r="F100" s="37">
        <v>485.16666666666669</v>
      </c>
      <c r="G100" s="37">
        <v>472.33333333333337</v>
      </c>
      <c r="H100" s="37">
        <v>516.33333333333337</v>
      </c>
      <c r="I100" s="37">
        <v>529.16666666666674</v>
      </c>
      <c r="J100" s="37">
        <v>538.33333333333337</v>
      </c>
      <c r="K100" s="28">
        <v>520</v>
      </c>
      <c r="L100" s="28">
        <v>498</v>
      </c>
      <c r="M100" s="28">
        <v>91.561260000000004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1072.05</v>
      </c>
      <c r="D101" s="37">
        <v>1063.4833333333333</v>
      </c>
      <c r="E101" s="37">
        <v>1045.9666666666667</v>
      </c>
      <c r="F101" s="37">
        <v>1019.8833333333334</v>
      </c>
      <c r="G101" s="37">
        <v>1002.3666666666668</v>
      </c>
      <c r="H101" s="37">
        <v>1089.5666666666666</v>
      </c>
      <c r="I101" s="37">
        <v>1107.0833333333335</v>
      </c>
      <c r="J101" s="37">
        <v>1133.1666666666665</v>
      </c>
      <c r="K101" s="28">
        <v>1081</v>
      </c>
      <c r="L101" s="28">
        <v>1037.4000000000001</v>
      </c>
      <c r="M101" s="28">
        <v>15.96458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2198.6999999999998</v>
      </c>
      <c r="D102" s="37">
        <v>2219.5333333333333</v>
      </c>
      <c r="E102" s="37">
        <v>2149.2666666666664</v>
      </c>
      <c r="F102" s="37">
        <v>2099.833333333333</v>
      </c>
      <c r="G102" s="37">
        <v>2029.5666666666662</v>
      </c>
      <c r="H102" s="37">
        <v>2268.9666666666667</v>
      </c>
      <c r="I102" s="37">
        <v>2339.233333333334</v>
      </c>
      <c r="J102" s="37">
        <v>2388.666666666667</v>
      </c>
      <c r="K102" s="28">
        <v>2289.8000000000002</v>
      </c>
      <c r="L102" s="28">
        <v>2170.1</v>
      </c>
      <c r="M102" s="28">
        <v>12.84637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619.75</v>
      </c>
      <c r="D103" s="37">
        <v>609.83333333333337</v>
      </c>
      <c r="E103" s="37">
        <v>596.66666666666674</v>
      </c>
      <c r="F103" s="37">
        <v>573.58333333333337</v>
      </c>
      <c r="G103" s="37">
        <v>560.41666666666674</v>
      </c>
      <c r="H103" s="37">
        <v>632.91666666666674</v>
      </c>
      <c r="I103" s="37">
        <v>646.08333333333348</v>
      </c>
      <c r="J103" s="37">
        <v>669.16666666666674</v>
      </c>
      <c r="K103" s="28">
        <v>623</v>
      </c>
      <c r="L103" s="28">
        <v>586.75</v>
      </c>
      <c r="M103" s="28">
        <v>209.63373999999999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1325.05</v>
      </c>
      <c r="D104" s="37">
        <v>1331.25</v>
      </c>
      <c r="E104" s="37">
        <v>1298.3499999999999</v>
      </c>
      <c r="F104" s="37">
        <v>1271.6499999999999</v>
      </c>
      <c r="G104" s="37">
        <v>1238.7499999999998</v>
      </c>
      <c r="H104" s="37">
        <v>1357.95</v>
      </c>
      <c r="I104" s="37">
        <v>1390.8500000000001</v>
      </c>
      <c r="J104" s="37">
        <v>1417.5500000000002</v>
      </c>
      <c r="K104" s="28">
        <v>1364.15</v>
      </c>
      <c r="L104" s="28">
        <v>1304.55</v>
      </c>
      <c r="M104" s="28">
        <v>5.8806799999999999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124.7</v>
      </c>
      <c r="D105" s="37">
        <v>123.21666666666665</v>
      </c>
      <c r="E105" s="37">
        <v>120.48333333333331</v>
      </c>
      <c r="F105" s="37">
        <v>116.26666666666665</v>
      </c>
      <c r="G105" s="37">
        <v>113.5333333333333</v>
      </c>
      <c r="H105" s="37">
        <v>127.43333333333331</v>
      </c>
      <c r="I105" s="37">
        <v>130.16666666666666</v>
      </c>
      <c r="J105" s="37">
        <v>134.38333333333333</v>
      </c>
      <c r="K105" s="28">
        <v>125.95</v>
      </c>
      <c r="L105" s="28">
        <v>119</v>
      </c>
      <c r="M105" s="28">
        <v>79.841329999999999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276.3</v>
      </c>
      <c r="D106" s="37">
        <v>277.03333333333336</v>
      </c>
      <c r="E106" s="37">
        <v>271.36666666666673</v>
      </c>
      <c r="F106" s="37">
        <v>266.43333333333339</v>
      </c>
      <c r="G106" s="37">
        <v>260.76666666666677</v>
      </c>
      <c r="H106" s="37">
        <v>281.9666666666667</v>
      </c>
      <c r="I106" s="37">
        <v>287.63333333333333</v>
      </c>
      <c r="J106" s="37">
        <v>292.56666666666666</v>
      </c>
      <c r="K106" s="28">
        <v>282.7</v>
      </c>
      <c r="L106" s="28">
        <v>272.10000000000002</v>
      </c>
      <c r="M106" s="28">
        <v>47.81082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1943.95</v>
      </c>
      <c r="D107" s="37">
        <v>1950.3666666666668</v>
      </c>
      <c r="E107" s="37">
        <v>1920.5833333333335</v>
      </c>
      <c r="F107" s="37">
        <v>1897.2166666666667</v>
      </c>
      <c r="G107" s="37">
        <v>1867.4333333333334</v>
      </c>
      <c r="H107" s="37">
        <v>1973.7333333333336</v>
      </c>
      <c r="I107" s="37">
        <v>2003.5166666666669</v>
      </c>
      <c r="J107" s="37">
        <v>2026.8833333333337</v>
      </c>
      <c r="K107" s="28">
        <v>1980.15</v>
      </c>
      <c r="L107" s="28">
        <v>1927</v>
      </c>
      <c r="M107" s="28">
        <v>29.764530000000001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319.45</v>
      </c>
      <c r="D108" s="37">
        <v>321.88333333333333</v>
      </c>
      <c r="E108" s="37">
        <v>313.06666666666666</v>
      </c>
      <c r="F108" s="37">
        <v>306.68333333333334</v>
      </c>
      <c r="G108" s="37">
        <v>297.86666666666667</v>
      </c>
      <c r="H108" s="37">
        <v>328.26666666666665</v>
      </c>
      <c r="I108" s="37">
        <v>337.08333333333326</v>
      </c>
      <c r="J108" s="37">
        <v>343.46666666666664</v>
      </c>
      <c r="K108" s="28">
        <v>330.7</v>
      </c>
      <c r="L108" s="28">
        <v>315.5</v>
      </c>
      <c r="M108" s="28">
        <v>33.703319999999998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2121.9499999999998</v>
      </c>
      <c r="D109" s="37">
        <v>2125.0166666666669</v>
      </c>
      <c r="E109" s="37">
        <v>2095.1333333333337</v>
      </c>
      <c r="F109" s="37">
        <v>2068.3166666666666</v>
      </c>
      <c r="G109" s="37">
        <v>2038.4333333333334</v>
      </c>
      <c r="H109" s="37">
        <v>2151.8333333333339</v>
      </c>
      <c r="I109" s="37">
        <v>2181.7166666666672</v>
      </c>
      <c r="J109" s="37">
        <v>2208.5333333333342</v>
      </c>
      <c r="K109" s="28">
        <v>2154.9</v>
      </c>
      <c r="L109" s="28">
        <v>2098.1999999999998</v>
      </c>
      <c r="M109" s="28">
        <v>76.756270000000001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653.75</v>
      </c>
      <c r="D110" s="37">
        <v>654.30000000000007</v>
      </c>
      <c r="E110" s="37">
        <v>641.60000000000014</v>
      </c>
      <c r="F110" s="37">
        <v>629.45000000000005</v>
      </c>
      <c r="G110" s="37">
        <v>616.75000000000011</v>
      </c>
      <c r="H110" s="37">
        <v>666.45000000000016</v>
      </c>
      <c r="I110" s="37">
        <v>679.1500000000002</v>
      </c>
      <c r="J110" s="37">
        <v>691.30000000000018</v>
      </c>
      <c r="K110" s="28">
        <v>667</v>
      </c>
      <c r="L110" s="28">
        <v>642.15</v>
      </c>
      <c r="M110" s="28">
        <v>277.99873000000002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1205.3499999999999</v>
      </c>
      <c r="D111" s="37">
        <v>1207.8500000000001</v>
      </c>
      <c r="E111" s="37">
        <v>1189.5000000000002</v>
      </c>
      <c r="F111" s="37">
        <v>1173.6500000000001</v>
      </c>
      <c r="G111" s="37">
        <v>1155.3000000000002</v>
      </c>
      <c r="H111" s="37">
        <v>1223.7000000000003</v>
      </c>
      <c r="I111" s="37">
        <v>1242.0500000000002</v>
      </c>
      <c r="J111" s="37">
        <v>1257.9000000000003</v>
      </c>
      <c r="K111" s="28">
        <v>1226.2</v>
      </c>
      <c r="L111" s="28">
        <v>1192</v>
      </c>
      <c r="M111" s="28">
        <v>7.1105999999999998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446.8</v>
      </c>
      <c r="D112" s="37">
        <v>446.25</v>
      </c>
      <c r="E112" s="37">
        <v>435.9</v>
      </c>
      <c r="F112" s="37">
        <v>425</v>
      </c>
      <c r="G112" s="37">
        <v>414.65</v>
      </c>
      <c r="H112" s="37">
        <v>457.15</v>
      </c>
      <c r="I112" s="37">
        <v>467.5</v>
      </c>
      <c r="J112" s="37">
        <v>478.4</v>
      </c>
      <c r="K112" s="28">
        <v>456.6</v>
      </c>
      <c r="L112" s="28">
        <v>435.35</v>
      </c>
      <c r="M112" s="28">
        <v>10.18923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593.1</v>
      </c>
      <c r="D113" s="37">
        <v>597.73333333333335</v>
      </c>
      <c r="E113" s="37">
        <v>583.36666666666667</v>
      </c>
      <c r="F113" s="37">
        <v>573.63333333333333</v>
      </c>
      <c r="G113" s="37">
        <v>559.26666666666665</v>
      </c>
      <c r="H113" s="37">
        <v>607.4666666666667</v>
      </c>
      <c r="I113" s="37">
        <v>621.83333333333348</v>
      </c>
      <c r="J113" s="37">
        <v>631.56666666666672</v>
      </c>
      <c r="K113" s="28">
        <v>612.1</v>
      </c>
      <c r="L113" s="28">
        <v>588</v>
      </c>
      <c r="M113" s="28">
        <v>3.04752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40.1</v>
      </c>
      <c r="D114" s="37">
        <v>39.81666666666667</v>
      </c>
      <c r="E114" s="37">
        <v>39.283333333333339</v>
      </c>
      <c r="F114" s="37">
        <v>38.466666666666669</v>
      </c>
      <c r="G114" s="37">
        <v>37.933333333333337</v>
      </c>
      <c r="H114" s="37">
        <v>40.63333333333334</v>
      </c>
      <c r="I114" s="37">
        <v>41.166666666666671</v>
      </c>
      <c r="J114" s="37">
        <v>41.983333333333341</v>
      </c>
      <c r="K114" s="28">
        <v>40.35</v>
      </c>
      <c r="L114" s="28">
        <v>39</v>
      </c>
      <c r="M114" s="28">
        <v>318.31227999999999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224.95</v>
      </c>
      <c r="D115" s="37">
        <v>224.01666666666665</v>
      </c>
      <c r="E115" s="37">
        <v>221.0333333333333</v>
      </c>
      <c r="F115" s="37">
        <v>217.11666666666665</v>
      </c>
      <c r="G115" s="37">
        <v>214.1333333333333</v>
      </c>
      <c r="H115" s="37">
        <v>227.93333333333331</v>
      </c>
      <c r="I115" s="37">
        <v>230.91666666666666</v>
      </c>
      <c r="J115" s="37">
        <v>234.83333333333331</v>
      </c>
      <c r="K115" s="28">
        <v>227</v>
      </c>
      <c r="L115" s="28">
        <v>220.1</v>
      </c>
      <c r="M115" s="28">
        <v>452.58668999999998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4033.8</v>
      </c>
      <c r="D116" s="37">
        <v>4120.5666666666666</v>
      </c>
      <c r="E116" s="37">
        <v>3921.1333333333332</v>
      </c>
      <c r="F116" s="37">
        <v>3808.4666666666667</v>
      </c>
      <c r="G116" s="37">
        <v>3609.0333333333333</v>
      </c>
      <c r="H116" s="37">
        <v>4233.2333333333336</v>
      </c>
      <c r="I116" s="37">
        <v>4432.6666666666661</v>
      </c>
      <c r="J116" s="37">
        <v>4545.333333333333</v>
      </c>
      <c r="K116" s="28">
        <v>4320</v>
      </c>
      <c r="L116" s="28">
        <v>4007.9</v>
      </c>
      <c r="M116" s="28">
        <v>2.7632699999999999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132.44999999999999</v>
      </c>
      <c r="D117" s="37">
        <v>134.31666666666666</v>
      </c>
      <c r="E117" s="37">
        <v>129.63333333333333</v>
      </c>
      <c r="F117" s="37">
        <v>126.81666666666666</v>
      </c>
      <c r="G117" s="37">
        <v>122.13333333333333</v>
      </c>
      <c r="H117" s="37">
        <v>137.13333333333333</v>
      </c>
      <c r="I117" s="37">
        <v>141.81666666666666</v>
      </c>
      <c r="J117" s="37">
        <v>144.63333333333333</v>
      </c>
      <c r="K117" s="28">
        <v>139</v>
      </c>
      <c r="L117" s="28">
        <v>131.5</v>
      </c>
      <c r="M117" s="28">
        <v>44.547460000000001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189.65</v>
      </c>
      <c r="D118" s="37">
        <v>187.4</v>
      </c>
      <c r="E118" s="37">
        <v>182.85000000000002</v>
      </c>
      <c r="F118" s="37">
        <v>176.05</v>
      </c>
      <c r="G118" s="37">
        <v>171.50000000000003</v>
      </c>
      <c r="H118" s="37">
        <v>194.20000000000002</v>
      </c>
      <c r="I118" s="37">
        <v>198.75000000000003</v>
      </c>
      <c r="J118" s="37">
        <v>205.55</v>
      </c>
      <c r="K118" s="28">
        <v>191.95</v>
      </c>
      <c r="L118" s="28">
        <v>180.6</v>
      </c>
      <c r="M118" s="28">
        <v>67.423760000000001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112.25</v>
      </c>
      <c r="D119" s="37">
        <v>112.46666666666665</v>
      </c>
      <c r="E119" s="37">
        <v>110.98333333333331</v>
      </c>
      <c r="F119" s="37">
        <v>109.71666666666665</v>
      </c>
      <c r="G119" s="37">
        <v>108.23333333333331</v>
      </c>
      <c r="H119" s="37">
        <v>113.73333333333331</v>
      </c>
      <c r="I119" s="37">
        <v>115.21666666666665</v>
      </c>
      <c r="J119" s="37">
        <v>116.48333333333331</v>
      </c>
      <c r="K119" s="28">
        <v>113.95</v>
      </c>
      <c r="L119" s="28">
        <v>111.2</v>
      </c>
      <c r="M119" s="28">
        <v>169.28369000000001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718</v>
      </c>
      <c r="D120" s="37">
        <v>722.13333333333333</v>
      </c>
      <c r="E120" s="37">
        <v>704.26666666666665</v>
      </c>
      <c r="F120" s="37">
        <v>690.5333333333333</v>
      </c>
      <c r="G120" s="37">
        <v>672.66666666666663</v>
      </c>
      <c r="H120" s="37">
        <v>735.86666666666667</v>
      </c>
      <c r="I120" s="37">
        <v>753.73333333333323</v>
      </c>
      <c r="J120" s="37">
        <v>767.4666666666667</v>
      </c>
      <c r="K120" s="28">
        <v>740</v>
      </c>
      <c r="L120" s="28">
        <v>708.4</v>
      </c>
      <c r="M120" s="28">
        <v>62.57302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21.2</v>
      </c>
      <c r="D121" s="37">
        <v>21.25</v>
      </c>
      <c r="E121" s="37">
        <v>21.05</v>
      </c>
      <c r="F121" s="37">
        <v>20.900000000000002</v>
      </c>
      <c r="G121" s="37">
        <v>20.700000000000003</v>
      </c>
      <c r="H121" s="37">
        <v>21.4</v>
      </c>
      <c r="I121" s="37">
        <v>21.6</v>
      </c>
      <c r="J121" s="37">
        <v>21.749999999999996</v>
      </c>
      <c r="K121" s="28">
        <v>21.45</v>
      </c>
      <c r="L121" s="28">
        <v>21.1</v>
      </c>
      <c r="M121" s="28">
        <v>55.122860000000003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337.65</v>
      </c>
      <c r="D122" s="37">
        <v>333.86666666666662</v>
      </c>
      <c r="E122" s="37">
        <v>324.78333333333325</v>
      </c>
      <c r="F122" s="37">
        <v>311.91666666666663</v>
      </c>
      <c r="G122" s="37">
        <v>302.83333333333326</v>
      </c>
      <c r="H122" s="37">
        <v>346.73333333333323</v>
      </c>
      <c r="I122" s="37">
        <v>355.81666666666661</v>
      </c>
      <c r="J122" s="37">
        <v>368.68333333333322</v>
      </c>
      <c r="K122" s="28">
        <v>342.95</v>
      </c>
      <c r="L122" s="28">
        <v>321</v>
      </c>
      <c r="M122" s="28">
        <v>40.367530000000002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198.85</v>
      </c>
      <c r="D123" s="37">
        <v>200.65</v>
      </c>
      <c r="E123" s="37">
        <v>195.05</v>
      </c>
      <c r="F123" s="37">
        <v>191.25</v>
      </c>
      <c r="G123" s="37">
        <v>185.65</v>
      </c>
      <c r="H123" s="37">
        <v>204.45000000000002</v>
      </c>
      <c r="I123" s="37">
        <v>210.04999999999998</v>
      </c>
      <c r="J123" s="37">
        <v>213.85000000000002</v>
      </c>
      <c r="K123" s="28">
        <v>206.25</v>
      </c>
      <c r="L123" s="28">
        <v>196.85</v>
      </c>
      <c r="M123" s="28">
        <v>42.513669999999998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834.4</v>
      </c>
      <c r="D124" s="37">
        <v>852.2833333333333</v>
      </c>
      <c r="E124" s="37">
        <v>807.61666666666656</v>
      </c>
      <c r="F124" s="37">
        <v>780.83333333333326</v>
      </c>
      <c r="G124" s="37">
        <v>736.16666666666652</v>
      </c>
      <c r="H124" s="37">
        <v>879.06666666666661</v>
      </c>
      <c r="I124" s="37">
        <v>923.73333333333335</v>
      </c>
      <c r="J124" s="37">
        <v>950.51666666666665</v>
      </c>
      <c r="K124" s="28">
        <v>896.95</v>
      </c>
      <c r="L124" s="28">
        <v>825.5</v>
      </c>
      <c r="M124" s="28">
        <v>63.235019999999999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4287.8999999999996</v>
      </c>
      <c r="D125" s="37">
        <v>4281.7833333333328</v>
      </c>
      <c r="E125" s="37">
        <v>4214.5666666666657</v>
      </c>
      <c r="F125" s="37">
        <v>4141.2333333333327</v>
      </c>
      <c r="G125" s="37">
        <v>4074.0166666666655</v>
      </c>
      <c r="H125" s="37">
        <v>4355.1166666666659</v>
      </c>
      <c r="I125" s="37">
        <v>4422.333333333333</v>
      </c>
      <c r="J125" s="37">
        <v>4495.6666666666661</v>
      </c>
      <c r="K125" s="28">
        <v>4349</v>
      </c>
      <c r="L125" s="28">
        <v>4208.45</v>
      </c>
      <c r="M125" s="28">
        <v>3.2866399999999998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1739.85</v>
      </c>
      <c r="D126" s="37">
        <v>1728.95</v>
      </c>
      <c r="E126" s="37">
        <v>1706.9</v>
      </c>
      <c r="F126" s="37">
        <v>1673.95</v>
      </c>
      <c r="G126" s="37">
        <v>1651.9</v>
      </c>
      <c r="H126" s="37">
        <v>1761.9</v>
      </c>
      <c r="I126" s="37">
        <v>1783.9499999999998</v>
      </c>
      <c r="J126" s="37">
        <v>1816.9</v>
      </c>
      <c r="K126" s="28">
        <v>1751</v>
      </c>
      <c r="L126" s="28">
        <v>1696</v>
      </c>
      <c r="M126" s="28">
        <v>97.425880000000006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1617</v>
      </c>
      <c r="D127" s="37">
        <v>1626.3833333333332</v>
      </c>
      <c r="E127" s="37">
        <v>1584.7666666666664</v>
      </c>
      <c r="F127" s="37">
        <v>1552.5333333333333</v>
      </c>
      <c r="G127" s="37">
        <v>1510.9166666666665</v>
      </c>
      <c r="H127" s="37">
        <v>1658.6166666666663</v>
      </c>
      <c r="I127" s="37">
        <v>1700.2333333333331</v>
      </c>
      <c r="J127" s="37">
        <v>1732.4666666666662</v>
      </c>
      <c r="K127" s="28">
        <v>1668</v>
      </c>
      <c r="L127" s="28">
        <v>1594.15</v>
      </c>
      <c r="M127" s="28">
        <v>15.86234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973.5</v>
      </c>
      <c r="D128" s="37">
        <v>962.4</v>
      </c>
      <c r="E128" s="37">
        <v>940.34999999999991</v>
      </c>
      <c r="F128" s="37">
        <v>907.19999999999993</v>
      </c>
      <c r="G128" s="37">
        <v>885.14999999999986</v>
      </c>
      <c r="H128" s="37">
        <v>995.55</v>
      </c>
      <c r="I128" s="37">
        <v>1017.5999999999999</v>
      </c>
      <c r="J128" s="37">
        <v>1050.75</v>
      </c>
      <c r="K128" s="28">
        <v>984.45</v>
      </c>
      <c r="L128" s="28">
        <v>929.25</v>
      </c>
      <c r="M128" s="28">
        <v>3.4712299999999998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312.7</v>
      </c>
      <c r="D129" s="37">
        <v>315.85000000000002</v>
      </c>
      <c r="E129" s="37">
        <v>309.45000000000005</v>
      </c>
      <c r="F129" s="37">
        <v>306.20000000000005</v>
      </c>
      <c r="G129" s="37">
        <v>299.80000000000007</v>
      </c>
      <c r="H129" s="37">
        <v>319.10000000000002</v>
      </c>
      <c r="I129" s="37">
        <v>325.5</v>
      </c>
      <c r="J129" s="37">
        <v>328.75</v>
      </c>
      <c r="K129" s="28">
        <v>322.25</v>
      </c>
      <c r="L129" s="28">
        <v>312.60000000000002</v>
      </c>
      <c r="M129" s="28">
        <v>8.6573799999999999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637.15</v>
      </c>
      <c r="D130" s="37">
        <v>634.2166666666667</v>
      </c>
      <c r="E130" s="37">
        <v>625.43333333333339</v>
      </c>
      <c r="F130" s="37">
        <v>613.7166666666667</v>
      </c>
      <c r="G130" s="37">
        <v>604.93333333333339</v>
      </c>
      <c r="H130" s="37">
        <v>645.93333333333339</v>
      </c>
      <c r="I130" s="37">
        <v>654.7166666666667</v>
      </c>
      <c r="J130" s="37">
        <v>666.43333333333339</v>
      </c>
      <c r="K130" s="28">
        <v>643</v>
      </c>
      <c r="L130" s="28">
        <v>622.5</v>
      </c>
      <c r="M130" s="28">
        <v>55.071129999999997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443.85</v>
      </c>
      <c r="D131" s="37">
        <v>439.98333333333329</v>
      </c>
      <c r="E131" s="37">
        <v>433.01666666666659</v>
      </c>
      <c r="F131" s="37">
        <v>422.18333333333328</v>
      </c>
      <c r="G131" s="37">
        <v>415.21666666666658</v>
      </c>
      <c r="H131" s="37">
        <v>450.81666666666661</v>
      </c>
      <c r="I131" s="37">
        <v>457.7833333333333</v>
      </c>
      <c r="J131" s="37">
        <v>468.61666666666662</v>
      </c>
      <c r="K131" s="28">
        <v>446.95</v>
      </c>
      <c r="L131" s="28">
        <v>429.15</v>
      </c>
      <c r="M131" s="28">
        <v>98.164259999999999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2553.4499999999998</v>
      </c>
      <c r="D132" s="37">
        <v>2532.9333333333329</v>
      </c>
      <c r="E132" s="37">
        <v>2495.516666666666</v>
      </c>
      <c r="F132" s="37">
        <v>2437.583333333333</v>
      </c>
      <c r="G132" s="37">
        <v>2400.1666666666661</v>
      </c>
      <c r="H132" s="37">
        <v>2590.8666666666659</v>
      </c>
      <c r="I132" s="37">
        <v>2628.2833333333328</v>
      </c>
      <c r="J132" s="37">
        <v>2686.2166666666658</v>
      </c>
      <c r="K132" s="28">
        <v>2570.35</v>
      </c>
      <c r="L132" s="28">
        <v>2475</v>
      </c>
      <c r="M132" s="28">
        <v>13.81781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1711.9</v>
      </c>
      <c r="D133" s="37">
        <v>1707.6166666666668</v>
      </c>
      <c r="E133" s="37">
        <v>1684.3333333333335</v>
      </c>
      <c r="F133" s="37">
        <v>1656.7666666666667</v>
      </c>
      <c r="G133" s="37">
        <v>1633.4833333333333</v>
      </c>
      <c r="H133" s="37">
        <v>1735.1833333333336</v>
      </c>
      <c r="I133" s="37">
        <v>1758.4666666666669</v>
      </c>
      <c r="J133" s="37">
        <v>1786.0333333333338</v>
      </c>
      <c r="K133" s="28">
        <v>1730.9</v>
      </c>
      <c r="L133" s="28">
        <v>1680.05</v>
      </c>
      <c r="M133" s="28">
        <v>26.97935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59.4</v>
      </c>
      <c r="D134" s="37">
        <v>59.633333333333333</v>
      </c>
      <c r="E134" s="37">
        <v>58.266666666666666</v>
      </c>
      <c r="F134" s="37">
        <v>57.133333333333333</v>
      </c>
      <c r="G134" s="37">
        <v>55.766666666666666</v>
      </c>
      <c r="H134" s="37">
        <v>60.766666666666666</v>
      </c>
      <c r="I134" s="37">
        <v>62.133333333333326</v>
      </c>
      <c r="J134" s="37">
        <v>63.266666666666666</v>
      </c>
      <c r="K134" s="28">
        <v>61</v>
      </c>
      <c r="L134" s="28">
        <v>58.5</v>
      </c>
      <c r="M134" s="28">
        <v>86.457239999999999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4610.3500000000004</v>
      </c>
      <c r="D135" s="37">
        <v>4583.7333333333336</v>
      </c>
      <c r="E135" s="37">
        <v>4527.6166666666668</v>
      </c>
      <c r="F135" s="37">
        <v>4444.8833333333332</v>
      </c>
      <c r="G135" s="37">
        <v>4388.7666666666664</v>
      </c>
      <c r="H135" s="37">
        <v>4666.4666666666672</v>
      </c>
      <c r="I135" s="37">
        <v>4722.5833333333339</v>
      </c>
      <c r="J135" s="37">
        <v>4805.3166666666675</v>
      </c>
      <c r="K135" s="28">
        <v>4639.8500000000004</v>
      </c>
      <c r="L135" s="28">
        <v>4501</v>
      </c>
      <c r="M135" s="28">
        <v>3.15964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330.7</v>
      </c>
      <c r="D136" s="37">
        <v>330.23333333333335</v>
      </c>
      <c r="E136" s="37">
        <v>321.4666666666667</v>
      </c>
      <c r="F136" s="37">
        <v>312.23333333333335</v>
      </c>
      <c r="G136" s="37">
        <v>303.4666666666667</v>
      </c>
      <c r="H136" s="37">
        <v>339.4666666666667</v>
      </c>
      <c r="I136" s="37">
        <v>348.23333333333335</v>
      </c>
      <c r="J136" s="37">
        <v>357.4666666666667</v>
      </c>
      <c r="K136" s="28">
        <v>339</v>
      </c>
      <c r="L136" s="28">
        <v>321</v>
      </c>
      <c r="M136" s="28">
        <v>44.438969999999998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6212.75</v>
      </c>
      <c r="D137" s="37">
        <v>6135.4833333333336</v>
      </c>
      <c r="E137" s="37">
        <v>6026.0166666666673</v>
      </c>
      <c r="F137" s="37">
        <v>5839.2833333333338</v>
      </c>
      <c r="G137" s="37">
        <v>5729.8166666666675</v>
      </c>
      <c r="H137" s="37">
        <v>6322.2166666666672</v>
      </c>
      <c r="I137" s="37">
        <v>6431.6833333333343</v>
      </c>
      <c r="J137" s="37">
        <v>6618.416666666667</v>
      </c>
      <c r="K137" s="28">
        <v>6244.95</v>
      </c>
      <c r="L137" s="28">
        <v>5948.75</v>
      </c>
      <c r="M137" s="28">
        <v>3.7843100000000001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1634.45</v>
      </c>
      <c r="D138" s="37">
        <v>1635.6000000000001</v>
      </c>
      <c r="E138" s="37">
        <v>1604.4000000000003</v>
      </c>
      <c r="F138" s="37">
        <v>1574.3500000000001</v>
      </c>
      <c r="G138" s="37">
        <v>1543.1500000000003</v>
      </c>
      <c r="H138" s="37">
        <v>1665.6500000000003</v>
      </c>
      <c r="I138" s="37">
        <v>1696.8500000000001</v>
      </c>
      <c r="J138" s="37">
        <v>1726.9000000000003</v>
      </c>
      <c r="K138" s="28">
        <v>1666.8</v>
      </c>
      <c r="L138" s="28">
        <v>1605.55</v>
      </c>
      <c r="M138" s="28">
        <v>63.182510000000001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528.1</v>
      </c>
      <c r="D139" s="37">
        <v>527.43333333333339</v>
      </c>
      <c r="E139" s="37">
        <v>522.06666666666683</v>
      </c>
      <c r="F139" s="37">
        <v>516.03333333333342</v>
      </c>
      <c r="G139" s="37">
        <v>510.66666666666686</v>
      </c>
      <c r="H139" s="37">
        <v>533.46666666666681</v>
      </c>
      <c r="I139" s="37">
        <v>538.83333333333337</v>
      </c>
      <c r="J139" s="37">
        <v>544.86666666666679</v>
      </c>
      <c r="K139" s="28">
        <v>532.79999999999995</v>
      </c>
      <c r="L139" s="28">
        <v>521.4</v>
      </c>
      <c r="M139" s="28">
        <v>14.11378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700.8</v>
      </c>
      <c r="D140" s="37">
        <v>694.38333333333321</v>
      </c>
      <c r="E140" s="37">
        <v>685.21666666666647</v>
      </c>
      <c r="F140" s="37">
        <v>669.63333333333321</v>
      </c>
      <c r="G140" s="37">
        <v>660.46666666666647</v>
      </c>
      <c r="H140" s="37">
        <v>709.96666666666647</v>
      </c>
      <c r="I140" s="37">
        <v>719.13333333333321</v>
      </c>
      <c r="J140" s="37">
        <v>734.71666666666647</v>
      </c>
      <c r="K140" s="28">
        <v>703.55</v>
      </c>
      <c r="L140" s="28">
        <v>678.8</v>
      </c>
      <c r="M140" s="28">
        <v>13.48569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66153.100000000006</v>
      </c>
      <c r="D141" s="37">
        <v>65447.566666666673</v>
      </c>
      <c r="E141" s="37">
        <v>64447.133333333346</v>
      </c>
      <c r="F141" s="37">
        <v>62741.166666666672</v>
      </c>
      <c r="G141" s="37">
        <v>61740.733333333344</v>
      </c>
      <c r="H141" s="37">
        <v>67153.533333333355</v>
      </c>
      <c r="I141" s="37">
        <v>68153.966666666674</v>
      </c>
      <c r="J141" s="37">
        <v>69859.933333333349</v>
      </c>
      <c r="K141" s="28">
        <v>66448</v>
      </c>
      <c r="L141" s="28">
        <v>63741.599999999999</v>
      </c>
      <c r="M141" s="28">
        <v>0.29607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713.7</v>
      </c>
      <c r="D142" s="37">
        <v>713.66666666666663</v>
      </c>
      <c r="E142" s="37">
        <v>696.33333333333326</v>
      </c>
      <c r="F142" s="37">
        <v>678.96666666666658</v>
      </c>
      <c r="G142" s="37">
        <v>661.63333333333321</v>
      </c>
      <c r="H142" s="37">
        <v>731.0333333333333</v>
      </c>
      <c r="I142" s="37">
        <v>748.36666666666656</v>
      </c>
      <c r="J142" s="37">
        <v>765.73333333333335</v>
      </c>
      <c r="K142" s="28">
        <v>731</v>
      </c>
      <c r="L142" s="28">
        <v>696.3</v>
      </c>
      <c r="M142" s="28">
        <v>6.45139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130.6</v>
      </c>
      <c r="D143" s="37">
        <v>131.83333333333334</v>
      </c>
      <c r="E143" s="37">
        <v>126.76666666666668</v>
      </c>
      <c r="F143" s="37">
        <v>122.93333333333334</v>
      </c>
      <c r="G143" s="37">
        <v>117.86666666666667</v>
      </c>
      <c r="H143" s="37">
        <v>135.66666666666669</v>
      </c>
      <c r="I143" s="37">
        <v>140.73333333333335</v>
      </c>
      <c r="J143" s="37">
        <v>144.56666666666669</v>
      </c>
      <c r="K143" s="28">
        <v>136.9</v>
      </c>
      <c r="L143" s="28">
        <v>128</v>
      </c>
      <c r="M143" s="28">
        <v>86.552549999999997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690.55</v>
      </c>
      <c r="D144" s="37">
        <v>697.38333333333333</v>
      </c>
      <c r="E144" s="37">
        <v>674.91666666666663</v>
      </c>
      <c r="F144" s="37">
        <v>659.2833333333333</v>
      </c>
      <c r="G144" s="37">
        <v>636.81666666666661</v>
      </c>
      <c r="H144" s="37">
        <v>713.01666666666665</v>
      </c>
      <c r="I144" s="37">
        <v>735.48333333333335</v>
      </c>
      <c r="J144" s="37">
        <v>751.11666666666667</v>
      </c>
      <c r="K144" s="28">
        <v>719.85</v>
      </c>
      <c r="L144" s="28">
        <v>681.75</v>
      </c>
      <c r="M144" s="28">
        <v>70.086370000000002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114.45</v>
      </c>
      <c r="D145" s="37">
        <v>113.66666666666667</v>
      </c>
      <c r="E145" s="37">
        <v>112.08333333333334</v>
      </c>
      <c r="F145" s="37">
        <v>109.71666666666667</v>
      </c>
      <c r="G145" s="37">
        <v>108.13333333333334</v>
      </c>
      <c r="H145" s="37">
        <v>116.03333333333335</v>
      </c>
      <c r="I145" s="37">
        <v>117.61666666666669</v>
      </c>
      <c r="J145" s="37">
        <v>119.98333333333335</v>
      </c>
      <c r="K145" s="28">
        <v>115.25</v>
      </c>
      <c r="L145" s="28">
        <v>111.3</v>
      </c>
      <c r="M145" s="28">
        <v>52.54336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481.85</v>
      </c>
      <c r="D146" s="37">
        <v>486.91666666666669</v>
      </c>
      <c r="E146" s="37">
        <v>471.83333333333337</v>
      </c>
      <c r="F146" s="37">
        <v>461.81666666666666</v>
      </c>
      <c r="G146" s="37">
        <v>446.73333333333335</v>
      </c>
      <c r="H146" s="37">
        <v>496.93333333333339</v>
      </c>
      <c r="I146" s="37">
        <v>512.01666666666677</v>
      </c>
      <c r="J146" s="37">
        <v>522.03333333333342</v>
      </c>
      <c r="K146" s="28">
        <v>502</v>
      </c>
      <c r="L146" s="28">
        <v>476.9</v>
      </c>
      <c r="M146" s="28">
        <v>15.40133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6769.05</v>
      </c>
      <c r="D147" s="37">
        <v>6842.9666666666672</v>
      </c>
      <c r="E147" s="37">
        <v>6656.0833333333339</v>
      </c>
      <c r="F147" s="37">
        <v>6543.1166666666668</v>
      </c>
      <c r="G147" s="37">
        <v>6356.2333333333336</v>
      </c>
      <c r="H147" s="37">
        <v>6955.9333333333343</v>
      </c>
      <c r="I147" s="37">
        <v>7142.8166666666675</v>
      </c>
      <c r="J147" s="37">
        <v>7255.7833333333347</v>
      </c>
      <c r="K147" s="28">
        <v>7029.85</v>
      </c>
      <c r="L147" s="28">
        <v>6730</v>
      </c>
      <c r="M147" s="28">
        <v>24.699249999999999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779.15</v>
      </c>
      <c r="D148" s="37">
        <v>777.48333333333323</v>
      </c>
      <c r="E148" s="37">
        <v>756.71666666666647</v>
      </c>
      <c r="F148" s="37">
        <v>734.28333333333319</v>
      </c>
      <c r="G148" s="37">
        <v>713.51666666666642</v>
      </c>
      <c r="H148" s="37">
        <v>799.91666666666652</v>
      </c>
      <c r="I148" s="37">
        <v>820.68333333333317</v>
      </c>
      <c r="J148" s="37">
        <v>843.11666666666656</v>
      </c>
      <c r="K148" s="28">
        <v>798.25</v>
      </c>
      <c r="L148" s="28">
        <v>755.05</v>
      </c>
      <c r="M148" s="28">
        <v>9.8120999999999992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3858.85</v>
      </c>
      <c r="D149" s="37">
        <v>3839.5833333333335</v>
      </c>
      <c r="E149" s="37">
        <v>3789.2666666666669</v>
      </c>
      <c r="F149" s="37">
        <v>3719.6833333333334</v>
      </c>
      <c r="G149" s="37">
        <v>3669.3666666666668</v>
      </c>
      <c r="H149" s="37">
        <v>3909.166666666667</v>
      </c>
      <c r="I149" s="37">
        <v>3959.4833333333336</v>
      </c>
      <c r="J149" s="37">
        <v>4029.0666666666671</v>
      </c>
      <c r="K149" s="28">
        <v>3889.9</v>
      </c>
      <c r="L149" s="28">
        <v>3770</v>
      </c>
      <c r="M149" s="28">
        <v>5.1009000000000002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3126.4</v>
      </c>
      <c r="D150" s="37">
        <v>3138.7666666666664</v>
      </c>
      <c r="E150" s="37">
        <v>3087.6333333333328</v>
      </c>
      <c r="F150" s="37">
        <v>3048.8666666666663</v>
      </c>
      <c r="G150" s="37">
        <v>2997.7333333333327</v>
      </c>
      <c r="H150" s="37">
        <v>3177.5333333333328</v>
      </c>
      <c r="I150" s="37">
        <v>3228.6666666666661</v>
      </c>
      <c r="J150" s="37">
        <v>3267.4333333333329</v>
      </c>
      <c r="K150" s="28">
        <v>3189.9</v>
      </c>
      <c r="L150" s="28">
        <v>3100</v>
      </c>
      <c r="M150" s="28">
        <v>8.2663799999999998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1350.3</v>
      </c>
      <c r="D151" s="37">
        <v>1357.4333333333334</v>
      </c>
      <c r="E151" s="37">
        <v>1335.9166666666667</v>
      </c>
      <c r="F151" s="37">
        <v>1321.5333333333333</v>
      </c>
      <c r="G151" s="37">
        <v>1300.0166666666667</v>
      </c>
      <c r="H151" s="37">
        <v>1371.8166666666668</v>
      </c>
      <c r="I151" s="37">
        <v>1393.3333333333333</v>
      </c>
      <c r="J151" s="37">
        <v>1407.7166666666669</v>
      </c>
      <c r="K151" s="28">
        <v>1378.95</v>
      </c>
      <c r="L151" s="28">
        <v>1343.05</v>
      </c>
      <c r="M151" s="28">
        <v>7.3116599999999998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844.35</v>
      </c>
      <c r="D152" s="37">
        <v>840.66666666666663</v>
      </c>
      <c r="E152" s="37">
        <v>826.33333333333326</v>
      </c>
      <c r="F152" s="37">
        <v>808.31666666666661</v>
      </c>
      <c r="G152" s="37">
        <v>793.98333333333323</v>
      </c>
      <c r="H152" s="37">
        <v>858.68333333333328</v>
      </c>
      <c r="I152" s="37">
        <v>873.01666666666654</v>
      </c>
      <c r="J152" s="37">
        <v>891.0333333333333</v>
      </c>
      <c r="K152" s="28">
        <v>855</v>
      </c>
      <c r="L152" s="28">
        <v>822.65</v>
      </c>
      <c r="M152" s="28">
        <v>2.0578699999999999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153.05000000000001</v>
      </c>
      <c r="D153" s="37">
        <v>151.16666666666666</v>
      </c>
      <c r="E153" s="37">
        <v>148.48333333333332</v>
      </c>
      <c r="F153" s="37">
        <v>143.91666666666666</v>
      </c>
      <c r="G153" s="37">
        <v>141.23333333333332</v>
      </c>
      <c r="H153" s="37">
        <v>155.73333333333332</v>
      </c>
      <c r="I153" s="37">
        <v>158.41666666666666</v>
      </c>
      <c r="J153" s="37">
        <v>162.98333333333332</v>
      </c>
      <c r="K153" s="28">
        <v>153.85</v>
      </c>
      <c r="L153" s="28">
        <v>146.6</v>
      </c>
      <c r="M153" s="28">
        <v>122.26488999999999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130.05000000000001</v>
      </c>
      <c r="D154" s="37">
        <v>129.15</v>
      </c>
      <c r="E154" s="37">
        <v>127.80000000000001</v>
      </c>
      <c r="F154" s="37">
        <v>125.55000000000001</v>
      </c>
      <c r="G154" s="37">
        <v>124.20000000000002</v>
      </c>
      <c r="H154" s="37">
        <v>131.4</v>
      </c>
      <c r="I154" s="37">
        <v>132.74999999999997</v>
      </c>
      <c r="J154" s="37">
        <v>135</v>
      </c>
      <c r="K154" s="28">
        <v>130.5</v>
      </c>
      <c r="L154" s="28">
        <v>126.9</v>
      </c>
      <c r="M154" s="28">
        <v>149.85637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127.1</v>
      </c>
      <c r="D155" s="37">
        <v>125.75</v>
      </c>
      <c r="E155" s="37">
        <v>123.44999999999999</v>
      </c>
      <c r="F155" s="37">
        <v>119.79999999999998</v>
      </c>
      <c r="G155" s="37">
        <v>117.49999999999997</v>
      </c>
      <c r="H155" s="37">
        <v>129.4</v>
      </c>
      <c r="I155" s="37">
        <v>131.70000000000002</v>
      </c>
      <c r="J155" s="37">
        <v>135.35000000000002</v>
      </c>
      <c r="K155" s="28">
        <v>128.05000000000001</v>
      </c>
      <c r="L155" s="28">
        <v>122.1</v>
      </c>
      <c r="M155" s="28">
        <v>392.61390999999998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3550.45</v>
      </c>
      <c r="D156" s="37">
        <v>3536.5166666666664</v>
      </c>
      <c r="E156" s="37">
        <v>3435.9333333333329</v>
      </c>
      <c r="F156" s="37">
        <v>3321.4166666666665</v>
      </c>
      <c r="G156" s="37">
        <v>3220.833333333333</v>
      </c>
      <c r="H156" s="37">
        <v>3651.0333333333328</v>
      </c>
      <c r="I156" s="37">
        <v>3751.6166666666668</v>
      </c>
      <c r="J156" s="37">
        <v>3866.1333333333328</v>
      </c>
      <c r="K156" s="28">
        <v>3637.1</v>
      </c>
      <c r="L156" s="28">
        <v>3422</v>
      </c>
      <c r="M156" s="28">
        <v>2.1353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17342.05</v>
      </c>
      <c r="D157" s="37">
        <v>17263.266666666666</v>
      </c>
      <c r="E157" s="37">
        <v>17118.783333333333</v>
      </c>
      <c r="F157" s="37">
        <v>16895.516666666666</v>
      </c>
      <c r="G157" s="37">
        <v>16751.033333333333</v>
      </c>
      <c r="H157" s="37">
        <v>17486.533333333333</v>
      </c>
      <c r="I157" s="37">
        <v>17631.016666666663</v>
      </c>
      <c r="J157" s="37">
        <v>17854.283333333333</v>
      </c>
      <c r="K157" s="28">
        <v>17407.75</v>
      </c>
      <c r="L157" s="28">
        <v>17040</v>
      </c>
      <c r="M157" s="28">
        <v>0.66542000000000001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289.64999999999998</v>
      </c>
      <c r="D158" s="37">
        <v>290.15000000000003</v>
      </c>
      <c r="E158" s="37">
        <v>283.30000000000007</v>
      </c>
      <c r="F158" s="37">
        <v>276.95000000000005</v>
      </c>
      <c r="G158" s="37">
        <v>270.10000000000008</v>
      </c>
      <c r="H158" s="37">
        <v>296.50000000000006</v>
      </c>
      <c r="I158" s="37">
        <v>303.35000000000008</v>
      </c>
      <c r="J158" s="37">
        <v>309.70000000000005</v>
      </c>
      <c r="K158" s="28">
        <v>297</v>
      </c>
      <c r="L158" s="28">
        <v>283.8</v>
      </c>
      <c r="M158" s="28">
        <v>6.0135199999999998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797.35</v>
      </c>
      <c r="D159" s="37">
        <v>805.44999999999993</v>
      </c>
      <c r="E159" s="37">
        <v>777.89999999999986</v>
      </c>
      <c r="F159" s="37">
        <v>758.44999999999993</v>
      </c>
      <c r="G159" s="37">
        <v>730.89999999999986</v>
      </c>
      <c r="H159" s="37">
        <v>824.89999999999986</v>
      </c>
      <c r="I159" s="37">
        <v>852.44999999999982</v>
      </c>
      <c r="J159" s="37">
        <v>871.89999999999986</v>
      </c>
      <c r="K159" s="28">
        <v>833</v>
      </c>
      <c r="L159" s="28">
        <v>786</v>
      </c>
      <c r="M159" s="28">
        <v>11.249029999999999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186.95</v>
      </c>
      <c r="D160" s="37">
        <v>181.28333333333333</v>
      </c>
      <c r="E160" s="37">
        <v>172.76666666666665</v>
      </c>
      <c r="F160" s="37">
        <v>158.58333333333331</v>
      </c>
      <c r="G160" s="37">
        <v>150.06666666666663</v>
      </c>
      <c r="H160" s="37">
        <v>195.46666666666667</v>
      </c>
      <c r="I160" s="37">
        <v>203.98333333333338</v>
      </c>
      <c r="J160" s="37">
        <v>218.16666666666669</v>
      </c>
      <c r="K160" s="28">
        <v>189.8</v>
      </c>
      <c r="L160" s="28">
        <v>167.1</v>
      </c>
      <c r="M160" s="28">
        <v>1325.3815500000001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249.2</v>
      </c>
      <c r="D161" s="37">
        <v>250.63333333333333</v>
      </c>
      <c r="E161" s="37">
        <v>243.86666666666667</v>
      </c>
      <c r="F161" s="37">
        <v>238.53333333333336</v>
      </c>
      <c r="G161" s="37">
        <v>231.76666666666671</v>
      </c>
      <c r="H161" s="37">
        <v>255.96666666666664</v>
      </c>
      <c r="I161" s="37">
        <v>262.73333333333329</v>
      </c>
      <c r="J161" s="37">
        <v>268.06666666666661</v>
      </c>
      <c r="K161" s="28">
        <v>257.39999999999998</v>
      </c>
      <c r="L161" s="28">
        <v>245.3</v>
      </c>
      <c r="M161" s="28">
        <v>67.880369999999999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2406.3000000000002</v>
      </c>
      <c r="D162" s="37">
        <v>2395.166666666667</v>
      </c>
      <c r="E162" s="37">
        <v>2362.4333333333338</v>
      </c>
      <c r="F162" s="37">
        <v>2318.5666666666671</v>
      </c>
      <c r="G162" s="37">
        <v>2285.8333333333339</v>
      </c>
      <c r="H162" s="37">
        <v>2439.0333333333338</v>
      </c>
      <c r="I162" s="37">
        <v>2471.7666666666673</v>
      </c>
      <c r="J162" s="37">
        <v>2515.6333333333337</v>
      </c>
      <c r="K162" s="28">
        <v>2427.9</v>
      </c>
      <c r="L162" s="28">
        <v>2351.3000000000002</v>
      </c>
      <c r="M162" s="28">
        <v>1.80365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39914.300000000003</v>
      </c>
      <c r="D163" s="37">
        <v>39980.183333333334</v>
      </c>
      <c r="E163" s="37">
        <v>39561.366666666669</v>
      </c>
      <c r="F163" s="37">
        <v>39208.433333333334</v>
      </c>
      <c r="G163" s="37">
        <v>38789.616666666669</v>
      </c>
      <c r="H163" s="37">
        <v>40333.116666666669</v>
      </c>
      <c r="I163" s="37">
        <v>40751.933333333334</v>
      </c>
      <c r="J163" s="37">
        <v>41104.866666666669</v>
      </c>
      <c r="K163" s="28">
        <v>40399</v>
      </c>
      <c r="L163" s="28">
        <v>39627.25</v>
      </c>
      <c r="M163" s="28">
        <v>0.22781999999999999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218.2</v>
      </c>
      <c r="D164" s="37">
        <v>216.79999999999998</v>
      </c>
      <c r="E164" s="37">
        <v>213.59999999999997</v>
      </c>
      <c r="F164" s="37">
        <v>208.99999999999997</v>
      </c>
      <c r="G164" s="37">
        <v>205.79999999999995</v>
      </c>
      <c r="H164" s="37">
        <v>221.39999999999998</v>
      </c>
      <c r="I164" s="37">
        <v>224.59999999999997</v>
      </c>
      <c r="J164" s="37">
        <v>229.2</v>
      </c>
      <c r="K164" s="28">
        <v>220</v>
      </c>
      <c r="L164" s="28">
        <v>212.2</v>
      </c>
      <c r="M164" s="28">
        <v>34.942360000000001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4266.8</v>
      </c>
      <c r="D165" s="37">
        <v>4276.0166666666664</v>
      </c>
      <c r="E165" s="37">
        <v>4178.083333333333</v>
      </c>
      <c r="F165" s="37">
        <v>4089.3666666666668</v>
      </c>
      <c r="G165" s="37">
        <v>3991.4333333333334</v>
      </c>
      <c r="H165" s="37">
        <v>4364.7333333333327</v>
      </c>
      <c r="I165" s="37">
        <v>4462.666666666667</v>
      </c>
      <c r="J165" s="37">
        <v>4551.3833333333323</v>
      </c>
      <c r="K165" s="28">
        <v>4373.95</v>
      </c>
      <c r="L165" s="28">
        <v>4187.3</v>
      </c>
      <c r="M165" s="28">
        <v>0.26386999999999999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2164.65</v>
      </c>
      <c r="D166" s="37">
        <v>2177.2666666666669</v>
      </c>
      <c r="E166" s="37">
        <v>2131.6833333333338</v>
      </c>
      <c r="F166" s="37">
        <v>2098.7166666666672</v>
      </c>
      <c r="G166" s="37">
        <v>2053.1333333333341</v>
      </c>
      <c r="H166" s="37">
        <v>2210.2333333333336</v>
      </c>
      <c r="I166" s="37">
        <v>2255.8166666666666</v>
      </c>
      <c r="J166" s="37">
        <v>2288.7833333333333</v>
      </c>
      <c r="K166" s="28">
        <v>2222.85</v>
      </c>
      <c r="L166" s="28">
        <v>2144.3000000000002</v>
      </c>
      <c r="M166" s="28">
        <v>7.4444900000000001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1886.6</v>
      </c>
      <c r="D167" s="37">
        <v>1925.6833333333334</v>
      </c>
      <c r="E167" s="37">
        <v>1826.4166666666667</v>
      </c>
      <c r="F167" s="37">
        <v>1766.2333333333333</v>
      </c>
      <c r="G167" s="37">
        <v>1666.9666666666667</v>
      </c>
      <c r="H167" s="37">
        <v>1985.8666666666668</v>
      </c>
      <c r="I167" s="37">
        <v>2085.1333333333332</v>
      </c>
      <c r="J167" s="37">
        <v>2145.3166666666666</v>
      </c>
      <c r="K167" s="28">
        <v>2024.95</v>
      </c>
      <c r="L167" s="28">
        <v>1865.5</v>
      </c>
      <c r="M167" s="28">
        <v>11.52943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2202.15</v>
      </c>
      <c r="D168" s="37">
        <v>2200.7000000000003</v>
      </c>
      <c r="E168" s="37">
        <v>2163.4500000000007</v>
      </c>
      <c r="F168" s="37">
        <v>2124.7500000000005</v>
      </c>
      <c r="G168" s="37">
        <v>2087.5000000000009</v>
      </c>
      <c r="H168" s="37">
        <v>2239.4000000000005</v>
      </c>
      <c r="I168" s="37">
        <v>2276.6499999999996</v>
      </c>
      <c r="J168" s="37">
        <v>2315.3500000000004</v>
      </c>
      <c r="K168" s="28">
        <v>2237.9499999999998</v>
      </c>
      <c r="L168" s="28">
        <v>2162</v>
      </c>
      <c r="M168" s="28">
        <v>4.3228499999999999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106</v>
      </c>
      <c r="D169" s="37">
        <v>106.08333333333333</v>
      </c>
      <c r="E169" s="37">
        <v>104.31666666666666</v>
      </c>
      <c r="F169" s="37">
        <v>102.63333333333334</v>
      </c>
      <c r="G169" s="37">
        <v>100.86666666666667</v>
      </c>
      <c r="H169" s="37">
        <v>107.76666666666665</v>
      </c>
      <c r="I169" s="37">
        <v>109.53333333333333</v>
      </c>
      <c r="J169" s="37">
        <v>111.21666666666664</v>
      </c>
      <c r="K169" s="28">
        <v>107.85</v>
      </c>
      <c r="L169" s="28">
        <v>104.4</v>
      </c>
      <c r="M169" s="28">
        <v>56.223129999999998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212.8</v>
      </c>
      <c r="D170" s="37">
        <v>212.28333333333333</v>
      </c>
      <c r="E170" s="37">
        <v>209.36666666666667</v>
      </c>
      <c r="F170" s="37">
        <v>205.93333333333334</v>
      </c>
      <c r="G170" s="37">
        <v>203.01666666666668</v>
      </c>
      <c r="H170" s="37">
        <v>215.71666666666667</v>
      </c>
      <c r="I170" s="37">
        <v>218.63333333333335</v>
      </c>
      <c r="J170" s="37">
        <v>222.06666666666666</v>
      </c>
      <c r="K170" s="28">
        <v>215.2</v>
      </c>
      <c r="L170" s="28">
        <v>208.85</v>
      </c>
      <c r="M170" s="28">
        <v>132.26740000000001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405.8</v>
      </c>
      <c r="D171" s="37">
        <v>411.0333333333333</v>
      </c>
      <c r="E171" s="37">
        <v>395.91666666666663</v>
      </c>
      <c r="F171" s="37">
        <v>386.0333333333333</v>
      </c>
      <c r="G171" s="37">
        <v>370.91666666666663</v>
      </c>
      <c r="H171" s="37">
        <v>420.91666666666663</v>
      </c>
      <c r="I171" s="37">
        <v>436.0333333333333</v>
      </c>
      <c r="J171" s="37">
        <v>445.91666666666663</v>
      </c>
      <c r="K171" s="28">
        <v>426.15</v>
      </c>
      <c r="L171" s="28">
        <v>401.15</v>
      </c>
      <c r="M171" s="28">
        <v>7.7711300000000003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14099.4</v>
      </c>
      <c r="D172" s="37">
        <v>14353.133333333333</v>
      </c>
      <c r="E172" s="37">
        <v>13746.266666666666</v>
      </c>
      <c r="F172" s="37">
        <v>13393.133333333333</v>
      </c>
      <c r="G172" s="37">
        <v>12786.266666666666</v>
      </c>
      <c r="H172" s="37">
        <v>14706.266666666666</v>
      </c>
      <c r="I172" s="37">
        <v>15313.133333333331</v>
      </c>
      <c r="J172" s="37">
        <v>15666.266666666666</v>
      </c>
      <c r="K172" s="28">
        <v>14960</v>
      </c>
      <c r="L172" s="28">
        <v>14000</v>
      </c>
      <c r="M172" s="28">
        <v>8.8220000000000007E-2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34.200000000000003</v>
      </c>
      <c r="D173" s="37">
        <v>34.083333333333336</v>
      </c>
      <c r="E173" s="37">
        <v>33.466666666666669</v>
      </c>
      <c r="F173" s="37">
        <v>32.733333333333334</v>
      </c>
      <c r="G173" s="37">
        <v>32.116666666666667</v>
      </c>
      <c r="H173" s="37">
        <v>34.81666666666667</v>
      </c>
      <c r="I173" s="37">
        <v>35.43333333333333</v>
      </c>
      <c r="J173" s="37">
        <v>36.166666666666671</v>
      </c>
      <c r="K173" s="28">
        <v>34.700000000000003</v>
      </c>
      <c r="L173" s="28">
        <v>33.35</v>
      </c>
      <c r="M173" s="28">
        <v>620.92259000000001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121.85</v>
      </c>
      <c r="D174" s="37">
        <v>121.71666666666665</v>
      </c>
      <c r="E174" s="37">
        <v>118.23333333333331</v>
      </c>
      <c r="F174" s="37">
        <v>114.61666666666665</v>
      </c>
      <c r="G174" s="37">
        <v>111.1333333333333</v>
      </c>
      <c r="H174" s="37">
        <v>125.33333333333331</v>
      </c>
      <c r="I174" s="37">
        <v>128.81666666666666</v>
      </c>
      <c r="J174" s="37">
        <v>132.43333333333334</v>
      </c>
      <c r="K174" s="28">
        <v>125.2</v>
      </c>
      <c r="L174" s="28">
        <v>118.1</v>
      </c>
      <c r="M174" s="28">
        <v>163.08304000000001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120.7</v>
      </c>
      <c r="D175" s="37">
        <v>120.75</v>
      </c>
      <c r="E175" s="37">
        <v>119.1</v>
      </c>
      <c r="F175" s="37">
        <v>117.5</v>
      </c>
      <c r="G175" s="37">
        <v>115.85</v>
      </c>
      <c r="H175" s="37">
        <v>122.35</v>
      </c>
      <c r="I175" s="37">
        <v>124</v>
      </c>
      <c r="J175" s="37">
        <v>125.6</v>
      </c>
      <c r="K175" s="28">
        <v>122.4</v>
      </c>
      <c r="L175" s="28">
        <v>119.15</v>
      </c>
      <c r="M175" s="28">
        <v>39.374090000000002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2239.5500000000002</v>
      </c>
      <c r="D176" s="37">
        <v>2257.8833333333332</v>
      </c>
      <c r="E176" s="37">
        <v>2203.6666666666665</v>
      </c>
      <c r="F176" s="37">
        <v>2167.7833333333333</v>
      </c>
      <c r="G176" s="37">
        <v>2113.5666666666666</v>
      </c>
      <c r="H176" s="37">
        <v>2293.7666666666664</v>
      </c>
      <c r="I176" s="37">
        <v>2347.9833333333336</v>
      </c>
      <c r="J176" s="37">
        <v>2383.8666666666663</v>
      </c>
      <c r="K176" s="28">
        <v>2312.1</v>
      </c>
      <c r="L176" s="28">
        <v>2222</v>
      </c>
      <c r="M176" s="28">
        <v>82.992949999999993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730.55</v>
      </c>
      <c r="D177" s="37">
        <v>726.26666666666677</v>
      </c>
      <c r="E177" s="37">
        <v>716.53333333333353</v>
      </c>
      <c r="F177" s="37">
        <v>702.51666666666677</v>
      </c>
      <c r="G177" s="37">
        <v>692.78333333333353</v>
      </c>
      <c r="H177" s="37">
        <v>740.28333333333353</v>
      </c>
      <c r="I177" s="37">
        <v>750.01666666666688</v>
      </c>
      <c r="J177" s="37">
        <v>764.03333333333353</v>
      </c>
      <c r="K177" s="28">
        <v>736</v>
      </c>
      <c r="L177" s="28">
        <v>712.25</v>
      </c>
      <c r="M177" s="28">
        <v>12.685689999999999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1028.9000000000001</v>
      </c>
      <c r="D178" s="37">
        <v>1033.5666666666666</v>
      </c>
      <c r="E178" s="37">
        <v>1018.3333333333333</v>
      </c>
      <c r="F178" s="37">
        <v>1007.7666666666667</v>
      </c>
      <c r="G178" s="37">
        <v>992.5333333333333</v>
      </c>
      <c r="H178" s="37">
        <v>1044.1333333333332</v>
      </c>
      <c r="I178" s="37">
        <v>1059.3666666666668</v>
      </c>
      <c r="J178" s="37">
        <v>1069.9333333333332</v>
      </c>
      <c r="K178" s="28">
        <v>1048.8</v>
      </c>
      <c r="L178" s="28">
        <v>1023</v>
      </c>
      <c r="M178" s="28">
        <v>8.5206700000000009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2153.3000000000002</v>
      </c>
      <c r="D179" s="37">
        <v>2149.7666666666669</v>
      </c>
      <c r="E179" s="37">
        <v>2109.5333333333338</v>
      </c>
      <c r="F179" s="37">
        <v>2065.7666666666669</v>
      </c>
      <c r="G179" s="37">
        <v>2025.5333333333338</v>
      </c>
      <c r="H179" s="37">
        <v>2193.5333333333338</v>
      </c>
      <c r="I179" s="37">
        <v>2233.7666666666664</v>
      </c>
      <c r="J179" s="37">
        <v>2277.5333333333338</v>
      </c>
      <c r="K179" s="28">
        <v>2190</v>
      </c>
      <c r="L179" s="28">
        <v>2106</v>
      </c>
      <c r="M179" s="28">
        <v>7.2160200000000003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7021.25</v>
      </c>
      <c r="D180" s="37">
        <v>7054.7833333333328</v>
      </c>
      <c r="E180" s="37">
        <v>6969.5666666666657</v>
      </c>
      <c r="F180" s="37">
        <v>6917.8833333333332</v>
      </c>
      <c r="G180" s="37">
        <v>6832.6666666666661</v>
      </c>
      <c r="H180" s="37">
        <v>7106.4666666666653</v>
      </c>
      <c r="I180" s="37">
        <v>7191.6833333333325</v>
      </c>
      <c r="J180" s="37">
        <v>7243.366666666665</v>
      </c>
      <c r="K180" s="28">
        <v>7140</v>
      </c>
      <c r="L180" s="28">
        <v>7003.1</v>
      </c>
      <c r="M180" s="28">
        <v>0.26252999999999999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21990.35</v>
      </c>
      <c r="D181" s="37">
        <v>22003.5</v>
      </c>
      <c r="E181" s="37">
        <v>21636.85</v>
      </c>
      <c r="F181" s="37">
        <v>21283.35</v>
      </c>
      <c r="G181" s="37">
        <v>20916.699999999997</v>
      </c>
      <c r="H181" s="37">
        <v>22357</v>
      </c>
      <c r="I181" s="37">
        <v>22723.65</v>
      </c>
      <c r="J181" s="37">
        <v>23077.15</v>
      </c>
      <c r="K181" s="28">
        <v>22370.15</v>
      </c>
      <c r="L181" s="28">
        <v>21650</v>
      </c>
      <c r="M181" s="28">
        <v>0.55411999999999995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1021.3</v>
      </c>
      <c r="D182" s="37">
        <v>1032.4833333333333</v>
      </c>
      <c r="E182" s="37">
        <v>1005.1166666666668</v>
      </c>
      <c r="F182" s="37">
        <v>988.93333333333339</v>
      </c>
      <c r="G182" s="37">
        <v>961.56666666666683</v>
      </c>
      <c r="H182" s="37">
        <v>1048.6666666666667</v>
      </c>
      <c r="I182" s="37">
        <v>1076.0333333333331</v>
      </c>
      <c r="J182" s="37">
        <v>1092.2166666666667</v>
      </c>
      <c r="K182" s="28">
        <v>1059.8499999999999</v>
      </c>
      <c r="L182" s="28">
        <v>1016.3</v>
      </c>
      <c r="M182" s="28">
        <v>9.8031199999999998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2220.6999999999998</v>
      </c>
      <c r="D183" s="37">
        <v>2232.9166666666665</v>
      </c>
      <c r="E183" s="37">
        <v>2187.7833333333328</v>
      </c>
      <c r="F183" s="37">
        <v>2154.8666666666663</v>
      </c>
      <c r="G183" s="37">
        <v>2109.7333333333327</v>
      </c>
      <c r="H183" s="37">
        <v>2265.833333333333</v>
      </c>
      <c r="I183" s="37">
        <v>2310.9666666666672</v>
      </c>
      <c r="J183" s="37">
        <v>2343.8833333333332</v>
      </c>
      <c r="K183" s="28">
        <v>2278.0500000000002</v>
      </c>
      <c r="L183" s="28">
        <v>2200</v>
      </c>
      <c r="M183" s="28">
        <v>1.8738999999999999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440.3</v>
      </c>
      <c r="D184" s="37">
        <v>442.56666666666666</v>
      </c>
      <c r="E184" s="37">
        <v>431.18333333333334</v>
      </c>
      <c r="F184" s="37">
        <v>422.06666666666666</v>
      </c>
      <c r="G184" s="37">
        <v>410.68333333333334</v>
      </c>
      <c r="H184" s="37">
        <v>451.68333333333334</v>
      </c>
      <c r="I184" s="37">
        <v>463.06666666666666</v>
      </c>
      <c r="J184" s="37">
        <v>472.18333333333334</v>
      </c>
      <c r="K184" s="28">
        <v>453.95</v>
      </c>
      <c r="L184" s="28">
        <v>433.45</v>
      </c>
      <c r="M184" s="28">
        <v>337.20472000000001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98</v>
      </c>
      <c r="D185" s="37">
        <v>97.333333333333329</v>
      </c>
      <c r="E185" s="37">
        <v>95.516666666666652</v>
      </c>
      <c r="F185" s="37">
        <v>93.033333333333317</v>
      </c>
      <c r="G185" s="37">
        <v>91.21666666666664</v>
      </c>
      <c r="H185" s="37">
        <v>99.816666666666663</v>
      </c>
      <c r="I185" s="37">
        <v>101.63333333333335</v>
      </c>
      <c r="J185" s="37">
        <v>104.11666666666667</v>
      </c>
      <c r="K185" s="28">
        <v>99.15</v>
      </c>
      <c r="L185" s="28">
        <v>94.85</v>
      </c>
      <c r="M185" s="28">
        <v>386.17536000000001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822.65</v>
      </c>
      <c r="D186" s="37">
        <v>820.25</v>
      </c>
      <c r="E186" s="37">
        <v>811.5</v>
      </c>
      <c r="F186" s="37">
        <v>800.35</v>
      </c>
      <c r="G186" s="37">
        <v>791.6</v>
      </c>
      <c r="H186" s="37">
        <v>831.4</v>
      </c>
      <c r="I186" s="37">
        <v>840.15</v>
      </c>
      <c r="J186" s="37">
        <v>851.3</v>
      </c>
      <c r="K186" s="28">
        <v>829</v>
      </c>
      <c r="L186" s="28">
        <v>809.1</v>
      </c>
      <c r="M186" s="28">
        <v>30.652339999999999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438.1</v>
      </c>
      <c r="D187" s="37">
        <v>434.81666666666666</v>
      </c>
      <c r="E187" s="37">
        <v>428.2833333333333</v>
      </c>
      <c r="F187" s="37">
        <v>418.46666666666664</v>
      </c>
      <c r="G187" s="37">
        <v>411.93333333333328</v>
      </c>
      <c r="H187" s="37">
        <v>444.63333333333333</v>
      </c>
      <c r="I187" s="37">
        <v>451.16666666666674</v>
      </c>
      <c r="J187" s="37">
        <v>460.98333333333335</v>
      </c>
      <c r="K187" s="28">
        <v>441.35</v>
      </c>
      <c r="L187" s="28">
        <v>425</v>
      </c>
      <c r="M187" s="28">
        <v>9.8869199999999999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537.45000000000005</v>
      </c>
      <c r="D188" s="37">
        <v>532.6</v>
      </c>
      <c r="E188" s="37">
        <v>523.70000000000005</v>
      </c>
      <c r="F188" s="37">
        <v>509.95000000000005</v>
      </c>
      <c r="G188" s="37">
        <v>501.05000000000007</v>
      </c>
      <c r="H188" s="37">
        <v>546.35</v>
      </c>
      <c r="I188" s="37">
        <v>555.24999999999989</v>
      </c>
      <c r="J188" s="37">
        <v>569</v>
      </c>
      <c r="K188" s="28">
        <v>541.5</v>
      </c>
      <c r="L188" s="28">
        <v>518.85</v>
      </c>
      <c r="M188" s="28">
        <v>3.2514799999999999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530.1</v>
      </c>
      <c r="D189" s="37">
        <v>529.0333333333333</v>
      </c>
      <c r="E189" s="37">
        <v>514.06666666666661</v>
      </c>
      <c r="F189" s="37">
        <v>498.0333333333333</v>
      </c>
      <c r="G189" s="37">
        <v>483.06666666666661</v>
      </c>
      <c r="H189" s="37">
        <v>545.06666666666661</v>
      </c>
      <c r="I189" s="37">
        <v>560.0333333333333</v>
      </c>
      <c r="J189" s="37">
        <v>576.06666666666661</v>
      </c>
      <c r="K189" s="28">
        <v>544</v>
      </c>
      <c r="L189" s="28">
        <v>513</v>
      </c>
      <c r="M189" s="28">
        <v>25.815069999999999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848.75</v>
      </c>
      <c r="D190" s="37">
        <v>845.65</v>
      </c>
      <c r="E190" s="37">
        <v>834.19999999999993</v>
      </c>
      <c r="F190" s="37">
        <v>819.65</v>
      </c>
      <c r="G190" s="37">
        <v>808.19999999999993</v>
      </c>
      <c r="H190" s="37">
        <v>860.19999999999993</v>
      </c>
      <c r="I190" s="37">
        <v>871.65</v>
      </c>
      <c r="J190" s="37">
        <v>886.19999999999993</v>
      </c>
      <c r="K190" s="28">
        <v>857.1</v>
      </c>
      <c r="L190" s="28">
        <v>831.1</v>
      </c>
      <c r="M190" s="28">
        <v>12.1333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1130.05</v>
      </c>
      <c r="D191" s="37">
        <v>1119.0333333333333</v>
      </c>
      <c r="E191" s="37">
        <v>1096.0166666666667</v>
      </c>
      <c r="F191" s="37">
        <v>1061.9833333333333</v>
      </c>
      <c r="G191" s="37">
        <v>1038.9666666666667</v>
      </c>
      <c r="H191" s="37">
        <v>1153.0666666666666</v>
      </c>
      <c r="I191" s="37">
        <v>1176.083333333333</v>
      </c>
      <c r="J191" s="37">
        <v>1210.1166666666666</v>
      </c>
      <c r="K191" s="28">
        <v>1142.05</v>
      </c>
      <c r="L191" s="28">
        <v>1085</v>
      </c>
      <c r="M191" s="28">
        <v>4.1841499999999998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3484.9</v>
      </c>
      <c r="D192" s="37">
        <v>3488.15</v>
      </c>
      <c r="E192" s="37">
        <v>3428.3</v>
      </c>
      <c r="F192" s="37">
        <v>3371.7000000000003</v>
      </c>
      <c r="G192" s="37">
        <v>3311.8500000000004</v>
      </c>
      <c r="H192" s="37">
        <v>3544.75</v>
      </c>
      <c r="I192" s="37">
        <v>3604.5999999999995</v>
      </c>
      <c r="J192" s="37">
        <v>3661.2</v>
      </c>
      <c r="K192" s="28">
        <v>3548</v>
      </c>
      <c r="L192" s="28">
        <v>3431.55</v>
      </c>
      <c r="M192" s="28">
        <v>30.5413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659.85</v>
      </c>
      <c r="D193" s="37">
        <v>661.18333333333328</v>
      </c>
      <c r="E193" s="37">
        <v>648.86666666666656</v>
      </c>
      <c r="F193" s="37">
        <v>637.88333333333333</v>
      </c>
      <c r="G193" s="37">
        <v>625.56666666666661</v>
      </c>
      <c r="H193" s="37">
        <v>672.16666666666652</v>
      </c>
      <c r="I193" s="37">
        <v>684.48333333333335</v>
      </c>
      <c r="J193" s="37">
        <v>695.46666666666647</v>
      </c>
      <c r="K193" s="28">
        <v>673.5</v>
      </c>
      <c r="L193" s="28">
        <v>650.20000000000005</v>
      </c>
      <c r="M193" s="28">
        <v>21.373180000000001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6554.75</v>
      </c>
      <c r="D194" s="37">
        <v>6552.25</v>
      </c>
      <c r="E194" s="37">
        <v>6467.5</v>
      </c>
      <c r="F194" s="37">
        <v>6380.25</v>
      </c>
      <c r="G194" s="37">
        <v>6295.5</v>
      </c>
      <c r="H194" s="37">
        <v>6639.5</v>
      </c>
      <c r="I194" s="37">
        <v>6724.25</v>
      </c>
      <c r="J194" s="37">
        <v>6811.5</v>
      </c>
      <c r="K194" s="28">
        <v>6637</v>
      </c>
      <c r="L194" s="28">
        <v>6465</v>
      </c>
      <c r="M194" s="28">
        <v>1.71241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394</v>
      </c>
      <c r="D195" s="37">
        <v>394.41666666666669</v>
      </c>
      <c r="E195" s="37">
        <v>387.08333333333337</v>
      </c>
      <c r="F195" s="37">
        <v>380.16666666666669</v>
      </c>
      <c r="G195" s="37">
        <v>372.83333333333337</v>
      </c>
      <c r="H195" s="37">
        <v>401.33333333333337</v>
      </c>
      <c r="I195" s="37">
        <v>408.66666666666674</v>
      </c>
      <c r="J195" s="37">
        <v>415.58333333333337</v>
      </c>
      <c r="K195" s="28">
        <v>401.75</v>
      </c>
      <c r="L195" s="28">
        <v>387.5</v>
      </c>
      <c r="M195" s="28">
        <v>448.36205000000001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216.2</v>
      </c>
      <c r="D196" s="37">
        <v>216.04999999999998</v>
      </c>
      <c r="E196" s="37">
        <v>212.39999999999998</v>
      </c>
      <c r="F196" s="37">
        <v>208.6</v>
      </c>
      <c r="G196" s="37">
        <v>204.95</v>
      </c>
      <c r="H196" s="37">
        <v>219.84999999999997</v>
      </c>
      <c r="I196" s="37">
        <v>223.5</v>
      </c>
      <c r="J196" s="37">
        <v>227.29999999999995</v>
      </c>
      <c r="K196" s="28">
        <v>219.7</v>
      </c>
      <c r="L196" s="28">
        <v>212.25</v>
      </c>
      <c r="M196" s="28">
        <v>234.98822999999999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1291.9000000000001</v>
      </c>
      <c r="D197" s="37">
        <v>1285.8999999999999</v>
      </c>
      <c r="E197" s="37">
        <v>1269.9999999999998</v>
      </c>
      <c r="F197" s="37">
        <v>1248.0999999999999</v>
      </c>
      <c r="G197" s="37">
        <v>1232.1999999999998</v>
      </c>
      <c r="H197" s="37">
        <v>1307.7999999999997</v>
      </c>
      <c r="I197" s="37">
        <v>1323.6999999999998</v>
      </c>
      <c r="J197" s="37">
        <v>1345.5999999999997</v>
      </c>
      <c r="K197" s="28">
        <v>1301.8</v>
      </c>
      <c r="L197" s="28">
        <v>1264</v>
      </c>
      <c r="M197" s="28">
        <v>110.40000999999999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1424.1</v>
      </c>
      <c r="D198" s="37">
        <v>1433.05</v>
      </c>
      <c r="E198" s="37">
        <v>1402.1</v>
      </c>
      <c r="F198" s="37">
        <v>1380.1</v>
      </c>
      <c r="G198" s="37">
        <v>1349.1499999999999</v>
      </c>
      <c r="H198" s="37">
        <v>1455.05</v>
      </c>
      <c r="I198" s="37">
        <v>1486.0000000000002</v>
      </c>
      <c r="J198" s="37">
        <v>1508</v>
      </c>
      <c r="K198" s="28">
        <v>1464</v>
      </c>
      <c r="L198" s="28">
        <v>1411.05</v>
      </c>
      <c r="M198" s="28">
        <v>33.417149999999999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699.3</v>
      </c>
      <c r="D199" s="37">
        <v>704.13333333333321</v>
      </c>
      <c r="E199" s="37">
        <v>687.36666666666645</v>
      </c>
      <c r="F199" s="37">
        <v>675.43333333333328</v>
      </c>
      <c r="G199" s="37">
        <v>658.66666666666652</v>
      </c>
      <c r="H199" s="37">
        <v>716.06666666666638</v>
      </c>
      <c r="I199" s="37">
        <v>732.83333333333326</v>
      </c>
      <c r="J199" s="37">
        <v>744.76666666666631</v>
      </c>
      <c r="K199" s="28">
        <v>720.9</v>
      </c>
      <c r="L199" s="28">
        <v>692.2</v>
      </c>
      <c r="M199" s="28">
        <v>8.8209300000000006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2389.6999999999998</v>
      </c>
      <c r="D200" s="37">
        <v>2379.8833333333332</v>
      </c>
      <c r="E200" s="37">
        <v>2339.8166666666666</v>
      </c>
      <c r="F200" s="37">
        <v>2289.9333333333334</v>
      </c>
      <c r="G200" s="37">
        <v>2249.8666666666668</v>
      </c>
      <c r="H200" s="37">
        <v>2429.7666666666664</v>
      </c>
      <c r="I200" s="37">
        <v>2469.833333333333</v>
      </c>
      <c r="J200" s="37">
        <v>2519.7166666666662</v>
      </c>
      <c r="K200" s="28">
        <v>2419.9499999999998</v>
      </c>
      <c r="L200" s="28">
        <v>2330</v>
      </c>
      <c r="M200" s="28">
        <v>15.456860000000001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2698.55</v>
      </c>
      <c r="D201" s="37">
        <v>2701.6833333333334</v>
      </c>
      <c r="E201" s="37">
        <v>2657.8666666666668</v>
      </c>
      <c r="F201" s="37">
        <v>2617.1833333333334</v>
      </c>
      <c r="G201" s="37">
        <v>2573.3666666666668</v>
      </c>
      <c r="H201" s="37">
        <v>2742.3666666666668</v>
      </c>
      <c r="I201" s="37">
        <v>2786.1833333333334</v>
      </c>
      <c r="J201" s="37">
        <v>2826.8666666666668</v>
      </c>
      <c r="K201" s="28">
        <v>2745.5</v>
      </c>
      <c r="L201" s="28">
        <v>2661</v>
      </c>
      <c r="M201" s="28">
        <v>1.30931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465.55</v>
      </c>
      <c r="D202" s="37">
        <v>462.41666666666669</v>
      </c>
      <c r="E202" s="37">
        <v>451.58333333333337</v>
      </c>
      <c r="F202" s="37">
        <v>437.61666666666667</v>
      </c>
      <c r="G202" s="37">
        <v>426.78333333333336</v>
      </c>
      <c r="H202" s="37">
        <v>476.38333333333338</v>
      </c>
      <c r="I202" s="37">
        <v>487.21666666666675</v>
      </c>
      <c r="J202" s="37">
        <v>501.18333333333339</v>
      </c>
      <c r="K202" s="28">
        <v>473.25</v>
      </c>
      <c r="L202" s="28">
        <v>448.45</v>
      </c>
      <c r="M202" s="28">
        <v>2.3880400000000002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1064.2</v>
      </c>
      <c r="D203" s="37">
        <v>1061.3999999999999</v>
      </c>
      <c r="E203" s="37">
        <v>1042.7999999999997</v>
      </c>
      <c r="F203" s="37">
        <v>1021.3999999999999</v>
      </c>
      <c r="G203" s="37">
        <v>1002.7999999999997</v>
      </c>
      <c r="H203" s="37">
        <v>1082.7999999999997</v>
      </c>
      <c r="I203" s="37">
        <v>1101.3999999999996</v>
      </c>
      <c r="J203" s="37">
        <v>1122.7999999999997</v>
      </c>
      <c r="K203" s="28">
        <v>1080</v>
      </c>
      <c r="L203" s="28">
        <v>1040</v>
      </c>
      <c r="M203" s="28">
        <v>3.7270599999999998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731.9</v>
      </c>
      <c r="D204" s="37">
        <v>717.55000000000007</v>
      </c>
      <c r="E204" s="37">
        <v>700.10000000000014</v>
      </c>
      <c r="F204" s="37">
        <v>668.30000000000007</v>
      </c>
      <c r="G204" s="37">
        <v>650.85000000000014</v>
      </c>
      <c r="H204" s="37">
        <v>749.35000000000014</v>
      </c>
      <c r="I204" s="37">
        <v>766.80000000000018</v>
      </c>
      <c r="J204" s="37">
        <v>798.60000000000014</v>
      </c>
      <c r="K204" s="28">
        <v>735</v>
      </c>
      <c r="L204" s="28">
        <v>685.75</v>
      </c>
      <c r="M204" s="28">
        <v>69.695750000000004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5698.1</v>
      </c>
      <c r="D205" s="37">
        <v>5770.6833333333343</v>
      </c>
      <c r="E205" s="37">
        <v>5612.0666666666684</v>
      </c>
      <c r="F205" s="37">
        <v>5526.0333333333338</v>
      </c>
      <c r="G205" s="37">
        <v>5367.4166666666679</v>
      </c>
      <c r="H205" s="37">
        <v>5856.716666666669</v>
      </c>
      <c r="I205" s="37">
        <v>6015.3333333333339</v>
      </c>
      <c r="J205" s="37">
        <v>6101.3666666666695</v>
      </c>
      <c r="K205" s="28">
        <v>5929.3</v>
      </c>
      <c r="L205" s="28">
        <v>5684.65</v>
      </c>
      <c r="M205" s="28">
        <v>12.801080000000001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</v>
      </c>
      <c r="D206" s="37">
        <v>38.449999999999996</v>
      </c>
      <c r="E206" s="37">
        <v>37.449999999999989</v>
      </c>
      <c r="F206" s="37">
        <v>36.899999999999991</v>
      </c>
      <c r="G206" s="37">
        <v>35.899999999999984</v>
      </c>
      <c r="H206" s="37">
        <v>38.999999999999993</v>
      </c>
      <c r="I206" s="37">
        <v>40.000000000000007</v>
      </c>
      <c r="J206" s="37">
        <v>40.549999999999997</v>
      </c>
      <c r="K206" s="28">
        <v>39.450000000000003</v>
      </c>
      <c r="L206" s="28">
        <v>37.9</v>
      </c>
      <c r="M206" s="28">
        <v>118.43665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1301.3</v>
      </c>
      <c r="D207" s="37">
        <v>1297.9666666666665</v>
      </c>
      <c r="E207" s="37">
        <v>1277.833333333333</v>
      </c>
      <c r="F207" s="37">
        <v>1254.3666666666666</v>
      </c>
      <c r="G207" s="37">
        <v>1234.2333333333331</v>
      </c>
      <c r="H207" s="37">
        <v>1321.4333333333329</v>
      </c>
      <c r="I207" s="37">
        <v>1341.5666666666666</v>
      </c>
      <c r="J207" s="37">
        <v>1365.0333333333328</v>
      </c>
      <c r="K207" s="28">
        <v>1318.1</v>
      </c>
      <c r="L207" s="28">
        <v>1274.5</v>
      </c>
      <c r="M207" s="28">
        <v>7.5989500000000003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775</v>
      </c>
      <c r="D208" s="37">
        <v>784.93333333333339</v>
      </c>
      <c r="E208" s="37">
        <v>755.26666666666677</v>
      </c>
      <c r="F208" s="37">
        <v>735.53333333333342</v>
      </c>
      <c r="G208" s="37">
        <v>705.86666666666679</v>
      </c>
      <c r="H208" s="37">
        <v>804.66666666666674</v>
      </c>
      <c r="I208" s="37">
        <v>834.33333333333326</v>
      </c>
      <c r="J208" s="37">
        <v>854.06666666666672</v>
      </c>
      <c r="K208" s="28">
        <v>814.6</v>
      </c>
      <c r="L208" s="28">
        <v>765.2</v>
      </c>
      <c r="M208" s="28">
        <v>27.49718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904.7</v>
      </c>
      <c r="D209" s="37">
        <v>898.16666666666663</v>
      </c>
      <c r="E209" s="37">
        <v>881.93333333333328</v>
      </c>
      <c r="F209" s="37">
        <v>859.16666666666663</v>
      </c>
      <c r="G209" s="37">
        <v>842.93333333333328</v>
      </c>
      <c r="H209" s="37">
        <v>920.93333333333328</v>
      </c>
      <c r="I209" s="37">
        <v>937.16666666666663</v>
      </c>
      <c r="J209" s="37">
        <v>959.93333333333328</v>
      </c>
      <c r="K209" s="28">
        <v>914.4</v>
      </c>
      <c r="L209" s="28">
        <v>875.4</v>
      </c>
      <c r="M209" s="28">
        <v>5.3531899999999997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387.4</v>
      </c>
      <c r="D210" s="37">
        <v>383.34999999999997</v>
      </c>
      <c r="E210" s="37">
        <v>377.49999999999994</v>
      </c>
      <c r="F210" s="37">
        <v>367.59999999999997</v>
      </c>
      <c r="G210" s="37">
        <v>361.74999999999994</v>
      </c>
      <c r="H210" s="37">
        <v>393.24999999999994</v>
      </c>
      <c r="I210" s="37">
        <v>399.09999999999997</v>
      </c>
      <c r="J210" s="37">
        <v>408.99999999999994</v>
      </c>
      <c r="K210" s="28">
        <v>389.2</v>
      </c>
      <c r="L210" s="28">
        <v>373.45</v>
      </c>
      <c r="M210" s="28">
        <v>179.01437000000001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9.5500000000000007</v>
      </c>
      <c r="D211" s="37">
        <v>9.6833333333333353</v>
      </c>
      <c r="E211" s="37">
        <v>9.2166666666666703</v>
      </c>
      <c r="F211" s="37">
        <v>8.8833333333333346</v>
      </c>
      <c r="G211" s="37">
        <v>8.4166666666666696</v>
      </c>
      <c r="H211" s="37">
        <v>10.016666666666671</v>
      </c>
      <c r="I211" s="37">
        <v>10.483333333333336</v>
      </c>
      <c r="J211" s="37">
        <v>10.816666666666672</v>
      </c>
      <c r="K211" s="28">
        <v>10.15</v>
      </c>
      <c r="L211" s="28">
        <v>9.35</v>
      </c>
      <c r="M211" s="28">
        <v>3399.65364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1147.95</v>
      </c>
      <c r="D212" s="37">
        <v>1145.1000000000001</v>
      </c>
      <c r="E212" s="37">
        <v>1126.5000000000002</v>
      </c>
      <c r="F212" s="37">
        <v>1105.0500000000002</v>
      </c>
      <c r="G212" s="37">
        <v>1086.4500000000003</v>
      </c>
      <c r="H212" s="37">
        <v>1166.5500000000002</v>
      </c>
      <c r="I212" s="37">
        <v>1185.1500000000001</v>
      </c>
      <c r="J212" s="37">
        <v>1206.6000000000001</v>
      </c>
      <c r="K212" s="28">
        <v>1163.7</v>
      </c>
      <c r="L212" s="28">
        <v>1123.6500000000001</v>
      </c>
      <c r="M212" s="28">
        <v>9.8461200000000009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1610.45</v>
      </c>
      <c r="D213" s="37">
        <v>1604.7166666666665</v>
      </c>
      <c r="E213" s="37">
        <v>1580.4333333333329</v>
      </c>
      <c r="F213" s="37">
        <v>1550.4166666666665</v>
      </c>
      <c r="G213" s="37">
        <v>1526.133333333333</v>
      </c>
      <c r="H213" s="37">
        <v>1634.7333333333329</v>
      </c>
      <c r="I213" s="37">
        <v>1659.0166666666662</v>
      </c>
      <c r="J213" s="37">
        <v>1689.0333333333328</v>
      </c>
      <c r="K213" s="28">
        <v>1629</v>
      </c>
      <c r="L213" s="28">
        <v>1574.7</v>
      </c>
      <c r="M213" s="28">
        <v>1.427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571.85</v>
      </c>
      <c r="D214" s="37">
        <v>571.25</v>
      </c>
      <c r="E214" s="37">
        <v>562.85</v>
      </c>
      <c r="F214" s="37">
        <v>553.85</v>
      </c>
      <c r="G214" s="37">
        <v>545.45000000000005</v>
      </c>
      <c r="H214" s="37">
        <v>580.25</v>
      </c>
      <c r="I214" s="37">
        <v>588.65000000000009</v>
      </c>
      <c r="J214" s="37">
        <v>597.65</v>
      </c>
      <c r="K214" s="37">
        <v>579.65</v>
      </c>
      <c r="L214" s="37">
        <v>562.25</v>
      </c>
      <c r="M214" s="37">
        <v>105.56167000000001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12.65</v>
      </c>
      <c r="D215" s="37">
        <v>12.683333333333335</v>
      </c>
      <c r="E215" s="37">
        <v>12.56666666666667</v>
      </c>
      <c r="F215" s="37">
        <v>12.483333333333334</v>
      </c>
      <c r="G215" s="37">
        <v>12.366666666666669</v>
      </c>
      <c r="H215" s="37">
        <v>12.766666666666671</v>
      </c>
      <c r="I215" s="37">
        <v>12.883333333333335</v>
      </c>
      <c r="J215" s="37">
        <v>12.966666666666672</v>
      </c>
      <c r="K215" s="37">
        <v>12.8</v>
      </c>
      <c r="L215" s="37">
        <v>12.6</v>
      </c>
      <c r="M215" s="37">
        <v>882.42222000000004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238</v>
      </c>
      <c r="D216" s="37">
        <v>231.04999999999998</v>
      </c>
      <c r="E216" s="37">
        <v>222.29999999999995</v>
      </c>
      <c r="F216" s="37">
        <v>206.59999999999997</v>
      </c>
      <c r="G216" s="37">
        <v>197.84999999999994</v>
      </c>
      <c r="H216" s="37">
        <v>246.74999999999997</v>
      </c>
      <c r="I216" s="37">
        <v>255.50000000000003</v>
      </c>
      <c r="J216" s="37">
        <v>271.2</v>
      </c>
      <c r="K216" s="37">
        <v>239.8</v>
      </c>
      <c r="L216" s="37">
        <v>215.35</v>
      </c>
      <c r="M216" s="37">
        <v>198.26821000000001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6"/>
      <c r="B1" s="44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9" t="s">
        <v>16</v>
      </c>
      <c r="B9" s="441" t="s">
        <v>18</v>
      </c>
      <c r="C9" s="445" t="s">
        <v>20</v>
      </c>
      <c r="D9" s="445" t="s">
        <v>21</v>
      </c>
      <c r="E9" s="436" t="s">
        <v>22</v>
      </c>
      <c r="F9" s="437"/>
      <c r="G9" s="438"/>
      <c r="H9" s="436" t="s">
        <v>23</v>
      </c>
      <c r="I9" s="437"/>
      <c r="J9" s="438"/>
      <c r="K9" s="23"/>
      <c r="L9" s="24"/>
      <c r="M9" s="50"/>
      <c r="N9" s="1"/>
      <c r="O9" s="1"/>
    </row>
    <row r="10" spans="1:15" ht="42.75" customHeight="1">
      <c r="A10" s="443"/>
      <c r="B10" s="444"/>
      <c r="C10" s="444"/>
      <c r="D10" s="4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6" t="s">
        <v>288</v>
      </c>
      <c r="C11" s="328">
        <v>19925.95</v>
      </c>
      <c r="D11" s="329">
        <v>19908.433333333334</v>
      </c>
      <c r="E11" s="329">
        <v>19617.51666666667</v>
      </c>
      <c r="F11" s="329">
        <v>19309.083333333336</v>
      </c>
      <c r="G11" s="329">
        <v>19018.166666666672</v>
      </c>
      <c r="H11" s="329">
        <v>20216.866666666669</v>
      </c>
      <c r="I11" s="329">
        <v>20507.783333333333</v>
      </c>
      <c r="J11" s="329">
        <v>20816.216666666667</v>
      </c>
      <c r="K11" s="328">
        <v>20199.349999999999</v>
      </c>
      <c r="L11" s="328">
        <v>19600</v>
      </c>
      <c r="M11" s="328">
        <v>0.15772</v>
      </c>
      <c r="N11" s="1"/>
      <c r="O11" s="1"/>
    </row>
    <row r="12" spans="1:15" ht="12" customHeight="1">
      <c r="A12" s="30">
        <v>2</v>
      </c>
      <c r="B12" s="347" t="s">
        <v>293</v>
      </c>
      <c r="C12" s="328">
        <v>441.8</v>
      </c>
      <c r="D12" s="329">
        <v>441.38333333333338</v>
      </c>
      <c r="E12" s="329">
        <v>437.76666666666677</v>
      </c>
      <c r="F12" s="329">
        <v>433.73333333333341</v>
      </c>
      <c r="G12" s="329">
        <v>430.11666666666679</v>
      </c>
      <c r="H12" s="329">
        <v>445.41666666666674</v>
      </c>
      <c r="I12" s="329">
        <v>449.03333333333342</v>
      </c>
      <c r="J12" s="329">
        <v>453.06666666666672</v>
      </c>
      <c r="K12" s="328">
        <v>445</v>
      </c>
      <c r="L12" s="328">
        <v>437.35</v>
      </c>
      <c r="M12" s="328">
        <v>1.4178200000000001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804.85</v>
      </c>
      <c r="D13" s="329">
        <v>801.78333333333342</v>
      </c>
      <c r="E13" s="329">
        <v>785.61666666666679</v>
      </c>
      <c r="F13" s="329">
        <v>766.38333333333333</v>
      </c>
      <c r="G13" s="329">
        <v>750.2166666666667</v>
      </c>
      <c r="H13" s="329">
        <v>821.01666666666688</v>
      </c>
      <c r="I13" s="329">
        <v>837.18333333333362</v>
      </c>
      <c r="J13" s="329">
        <v>856.41666666666697</v>
      </c>
      <c r="K13" s="328">
        <v>817.95</v>
      </c>
      <c r="L13" s="328">
        <v>782.55</v>
      </c>
      <c r="M13" s="328">
        <v>10.30588</v>
      </c>
      <c r="N13" s="1"/>
      <c r="O13" s="1"/>
    </row>
    <row r="14" spans="1:15" ht="12" customHeight="1">
      <c r="A14" s="30">
        <v>4</v>
      </c>
      <c r="B14" s="347" t="s">
        <v>294</v>
      </c>
      <c r="C14" s="328">
        <v>2600.15</v>
      </c>
      <c r="D14" s="329">
        <v>2556.6833333333334</v>
      </c>
      <c r="E14" s="329">
        <v>2451.2166666666667</v>
      </c>
      <c r="F14" s="329">
        <v>2302.2833333333333</v>
      </c>
      <c r="G14" s="329">
        <v>2196.8166666666666</v>
      </c>
      <c r="H14" s="329">
        <v>2705.6166666666668</v>
      </c>
      <c r="I14" s="329">
        <v>2811.0833333333339</v>
      </c>
      <c r="J14" s="329">
        <v>2960.0166666666669</v>
      </c>
      <c r="K14" s="328">
        <v>2662.15</v>
      </c>
      <c r="L14" s="328">
        <v>2407.75</v>
      </c>
      <c r="M14" s="328">
        <v>2.6019199999999998</v>
      </c>
      <c r="N14" s="1"/>
      <c r="O14" s="1"/>
    </row>
    <row r="15" spans="1:15" ht="12" customHeight="1">
      <c r="A15" s="30">
        <v>5</v>
      </c>
      <c r="B15" s="347" t="s">
        <v>289</v>
      </c>
      <c r="C15" s="328">
        <v>2108.9499999999998</v>
      </c>
      <c r="D15" s="329">
        <v>2112.65</v>
      </c>
      <c r="E15" s="329">
        <v>2076.5</v>
      </c>
      <c r="F15" s="329">
        <v>2044.0499999999997</v>
      </c>
      <c r="G15" s="329">
        <v>2007.8999999999996</v>
      </c>
      <c r="H15" s="329">
        <v>2145.1000000000004</v>
      </c>
      <c r="I15" s="329">
        <v>2181.2500000000009</v>
      </c>
      <c r="J15" s="329">
        <v>2213.7000000000007</v>
      </c>
      <c r="K15" s="328">
        <v>2148.8000000000002</v>
      </c>
      <c r="L15" s="328">
        <v>2080.1999999999998</v>
      </c>
      <c r="M15" s="328">
        <v>1.3936299999999999</v>
      </c>
      <c r="N15" s="1"/>
      <c r="O15" s="1"/>
    </row>
    <row r="16" spans="1:15" ht="12" customHeight="1">
      <c r="A16" s="30">
        <v>6</v>
      </c>
      <c r="B16" s="347" t="s">
        <v>238</v>
      </c>
      <c r="C16" s="328">
        <v>17415.3</v>
      </c>
      <c r="D16" s="329">
        <v>17321.833333333332</v>
      </c>
      <c r="E16" s="329">
        <v>17093.716666666664</v>
      </c>
      <c r="F16" s="329">
        <v>16772.133333333331</v>
      </c>
      <c r="G16" s="329">
        <v>16544.016666666663</v>
      </c>
      <c r="H16" s="329">
        <v>17643.416666666664</v>
      </c>
      <c r="I16" s="329">
        <v>17871.533333333333</v>
      </c>
      <c r="J16" s="329">
        <v>18193.116666666665</v>
      </c>
      <c r="K16" s="328">
        <v>17549.95</v>
      </c>
      <c r="L16" s="328">
        <v>17000.25</v>
      </c>
      <c r="M16" s="328">
        <v>0.23513000000000001</v>
      </c>
      <c r="N16" s="1"/>
      <c r="O16" s="1"/>
    </row>
    <row r="17" spans="1:15" ht="12" customHeight="1">
      <c r="A17" s="30">
        <v>7</v>
      </c>
      <c r="B17" s="347" t="s">
        <v>242</v>
      </c>
      <c r="C17" s="328">
        <v>98.6</v>
      </c>
      <c r="D17" s="329">
        <v>98.733333333333334</v>
      </c>
      <c r="E17" s="329">
        <v>96.716666666666669</v>
      </c>
      <c r="F17" s="329">
        <v>94.833333333333329</v>
      </c>
      <c r="G17" s="329">
        <v>92.816666666666663</v>
      </c>
      <c r="H17" s="329">
        <v>100.61666666666667</v>
      </c>
      <c r="I17" s="329">
        <v>102.63333333333335</v>
      </c>
      <c r="J17" s="329">
        <v>104.51666666666668</v>
      </c>
      <c r="K17" s="328">
        <v>100.75</v>
      </c>
      <c r="L17" s="328">
        <v>96.85</v>
      </c>
      <c r="M17" s="328">
        <v>53.630130000000001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261.35000000000002</v>
      </c>
      <c r="D18" s="329">
        <v>259.11666666666667</v>
      </c>
      <c r="E18" s="329">
        <v>254.23333333333335</v>
      </c>
      <c r="F18" s="329">
        <v>247.11666666666667</v>
      </c>
      <c r="G18" s="329">
        <v>242.23333333333335</v>
      </c>
      <c r="H18" s="329">
        <v>266.23333333333335</v>
      </c>
      <c r="I18" s="329">
        <v>271.11666666666667</v>
      </c>
      <c r="J18" s="329">
        <v>278.23333333333335</v>
      </c>
      <c r="K18" s="328">
        <v>264</v>
      </c>
      <c r="L18" s="328">
        <v>252</v>
      </c>
      <c r="M18" s="328">
        <v>24.745979999999999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1950.15</v>
      </c>
      <c r="D19" s="329">
        <v>1942.7166666666665</v>
      </c>
      <c r="E19" s="329">
        <v>1907.4333333333329</v>
      </c>
      <c r="F19" s="329">
        <v>1864.7166666666665</v>
      </c>
      <c r="G19" s="329">
        <v>1829.4333333333329</v>
      </c>
      <c r="H19" s="329">
        <v>1985.4333333333329</v>
      </c>
      <c r="I19" s="329">
        <v>2020.7166666666662</v>
      </c>
      <c r="J19" s="329">
        <v>2063.4333333333329</v>
      </c>
      <c r="K19" s="328">
        <v>1978</v>
      </c>
      <c r="L19" s="328">
        <v>1900</v>
      </c>
      <c r="M19" s="328">
        <v>5.3654900000000003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1564.05</v>
      </c>
      <c r="D20" s="329">
        <v>1565.1166666666668</v>
      </c>
      <c r="E20" s="329">
        <v>1538.2333333333336</v>
      </c>
      <c r="F20" s="329">
        <v>1512.4166666666667</v>
      </c>
      <c r="G20" s="329">
        <v>1485.5333333333335</v>
      </c>
      <c r="H20" s="329">
        <v>1590.9333333333336</v>
      </c>
      <c r="I20" s="329">
        <v>1617.8166666666668</v>
      </c>
      <c r="J20" s="329">
        <v>1643.6333333333337</v>
      </c>
      <c r="K20" s="328">
        <v>1592</v>
      </c>
      <c r="L20" s="328">
        <v>1539.3</v>
      </c>
      <c r="M20" s="328">
        <v>15.08821</v>
      </c>
      <c r="N20" s="1"/>
      <c r="O20" s="1"/>
    </row>
    <row r="21" spans="1:15" ht="12" customHeight="1">
      <c r="A21" s="30">
        <v>11</v>
      </c>
      <c r="B21" s="347" t="s">
        <v>239</v>
      </c>
      <c r="C21" s="328">
        <v>1803.75</v>
      </c>
      <c r="D21" s="329">
        <v>1822.45</v>
      </c>
      <c r="E21" s="329">
        <v>1765.4</v>
      </c>
      <c r="F21" s="329">
        <v>1727.05</v>
      </c>
      <c r="G21" s="329">
        <v>1670</v>
      </c>
      <c r="H21" s="329">
        <v>1860.8000000000002</v>
      </c>
      <c r="I21" s="329">
        <v>1917.85</v>
      </c>
      <c r="J21" s="329">
        <v>1956.2000000000003</v>
      </c>
      <c r="K21" s="328">
        <v>1879.5</v>
      </c>
      <c r="L21" s="328">
        <v>1784.1</v>
      </c>
      <c r="M21" s="328">
        <v>6.3678400000000002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677.8</v>
      </c>
      <c r="D22" s="329">
        <v>677.68333333333328</v>
      </c>
      <c r="E22" s="329">
        <v>663.66666666666652</v>
      </c>
      <c r="F22" s="329">
        <v>649.53333333333319</v>
      </c>
      <c r="G22" s="329">
        <v>635.51666666666642</v>
      </c>
      <c r="H22" s="329">
        <v>691.81666666666661</v>
      </c>
      <c r="I22" s="329">
        <v>705.83333333333326</v>
      </c>
      <c r="J22" s="329">
        <v>719.9666666666667</v>
      </c>
      <c r="K22" s="328">
        <v>691.7</v>
      </c>
      <c r="L22" s="328">
        <v>663.55</v>
      </c>
      <c r="M22" s="328">
        <v>48.909579999999998</v>
      </c>
      <c r="N22" s="1"/>
      <c r="O22" s="1"/>
    </row>
    <row r="23" spans="1:15" ht="12.75" customHeight="1">
      <c r="A23" s="30">
        <v>13</v>
      </c>
      <c r="B23" s="347" t="s">
        <v>241</v>
      </c>
      <c r="C23" s="328">
        <v>2207.35</v>
      </c>
      <c r="D23" s="329">
        <v>2259.8000000000002</v>
      </c>
      <c r="E23" s="329">
        <v>2154.6000000000004</v>
      </c>
      <c r="F23" s="329">
        <v>2101.8500000000004</v>
      </c>
      <c r="G23" s="329">
        <v>1996.6500000000005</v>
      </c>
      <c r="H23" s="329">
        <v>2312.5500000000002</v>
      </c>
      <c r="I23" s="329">
        <v>2417.75</v>
      </c>
      <c r="J23" s="329">
        <v>2470.5</v>
      </c>
      <c r="K23" s="328">
        <v>2365</v>
      </c>
      <c r="L23" s="328">
        <v>2207.0500000000002</v>
      </c>
      <c r="M23" s="328">
        <v>2.2657699999999998</v>
      </c>
      <c r="N23" s="1"/>
      <c r="O23" s="1"/>
    </row>
    <row r="24" spans="1:15" ht="12.75" customHeight="1">
      <c r="A24" s="30">
        <v>14</v>
      </c>
      <c r="B24" s="347" t="s">
        <v>295</v>
      </c>
      <c r="C24" s="328">
        <v>300.5</v>
      </c>
      <c r="D24" s="329">
        <v>302.16666666666669</v>
      </c>
      <c r="E24" s="329">
        <v>292.33333333333337</v>
      </c>
      <c r="F24" s="329">
        <v>284.16666666666669</v>
      </c>
      <c r="G24" s="329">
        <v>274.33333333333337</v>
      </c>
      <c r="H24" s="329">
        <v>310.33333333333337</v>
      </c>
      <c r="I24" s="329">
        <v>320.16666666666674</v>
      </c>
      <c r="J24" s="329">
        <v>328.33333333333337</v>
      </c>
      <c r="K24" s="328">
        <v>312</v>
      </c>
      <c r="L24" s="328">
        <v>294</v>
      </c>
      <c r="M24" s="328">
        <v>2.2599</v>
      </c>
      <c r="N24" s="1"/>
      <c r="O24" s="1"/>
    </row>
    <row r="25" spans="1:15" ht="12.75" customHeight="1">
      <c r="A25" s="30">
        <v>15</v>
      </c>
      <c r="B25" s="347" t="s">
        <v>296</v>
      </c>
      <c r="C25" s="328">
        <v>194.5</v>
      </c>
      <c r="D25" s="329">
        <v>195.66666666666666</v>
      </c>
      <c r="E25" s="329">
        <v>188.38333333333333</v>
      </c>
      <c r="F25" s="329">
        <v>182.26666666666668</v>
      </c>
      <c r="G25" s="329">
        <v>174.98333333333335</v>
      </c>
      <c r="H25" s="329">
        <v>201.7833333333333</v>
      </c>
      <c r="I25" s="329">
        <v>209.06666666666666</v>
      </c>
      <c r="J25" s="329">
        <v>215.18333333333328</v>
      </c>
      <c r="K25" s="328">
        <v>202.95</v>
      </c>
      <c r="L25" s="328">
        <v>189.55</v>
      </c>
      <c r="M25" s="328">
        <v>11.967449999999999</v>
      </c>
      <c r="N25" s="1"/>
      <c r="O25" s="1"/>
    </row>
    <row r="26" spans="1:15" ht="12.75" customHeight="1">
      <c r="A26" s="30">
        <v>16</v>
      </c>
      <c r="B26" s="347" t="s">
        <v>297</v>
      </c>
      <c r="C26" s="328">
        <v>1148</v>
      </c>
      <c r="D26" s="329">
        <v>1140.5</v>
      </c>
      <c r="E26" s="329">
        <v>1116</v>
      </c>
      <c r="F26" s="329">
        <v>1084</v>
      </c>
      <c r="G26" s="329">
        <v>1059.5</v>
      </c>
      <c r="H26" s="329">
        <v>1172.5</v>
      </c>
      <c r="I26" s="329">
        <v>1197</v>
      </c>
      <c r="J26" s="329">
        <v>1229</v>
      </c>
      <c r="K26" s="328">
        <v>1165</v>
      </c>
      <c r="L26" s="328">
        <v>1108.5</v>
      </c>
      <c r="M26" s="328">
        <v>3.2691699999999999</v>
      </c>
      <c r="N26" s="1"/>
      <c r="O26" s="1"/>
    </row>
    <row r="27" spans="1:15" ht="12.75" customHeight="1">
      <c r="A27" s="30">
        <v>17</v>
      </c>
      <c r="B27" s="347" t="s">
        <v>291</v>
      </c>
      <c r="C27" s="328">
        <v>1586.45</v>
      </c>
      <c r="D27" s="329">
        <v>1553.1666666666667</v>
      </c>
      <c r="E27" s="329">
        <v>1508.3333333333335</v>
      </c>
      <c r="F27" s="329">
        <v>1430.2166666666667</v>
      </c>
      <c r="G27" s="329">
        <v>1385.3833333333334</v>
      </c>
      <c r="H27" s="329">
        <v>1631.2833333333335</v>
      </c>
      <c r="I27" s="329">
        <v>1676.116666666667</v>
      </c>
      <c r="J27" s="329">
        <v>1754.2333333333336</v>
      </c>
      <c r="K27" s="328">
        <v>1598</v>
      </c>
      <c r="L27" s="328">
        <v>1475.05</v>
      </c>
      <c r="M27" s="328">
        <v>0.69813000000000003</v>
      </c>
      <c r="N27" s="1"/>
      <c r="O27" s="1"/>
    </row>
    <row r="28" spans="1:15" ht="12.75" customHeight="1">
      <c r="A28" s="30">
        <v>18</v>
      </c>
      <c r="B28" s="347" t="s">
        <v>243</v>
      </c>
      <c r="C28" s="328">
        <v>1705.4</v>
      </c>
      <c r="D28" s="329">
        <v>1693.8666666666668</v>
      </c>
      <c r="E28" s="329">
        <v>1642.6833333333336</v>
      </c>
      <c r="F28" s="329">
        <v>1579.9666666666669</v>
      </c>
      <c r="G28" s="329">
        <v>1528.7833333333338</v>
      </c>
      <c r="H28" s="329">
        <v>1756.5833333333335</v>
      </c>
      <c r="I28" s="329">
        <v>1807.7666666666669</v>
      </c>
      <c r="J28" s="329">
        <v>1870.4833333333333</v>
      </c>
      <c r="K28" s="328">
        <v>1745.05</v>
      </c>
      <c r="L28" s="328">
        <v>1631.15</v>
      </c>
      <c r="M28" s="328">
        <v>0.55593000000000004</v>
      </c>
      <c r="N28" s="1"/>
      <c r="O28" s="1"/>
    </row>
    <row r="29" spans="1:15" ht="12.75" customHeight="1">
      <c r="A29" s="30">
        <v>19</v>
      </c>
      <c r="B29" s="347" t="s">
        <v>298</v>
      </c>
      <c r="C29" s="328">
        <v>81.2</v>
      </c>
      <c r="D29" s="329">
        <v>81.083333333333329</v>
      </c>
      <c r="E29" s="329">
        <v>80.166666666666657</v>
      </c>
      <c r="F29" s="329">
        <v>79.133333333333326</v>
      </c>
      <c r="G29" s="329">
        <v>78.216666666666654</v>
      </c>
      <c r="H29" s="329">
        <v>82.11666666666666</v>
      </c>
      <c r="I29" s="329">
        <v>83.033333333333317</v>
      </c>
      <c r="J29" s="329">
        <v>84.066666666666663</v>
      </c>
      <c r="K29" s="328">
        <v>82</v>
      </c>
      <c r="L29" s="328">
        <v>80.05</v>
      </c>
      <c r="M29" s="328">
        <v>2.26153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3261.3</v>
      </c>
      <c r="D30" s="329">
        <v>3244.6000000000004</v>
      </c>
      <c r="E30" s="329">
        <v>3124.5500000000006</v>
      </c>
      <c r="F30" s="329">
        <v>2987.8</v>
      </c>
      <c r="G30" s="329">
        <v>2867.7500000000005</v>
      </c>
      <c r="H30" s="329">
        <v>3381.3500000000008</v>
      </c>
      <c r="I30" s="329">
        <v>3501.4</v>
      </c>
      <c r="J30" s="329">
        <v>3638.150000000001</v>
      </c>
      <c r="K30" s="328">
        <v>3364.65</v>
      </c>
      <c r="L30" s="328">
        <v>3107.85</v>
      </c>
      <c r="M30" s="328">
        <v>1.03285</v>
      </c>
      <c r="N30" s="1"/>
      <c r="O30" s="1"/>
    </row>
    <row r="31" spans="1:15" ht="12.75" customHeight="1">
      <c r="A31" s="30">
        <v>21</v>
      </c>
      <c r="B31" s="347" t="s">
        <v>299</v>
      </c>
      <c r="C31" s="328">
        <v>2801.65</v>
      </c>
      <c r="D31" s="329">
        <v>2795.5833333333335</v>
      </c>
      <c r="E31" s="329">
        <v>2766.166666666667</v>
      </c>
      <c r="F31" s="329">
        <v>2730.6833333333334</v>
      </c>
      <c r="G31" s="329">
        <v>2701.2666666666669</v>
      </c>
      <c r="H31" s="329">
        <v>2831.0666666666671</v>
      </c>
      <c r="I31" s="329">
        <v>2860.483333333334</v>
      </c>
      <c r="J31" s="329">
        <v>2895.9666666666672</v>
      </c>
      <c r="K31" s="328">
        <v>2825</v>
      </c>
      <c r="L31" s="328">
        <v>2760.1</v>
      </c>
      <c r="M31" s="328">
        <v>0.4919</v>
      </c>
      <c r="N31" s="1"/>
      <c r="O31" s="1"/>
    </row>
    <row r="32" spans="1:15" ht="12.75" customHeight="1">
      <c r="A32" s="30">
        <v>22</v>
      </c>
      <c r="B32" s="347" t="s">
        <v>300</v>
      </c>
      <c r="C32" s="328">
        <v>23.25</v>
      </c>
      <c r="D32" s="329">
        <v>23.25</v>
      </c>
      <c r="E32" s="329">
        <v>22.95</v>
      </c>
      <c r="F32" s="329">
        <v>22.65</v>
      </c>
      <c r="G32" s="329">
        <v>22.349999999999998</v>
      </c>
      <c r="H32" s="329">
        <v>23.55</v>
      </c>
      <c r="I32" s="329">
        <v>23.849999999999998</v>
      </c>
      <c r="J32" s="329">
        <v>24.150000000000002</v>
      </c>
      <c r="K32" s="328">
        <v>23.55</v>
      </c>
      <c r="L32" s="328">
        <v>22.95</v>
      </c>
      <c r="M32" s="328">
        <v>110.1365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547.70000000000005</v>
      </c>
      <c r="D33" s="329">
        <v>545.85</v>
      </c>
      <c r="E33" s="329">
        <v>538.85</v>
      </c>
      <c r="F33" s="329">
        <v>530</v>
      </c>
      <c r="G33" s="329">
        <v>523</v>
      </c>
      <c r="H33" s="329">
        <v>554.70000000000005</v>
      </c>
      <c r="I33" s="329">
        <v>561.70000000000005</v>
      </c>
      <c r="J33" s="329">
        <v>570.55000000000007</v>
      </c>
      <c r="K33" s="328">
        <v>552.85</v>
      </c>
      <c r="L33" s="328">
        <v>537</v>
      </c>
      <c r="M33" s="328">
        <v>5.14419</v>
      </c>
      <c r="N33" s="1"/>
      <c r="O33" s="1"/>
    </row>
    <row r="34" spans="1:15" ht="12.75" customHeight="1">
      <c r="A34" s="30">
        <v>24</v>
      </c>
      <c r="B34" s="347" t="s">
        <v>301</v>
      </c>
      <c r="C34" s="328">
        <v>3360</v>
      </c>
      <c r="D34" s="329">
        <v>3396.6666666666665</v>
      </c>
      <c r="E34" s="329">
        <v>3301.333333333333</v>
      </c>
      <c r="F34" s="329">
        <v>3242.6666666666665</v>
      </c>
      <c r="G34" s="329">
        <v>3147.333333333333</v>
      </c>
      <c r="H34" s="329">
        <v>3455.333333333333</v>
      </c>
      <c r="I34" s="329">
        <v>3550.6666666666661</v>
      </c>
      <c r="J34" s="329">
        <v>3609.333333333333</v>
      </c>
      <c r="K34" s="328">
        <v>3492</v>
      </c>
      <c r="L34" s="328">
        <v>3338</v>
      </c>
      <c r="M34" s="328">
        <v>0.53656000000000004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281.2</v>
      </c>
      <c r="D35" s="329">
        <v>282.73333333333335</v>
      </c>
      <c r="E35" s="329">
        <v>276.4666666666667</v>
      </c>
      <c r="F35" s="329">
        <v>271.73333333333335</v>
      </c>
      <c r="G35" s="329">
        <v>265.4666666666667</v>
      </c>
      <c r="H35" s="329">
        <v>287.4666666666667</v>
      </c>
      <c r="I35" s="329">
        <v>293.73333333333335</v>
      </c>
      <c r="J35" s="329">
        <v>298.4666666666667</v>
      </c>
      <c r="K35" s="328">
        <v>289</v>
      </c>
      <c r="L35" s="328">
        <v>278</v>
      </c>
      <c r="M35" s="328">
        <v>69.365690000000001</v>
      </c>
      <c r="N35" s="1"/>
      <c r="O35" s="1"/>
    </row>
    <row r="36" spans="1:15" ht="12.75" customHeight="1">
      <c r="A36" s="30">
        <v>26</v>
      </c>
      <c r="B36" s="347" t="s">
        <v>851</v>
      </c>
      <c r="C36" s="328">
        <v>1255.5</v>
      </c>
      <c r="D36" s="329">
        <v>1265.1166666666666</v>
      </c>
      <c r="E36" s="329">
        <v>1240.3833333333332</v>
      </c>
      <c r="F36" s="329">
        <v>1225.2666666666667</v>
      </c>
      <c r="G36" s="329">
        <v>1200.5333333333333</v>
      </c>
      <c r="H36" s="329">
        <v>1280.2333333333331</v>
      </c>
      <c r="I36" s="329">
        <v>1304.9666666666662</v>
      </c>
      <c r="J36" s="329">
        <v>1320.083333333333</v>
      </c>
      <c r="K36" s="328">
        <v>1289.8499999999999</v>
      </c>
      <c r="L36" s="328">
        <v>1250</v>
      </c>
      <c r="M36" s="328">
        <v>3.3384800000000001</v>
      </c>
      <c r="N36" s="1"/>
      <c r="O36" s="1"/>
    </row>
    <row r="37" spans="1:15" ht="12.75" customHeight="1">
      <c r="A37" s="30">
        <v>27</v>
      </c>
      <c r="B37" s="347" t="s">
        <v>812</v>
      </c>
      <c r="C37" s="328">
        <v>781.75</v>
      </c>
      <c r="D37" s="329">
        <v>786.15</v>
      </c>
      <c r="E37" s="329">
        <v>772.3</v>
      </c>
      <c r="F37" s="329">
        <v>762.85</v>
      </c>
      <c r="G37" s="329">
        <v>749</v>
      </c>
      <c r="H37" s="329">
        <v>795.59999999999991</v>
      </c>
      <c r="I37" s="329">
        <v>809.45</v>
      </c>
      <c r="J37" s="329">
        <v>818.89999999999986</v>
      </c>
      <c r="K37" s="328">
        <v>800</v>
      </c>
      <c r="L37" s="328">
        <v>776.7</v>
      </c>
      <c r="M37" s="328">
        <v>0.40540999999999999</v>
      </c>
      <c r="N37" s="1"/>
      <c r="O37" s="1"/>
    </row>
    <row r="38" spans="1:15" ht="12.75" customHeight="1">
      <c r="A38" s="30">
        <v>28</v>
      </c>
      <c r="B38" s="347" t="s">
        <v>292</v>
      </c>
      <c r="C38" s="328">
        <v>830.95</v>
      </c>
      <c r="D38" s="329">
        <v>831.94999999999993</v>
      </c>
      <c r="E38" s="329">
        <v>815.89999999999986</v>
      </c>
      <c r="F38" s="329">
        <v>800.84999999999991</v>
      </c>
      <c r="G38" s="329">
        <v>784.79999999999984</v>
      </c>
      <c r="H38" s="329">
        <v>846.99999999999989</v>
      </c>
      <c r="I38" s="329">
        <v>863.04999999999984</v>
      </c>
      <c r="J38" s="329">
        <v>878.09999999999991</v>
      </c>
      <c r="K38" s="328">
        <v>848</v>
      </c>
      <c r="L38" s="328">
        <v>816.9</v>
      </c>
      <c r="M38" s="328">
        <v>4.0812600000000003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709.65</v>
      </c>
      <c r="D39" s="329">
        <v>706.68333333333339</v>
      </c>
      <c r="E39" s="329">
        <v>698.36666666666679</v>
      </c>
      <c r="F39" s="329">
        <v>687.08333333333337</v>
      </c>
      <c r="G39" s="329">
        <v>678.76666666666677</v>
      </c>
      <c r="H39" s="329">
        <v>717.96666666666681</v>
      </c>
      <c r="I39" s="329">
        <v>726.28333333333342</v>
      </c>
      <c r="J39" s="329">
        <v>737.56666666666683</v>
      </c>
      <c r="K39" s="328">
        <v>715</v>
      </c>
      <c r="L39" s="328">
        <v>695.4</v>
      </c>
      <c r="M39" s="328">
        <v>1.1456599999999999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4664.3500000000004</v>
      </c>
      <c r="D40" s="329">
        <v>4660.3333333333339</v>
      </c>
      <c r="E40" s="329">
        <v>4587.8666666666677</v>
      </c>
      <c r="F40" s="329">
        <v>4511.3833333333341</v>
      </c>
      <c r="G40" s="329">
        <v>4438.9166666666679</v>
      </c>
      <c r="H40" s="329">
        <v>4736.8166666666675</v>
      </c>
      <c r="I40" s="329">
        <v>4809.2833333333347</v>
      </c>
      <c r="J40" s="329">
        <v>4885.7666666666673</v>
      </c>
      <c r="K40" s="328">
        <v>4732.8</v>
      </c>
      <c r="L40" s="328">
        <v>4583.8500000000004</v>
      </c>
      <c r="M40" s="328">
        <v>6.4301199999999996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173.8</v>
      </c>
      <c r="D41" s="329">
        <v>171.51666666666665</v>
      </c>
      <c r="E41" s="329">
        <v>167.5333333333333</v>
      </c>
      <c r="F41" s="329">
        <v>161.26666666666665</v>
      </c>
      <c r="G41" s="329">
        <v>157.2833333333333</v>
      </c>
      <c r="H41" s="329">
        <v>177.7833333333333</v>
      </c>
      <c r="I41" s="329">
        <v>181.76666666666665</v>
      </c>
      <c r="J41" s="329">
        <v>188.0333333333333</v>
      </c>
      <c r="K41" s="328">
        <v>175.5</v>
      </c>
      <c r="L41" s="328">
        <v>165.25</v>
      </c>
      <c r="M41" s="328">
        <v>46.321420000000003</v>
      </c>
      <c r="N41" s="1"/>
      <c r="O41" s="1"/>
    </row>
    <row r="42" spans="1:15" ht="12.75" customHeight="1">
      <c r="A42" s="30">
        <v>32</v>
      </c>
      <c r="B42" s="347" t="s">
        <v>302</v>
      </c>
      <c r="C42" s="328">
        <v>395.95</v>
      </c>
      <c r="D42" s="329">
        <v>396.0333333333333</v>
      </c>
      <c r="E42" s="329">
        <v>381.96666666666658</v>
      </c>
      <c r="F42" s="329">
        <v>367.98333333333329</v>
      </c>
      <c r="G42" s="329">
        <v>353.91666666666657</v>
      </c>
      <c r="H42" s="329">
        <v>410.01666666666659</v>
      </c>
      <c r="I42" s="329">
        <v>424.08333333333331</v>
      </c>
      <c r="J42" s="329">
        <v>438.06666666666661</v>
      </c>
      <c r="K42" s="328">
        <v>410.1</v>
      </c>
      <c r="L42" s="328">
        <v>382.05</v>
      </c>
      <c r="M42" s="328">
        <v>3.6760299999999999</v>
      </c>
      <c r="N42" s="1"/>
      <c r="O42" s="1"/>
    </row>
    <row r="43" spans="1:15" ht="12.75" customHeight="1">
      <c r="A43" s="30">
        <v>33</v>
      </c>
      <c r="B43" s="347" t="s">
        <v>303</v>
      </c>
      <c r="C43" s="328">
        <v>86.4</v>
      </c>
      <c r="D43" s="329">
        <v>87.133333333333326</v>
      </c>
      <c r="E43" s="329">
        <v>85.266666666666652</v>
      </c>
      <c r="F43" s="329">
        <v>84.133333333333326</v>
      </c>
      <c r="G43" s="329">
        <v>82.266666666666652</v>
      </c>
      <c r="H43" s="329">
        <v>88.266666666666652</v>
      </c>
      <c r="I43" s="329">
        <v>90.133333333333326</v>
      </c>
      <c r="J43" s="329">
        <v>91.266666666666652</v>
      </c>
      <c r="K43" s="328">
        <v>89</v>
      </c>
      <c r="L43" s="328">
        <v>86</v>
      </c>
      <c r="M43" s="328">
        <v>7.6330900000000002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99.15</v>
      </c>
      <c r="D44" s="329">
        <v>99.95</v>
      </c>
      <c r="E44" s="329">
        <v>96</v>
      </c>
      <c r="F44" s="329">
        <v>92.85</v>
      </c>
      <c r="G44" s="329">
        <v>88.899999999999991</v>
      </c>
      <c r="H44" s="329">
        <v>103.10000000000001</v>
      </c>
      <c r="I44" s="329">
        <v>107.05000000000003</v>
      </c>
      <c r="J44" s="329">
        <v>110.20000000000002</v>
      </c>
      <c r="K44" s="328">
        <v>103.9</v>
      </c>
      <c r="L44" s="328">
        <v>96.8</v>
      </c>
      <c r="M44" s="328">
        <v>402.1268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2708.45</v>
      </c>
      <c r="D45" s="329">
        <v>2678.5833333333335</v>
      </c>
      <c r="E45" s="329">
        <v>2629.2166666666672</v>
      </c>
      <c r="F45" s="329">
        <v>2549.9833333333336</v>
      </c>
      <c r="G45" s="329">
        <v>2500.6166666666672</v>
      </c>
      <c r="H45" s="329">
        <v>2757.8166666666671</v>
      </c>
      <c r="I45" s="329">
        <v>2807.1833333333329</v>
      </c>
      <c r="J45" s="329">
        <v>2886.416666666667</v>
      </c>
      <c r="K45" s="328">
        <v>2727.95</v>
      </c>
      <c r="L45" s="328">
        <v>2599.35</v>
      </c>
      <c r="M45" s="328">
        <v>32.337600000000002</v>
      </c>
      <c r="N45" s="1"/>
      <c r="O45" s="1"/>
    </row>
    <row r="46" spans="1:15" ht="12.75" customHeight="1">
      <c r="A46" s="30">
        <v>36</v>
      </c>
      <c r="B46" s="347" t="s">
        <v>304</v>
      </c>
      <c r="C46" s="328">
        <v>161.9</v>
      </c>
      <c r="D46" s="329">
        <v>161.83333333333334</v>
      </c>
      <c r="E46" s="329">
        <v>158.16666666666669</v>
      </c>
      <c r="F46" s="329">
        <v>154.43333333333334</v>
      </c>
      <c r="G46" s="329">
        <v>150.76666666666668</v>
      </c>
      <c r="H46" s="329">
        <v>165.56666666666669</v>
      </c>
      <c r="I46" s="329">
        <v>169.23333333333338</v>
      </c>
      <c r="J46" s="329">
        <v>172.9666666666667</v>
      </c>
      <c r="K46" s="328">
        <v>165.5</v>
      </c>
      <c r="L46" s="328">
        <v>158.1</v>
      </c>
      <c r="M46" s="328">
        <v>4.6173000000000002</v>
      </c>
      <c r="N46" s="1"/>
      <c r="O46" s="1"/>
    </row>
    <row r="47" spans="1:15" ht="12.75" customHeight="1">
      <c r="A47" s="30">
        <v>37</v>
      </c>
      <c r="B47" s="347" t="s">
        <v>306</v>
      </c>
      <c r="C47" s="328">
        <v>1828.05</v>
      </c>
      <c r="D47" s="329">
        <v>1822.0333333333335</v>
      </c>
      <c r="E47" s="329">
        <v>1791.0666666666671</v>
      </c>
      <c r="F47" s="329">
        <v>1754.0833333333335</v>
      </c>
      <c r="G47" s="329">
        <v>1723.116666666667</v>
      </c>
      <c r="H47" s="329">
        <v>1859.0166666666671</v>
      </c>
      <c r="I47" s="329">
        <v>1889.9833333333338</v>
      </c>
      <c r="J47" s="329">
        <v>1926.9666666666672</v>
      </c>
      <c r="K47" s="328">
        <v>1853</v>
      </c>
      <c r="L47" s="328">
        <v>1785.05</v>
      </c>
      <c r="M47" s="328">
        <v>2.8389700000000002</v>
      </c>
      <c r="N47" s="1"/>
      <c r="O47" s="1"/>
    </row>
    <row r="48" spans="1:15" ht="12.75" customHeight="1">
      <c r="A48" s="30">
        <v>38</v>
      </c>
      <c r="B48" s="347" t="s">
        <v>305</v>
      </c>
      <c r="C48" s="328">
        <v>2607.4499999999998</v>
      </c>
      <c r="D48" s="329">
        <v>2613.3166666666666</v>
      </c>
      <c r="E48" s="329">
        <v>2586.1333333333332</v>
      </c>
      <c r="F48" s="329">
        <v>2564.8166666666666</v>
      </c>
      <c r="G48" s="329">
        <v>2537.6333333333332</v>
      </c>
      <c r="H48" s="329">
        <v>2634.6333333333332</v>
      </c>
      <c r="I48" s="329">
        <v>2661.8166666666666</v>
      </c>
      <c r="J48" s="329">
        <v>2683.1333333333332</v>
      </c>
      <c r="K48" s="328">
        <v>2640.5</v>
      </c>
      <c r="L48" s="328">
        <v>2592</v>
      </c>
      <c r="M48" s="328">
        <v>8.3119999999999999E-2</v>
      </c>
      <c r="N48" s="1"/>
      <c r="O48" s="1"/>
    </row>
    <row r="49" spans="1:15" ht="12.75" customHeight="1">
      <c r="A49" s="30">
        <v>39</v>
      </c>
      <c r="B49" s="347" t="s">
        <v>240</v>
      </c>
      <c r="C49" s="328">
        <v>1714.95</v>
      </c>
      <c r="D49" s="329">
        <v>1739.8999999999999</v>
      </c>
      <c r="E49" s="329">
        <v>1689.9999999999998</v>
      </c>
      <c r="F49" s="329">
        <v>1665.05</v>
      </c>
      <c r="G49" s="329">
        <v>1615.1499999999999</v>
      </c>
      <c r="H49" s="329">
        <v>1764.8499999999997</v>
      </c>
      <c r="I49" s="329">
        <v>1814.7499999999998</v>
      </c>
      <c r="J49" s="329">
        <v>1839.6999999999996</v>
      </c>
      <c r="K49" s="328">
        <v>1789.8</v>
      </c>
      <c r="L49" s="328">
        <v>1714.95</v>
      </c>
      <c r="M49" s="328">
        <v>1.6224099999999999</v>
      </c>
      <c r="N49" s="1"/>
      <c r="O49" s="1"/>
    </row>
    <row r="50" spans="1:15" ht="12.75" customHeight="1">
      <c r="A50" s="30">
        <v>40</v>
      </c>
      <c r="B50" s="347" t="s">
        <v>307</v>
      </c>
      <c r="C50" s="328">
        <v>8600.7999999999993</v>
      </c>
      <c r="D50" s="329">
        <v>8500.0666666666657</v>
      </c>
      <c r="E50" s="329">
        <v>8316.9833333333318</v>
      </c>
      <c r="F50" s="329">
        <v>8033.1666666666661</v>
      </c>
      <c r="G50" s="329">
        <v>7850.0833333333321</v>
      </c>
      <c r="H50" s="329">
        <v>8783.8833333333314</v>
      </c>
      <c r="I50" s="329">
        <v>8966.9666666666672</v>
      </c>
      <c r="J50" s="329">
        <v>9250.783333333331</v>
      </c>
      <c r="K50" s="328">
        <v>8683.15</v>
      </c>
      <c r="L50" s="328">
        <v>8216.25</v>
      </c>
      <c r="M50" s="328">
        <v>0.25788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1064.9000000000001</v>
      </c>
      <c r="D51" s="329">
        <v>1071.5666666666668</v>
      </c>
      <c r="E51" s="329">
        <v>1045.1833333333336</v>
      </c>
      <c r="F51" s="329">
        <v>1025.4666666666667</v>
      </c>
      <c r="G51" s="329">
        <v>999.08333333333348</v>
      </c>
      <c r="H51" s="329">
        <v>1091.2833333333338</v>
      </c>
      <c r="I51" s="329">
        <v>1117.666666666667</v>
      </c>
      <c r="J51" s="329">
        <v>1137.3833333333339</v>
      </c>
      <c r="K51" s="328">
        <v>1097.95</v>
      </c>
      <c r="L51" s="328">
        <v>1051.8499999999999</v>
      </c>
      <c r="M51" s="328">
        <v>16.26925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608.95000000000005</v>
      </c>
      <c r="D52" s="329">
        <v>602.19999999999993</v>
      </c>
      <c r="E52" s="329">
        <v>590.99999999999989</v>
      </c>
      <c r="F52" s="329">
        <v>573.04999999999995</v>
      </c>
      <c r="G52" s="329">
        <v>561.84999999999991</v>
      </c>
      <c r="H52" s="329">
        <v>620.14999999999986</v>
      </c>
      <c r="I52" s="329">
        <v>631.34999999999991</v>
      </c>
      <c r="J52" s="329">
        <v>649.29999999999984</v>
      </c>
      <c r="K52" s="328">
        <v>613.4</v>
      </c>
      <c r="L52" s="328">
        <v>584.25</v>
      </c>
      <c r="M52" s="328">
        <v>20.484369999999998</v>
      </c>
      <c r="N52" s="1"/>
      <c r="O52" s="1"/>
    </row>
    <row r="53" spans="1:15" ht="12.75" customHeight="1">
      <c r="A53" s="30">
        <v>43</v>
      </c>
      <c r="B53" s="347" t="s">
        <v>308</v>
      </c>
      <c r="C53" s="328">
        <v>429.45</v>
      </c>
      <c r="D53" s="329">
        <v>437.3</v>
      </c>
      <c r="E53" s="329">
        <v>416.55</v>
      </c>
      <c r="F53" s="329">
        <v>403.65</v>
      </c>
      <c r="G53" s="329">
        <v>382.9</v>
      </c>
      <c r="H53" s="329">
        <v>450.20000000000005</v>
      </c>
      <c r="I53" s="329">
        <v>470.95000000000005</v>
      </c>
      <c r="J53" s="329">
        <v>483.85000000000008</v>
      </c>
      <c r="K53" s="328">
        <v>458.05</v>
      </c>
      <c r="L53" s="328">
        <v>424.4</v>
      </c>
      <c r="M53" s="328">
        <v>8.8752899999999997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667.55</v>
      </c>
      <c r="D54" s="329">
        <v>676.05000000000007</v>
      </c>
      <c r="E54" s="329">
        <v>647.10000000000014</v>
      </c>
      <c r="F54" s="329">
        <v>626.65000000000009</v>
      </c>
      <c r="G54" s="329">
        <v>597.70000000000016</v>
      </c>
      <c r="H54" s="329">
        <v>696.50000000000011</v>
      </c>
      <c r="I54" s="329">
        <v>725.45000000000016</v>
      </c>
      <c r="J54" s="329">
        <v>745.90000000000009</v>
      </c>
      <c r="K54" s="328">
        <v>705</v>
      </c>
      <c r="L54" s="328">
        <v>655.6</v>
      </c>
      <c r="M54" s="328">
        <v>201.47060999999999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3234.65</v>
      </c>
      <c r="D55" s="329">
        <v>3212.8833333333332</v>
      </c>
      <c r="E55" s="329">
        <v>3146.7666666666664</v>
      </c>
      <c r="F55" s="329">
        <v>3058.8833333333332</v>
      </c>
      <c r="G55" s="329">
        <v>2992.7666666666664</v>
      </c>
      <c r="H55" s="329">
        <v>3300.7666666666664</v>
      </c>
      <c r="I55" s="329">
        <v>3366.8833333333332</v>
      </c>
      <c r="J55" s="329">
        <v>3454.7666666666664</v>
      </c>
      <c r="K55" s="328">
        <v>3279</v>
      </c>
      <c r="L55" s="328">
        <v>3125</v>
      </c>
      <c r="M55" s="328">
        <v>3.3520500000000002</v>
      </c>
      <c r="N55" s="1"/>
      <c r="O55" s="1"/>
    </row>
    <row r="56" spans="1:15" ht="12.75" customHeight="1">
      <c r="A56" s="30">
        <v>46</v>
      </c>
      <c r="B56" s="347" t="s">
        <v>312</v>
      </c>
      <c r="C56" s="328">
        <v>158.6</v>
      </c>
      <c r="D56" s="329">
        <v>159.1</v>
      </c>
      <c r="E56" s="329">
        <v>156.75</v>
      </c>
      <c r="F56" s="329">
        <v>154.9</v>
      </c>
      <c r="G56" s="329">
        <v>152.55000000000001</v>
      </c>
      <c r="H56" s="329">
        <v>160.94999999999999</v>
      </c>
      <c r="I56" s="329">
        <v>163.29999999999995</v>
      </c>
      <c r="J56" s="329">
        <v>165.14999999999998</v>
      </c>
      <c r="K56" s="328">
        <v>161.44999999999999</v>
      </c>
      <c r="L56" s="328">
        <v>157.25</v>
      </c>
      <c r="M56" s="328">
        <v>3.0323500000000001</v>
      </c>
      <c r="N56" s="1"/>
      <c r="O56" s="1"/>
    </row>
    <row r="57" spans="1:15" ht="12.75" customHeight="1">
      <c r="A57" s="30">
        <v>47</v>
      </c>
      <c r="B57" s="347" t="s">
        <v>313</v>
      </c>
      <c r="C57" s="328">
        <v>1119.7</v>
      </c>
      <c r="D57" s="329">
        <v>1097.1333333333332</v>
      </c>
      <c r="E57" s="329">
        <v>1054.2666666666664</v>
      </c>
      <c r="F57" s="329">
        <v>988.83333333333326</v>
      </c>
      <c r="G57" s="329">
        <v>945.96666666666647</v>
      </c>
      <c r="H57" s="329">
        <v>1162.5666666666664</v>
      </c>
      <c r="I57" s="329">
        <v>1205.4333333333332</v>
      </c>
      <c r="J57" s="329">
        <v>1270.8666666666663</v>
      </c>
      <c r="K57" s="328">
        <v>1140</v>
      </c>
      <c r="L57" s="328">
        <v>1031.7</v>
      </c>
      <c r="M57" s="328">
        <v>0.91917000000000004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14373.2</v>
      </c>
      <c r="D58" s="329">
        <v>14389.033333333333</v>
      </c>
      <c r="E58" s="329">
        <v>13784.066666666666</v>
      </c>
      <c r="F58" s="329">
        <v>13194.933333333332</v>
      </c>
      <c r="G58" s="329">
        <v>12589.966666666665</v>
      </c>
      <c r="H58" s="329">
        <v>14978.166666666666</v>
      </c>
      <c r="I58" s="329">
        <v>15583.133333333333</v>
      </c>
      <c r="J58" s="329">
        <v>16172.266666666666</v>
      </c>
      <c r="K58" s="328">
        <v>14994</v>
      </c>
      <c r="L58" s="328">
        <v>13799.9</v>
      </c>
      <c r="M58" s="328">
        <v>3.7152099999999999</v>
      </c>
      <c r="N58" s="1"/>
      <c r="O58" s="1"/>
    </row>
    <row r="59" spans="1:15" ht="12" customHeight="1">
      <c r="A59" s="30">
        <v>49</v>
      </c>
      <c r="B59" s="347" t="s">
        <v>245</v>
      </c>
      <c r="C59" s="328">
        <v>4846.8</v>
      </c>
      <c r="D59" s="329">
        <v>4869.4333333333334</v>
      </c>
      <c r="E59" s="329">
        <v>4729.416666666667</v>
      </c>
      <c r="F59" s="329">
        <v>4612.0333333333338</v>
      </c>
      <c r="G59" s="329">
        <v>4472.0166666666673</v>
      </c>
      <c r="H59" s="329">
        <v>4986.8166666666666</v>
      </c>
      <c r="I59" s="329">
        <v>5126.833333333333</v>
      </c>
      <c r="J59" s="329">
        <v>5244.2166666666662</v>
      </c>
      <c r="K59" s="328">
        <v>5009.45</v>
      </c>
      <c r="L59" s="328">
        <v>4752.05</v>
      </c>
      <c r="M59" s="328">
        <v>0.43534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6125</v>
      </c>
      <c r="D60" s="329">
        <v>6198.333333333333</v>
      </c>
      <c r="E60" s="329">
        <v>6026.6666666666661</v>
      </c>
      <c r="F60" s="329">
        <v>5928.333333333333</v>
      </c>
      <c r="G60" s="329">
        <v>5756.6666666666661</v>
      </c>
      <c r="H60" s="329">
        <v>6296.6666666666661</v>
      </c>
      <c r="I60" s="329">
        <v>6468.3333333333321</v>
      </c>
      <c r="J60" s="329">
        <v>6566.6666666666661</v>
      </c>
      <c r="K60" s="328">
        <v>6370</v>
      </c>
      <c r="L60" s="328">
        <v>6100</v>
      </c>
      <c r="M60" s="328">
        <v>28.435880000000001</v>
      </c>
      <c r="N60" s="1"/>
      <c r="O60" s="1"/>
    </row>
    <row r="61" spans="1:15" ht="12.75" customHeight="1">
      <c r="A61" s="30">
        <v>51</v>
      </c>
      <c r="B61" s="347" t="s">
        <v>314</v>
      </c>
      <c r="C61" s="328">
        <v>2730.85</v>
      </c>
      <c r="D61" s="329">
        <v>2732.9333333333329</v>
      </c>
      <c r="E61" s="329">
        <v>2690.6666666666661</v>
      </c>
      <c r="F61" s="329">
        <v>2650.4833333333331</v>
      </c>
      <c r="G61" s="329">
        <v>2608.2166666666662</v>
      </c>
      <c r="H61" s="329">
        <v>2773.1166666666659</v>
      </c>
      <c r="I61" s="329">
        <v>2815.3833333333332</v>
      </c>
      <c r="J61" s="329">
        <v>2855.5666666666657</v>
      </c>
      <c r="K61" s="328">
        <v>2775.2</v>
      </c>
      <c r="L61" s="328">
        <v>2692.75</v>
      </c>
      <c r="M61" s="328">
        <v>0.53813999999999995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1824.8</v>
      </c>
      <c r="D62" s="329">
        <v>1785.45</v>
      </c>
      <c r="E62" s="329">
        <v>1729.9</v>
      </c>
      <c r="F62" s="329">
        <v>1635</v>
      </c>
      <c r="G62" s="329">
        <v>1579.45</v>
      </c>
      <c r="H62" s="329">
        <v>1880.3500000000001</v>
      </c>
      <c r="I62" s="329">
        <v>1935.8999999999999</v>
      </c>
      <c r="J62" s="329">
        <v>2030.8000000000002</v>
      </c>
      <c r="K62" s="328">
        <v>1841</v>
      </c>
      <c r="L62" s="328">
        <v>1690.55</v>
      </c>
      <c r="M62" s="328">
        <v>8.0979700000000001</v>
      </c>
      <c r="N62" s="1"/>
      <c r="O62" s="1"/>
    </row>
    <row r="63" spans="1:15" ht="12.75" customHeight="1">
      <c r="A63" s="30">
        <v>53</v>
      </c>
      <c r="B63" s="347" t="s">
        <v>315</v>
      </c>
      <c r="C63" s="328">
        <v>443.8</v>
      </c>
      <c r="D63" s="329">
        <v>433.9666666666667</v>
      </c>
      <c r="E63" s="329">
        <v>419.03333333333342</v>
      </c>
      <c r="F63" s="329">
        <v>394.26666666666671</v>
      </c>
      <c r="G63" s="329">
        <v>379.33333333333343</v>
      </c>
      <c r="H63" s="329">
        <v>458.73333333333341</v>
      </c>
      <c r="I63" s="329">
        <v>473.66666666666669</v>
      </c>
      <c r="J63" s="329">
        <v>498.43333333333339</v>
      </c>
      <c r="K63" s="328">
        <v>448.9</v>
      </c>
      <c r="L63" s="328">
        <v>409.2</v>
      </c>
      <c r="M63" s="328">
        <v>45.87312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253.85</v>
      </c>
      <c r="D64" s="329">
        <v>256.56666666666666</v>
      </c>
      <c r="E64" s="329">
        <v>247.68333333333334</v>
      </c>
      <c r="F64" s="329">
        <v>241.51666666666668</v>
      </c>
      <c r="G64" s="329">
        <v>232.63333333333335</v>
      </c>
      <c r="H64" s="329">
        <v>262.73333333333335</v>
      </c>
      <c r="I64" s="329">
        <v>271.61666666666667</v>
      </c>
      <c r="J64" s="329">
        <v>277.7833333333333</v>
      </c>
      <c r="K64" s="328">
        <v>265.45</v>
      </c>
      <c r="L64" s="328">
        <v>250.4</v>
      </c>
      <c r="M64" s="328">
        <v>82.832750000000004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92.8</v>
      </c>
      <c r="D65" s="329">
        <v>94.766666666666666</v>
      </c>
      <c r="E65" s="329">
        <v>89.033333333333331</v>
      </c>
      <c r="F65" s="329">
        <v>85.266666666666666</v>
      </c>
      <c r="G65" s="329">
        <v>79.533333333333331</v>
      </c>
      <c r="H65" s="329">
        <v>98.533333333333331</v>
      </c>
      <c r="I65" s="329">
        <v>104.26666666666665</v>
      </c>
      <c r="J65" s="329">
        <v>108.03333333333333</v>
      </c>
      <c r="K65" s="328">
        <v>100.5</v>
      </c>
      <c r="L65" s="328">
        <v>91</v>
      </c>
      <c r="M65" s="328">
        <v>846.78404</v>
      </c>
      <c r="N65" s="1"/>
      <c r="O65" s="1"/>
    </row>
    <row r="66" spans="1:15" ht="12.75" customHeight="1">
      <c r="A66" s="30">
        <v>56</v>
      </c>
      <c r="B66" s="347" t="s">
        <v>246</v>
      </c>
      <c r="C66" s="328">
        <v>46.25</v>
      </c>
      <c r="D66" s="329">
        <v>46.133333333333326</v>
      </c>
      <c r="E66" s="329">
        <v>45.16666666666665</v>
      </c>
      <c r="F66" s="329">
        <v>44.083333333333321</v>
      </c>
      <c r="G66" s="329">
        <v>43.116666666666646</v>
      </c>
      <c r="H66" s="329">
        <v>47.216666666666654</v>
      </c>
      <c r="I66" s="329">
        <v>48.183333333333323</v>
      </c>
      <c r="J66" s="329">
        <v>49.266666666666659</v>
      </c>
      <c r="K66" s="328">
        <v>47.1</v>
      </c>
      <c r="L66" s="328">
        <v>45.05</v>
      </c>
      <c r="M66" s="328">
        <v>52.005130000000001</v>
      </c>
      <c r="N66" s="1"/>
      <c r="O66" s="1"/>
    </row>
    <row r="67" spans="1:15" ht="12.75" customHeight="1">
      <c r="A67" s="30">
        <v>57</v>
      </c>
      <c r="B67" s="347" t="s">
        <v>309</v>
      </c>
      <c r="C67" s="328">
        <v>2629.3</v>
      </c>
      <c r="D67" s="329">
        <v>2645.1833333333334</v>
      </c>
      <c r="E67" s="329">
        <v>2606.1166666666668</v>
      </c>
      <c r="F67" s="329">
        <v>2582.9333333333334</v>
      </c>
      <c r="G67" s="329">
        <v>2543.8666666666668</v>
      </c>
      <c r="H67" s="329">
        <v>2668.3666666666668</v>
      </c>
      <c r="I67" s="329">
        <v>2707.4333333333334</v>
      </c>
      <c r="J67" s="329">
        <v>2730.6166666666668</v>
      </c>
      <c r="K67" s="328">
        <v>2684.25</v>
      </c>
      <c r="L67" s="328">
        <v>2622</v>
      </c>
      <c r="M67" s="328">
        <v>0.43852000000000002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1699.05</v>
      </c>
      <c r="D68" s="329">
        <v>1690.6000000000001</v>
      </c>
      <c r="E68" s="329">
        <v>1662.5000000000002</v>
      </c>
      <c r="F68" s="329">
        <v>1625.95</v>
      </c>
      <c r="G68" s="329">
        <v>1597.8500000000001</v>
      </c>
      <c r="H68" s="329">
        <v>1727.1500000000003</v>
      </c>
      <c r="I68" s="329">
        <v>1755.2500000000002</v>
      </c>
      <c r="J68" s="329">
        <v>1791.8000000000004</v>
      </c>
      <c r="K68" s="328">
        <v>1718.7</v>
      </c>
      <c r="L68" s="328">
        <v>1654.05</v>
      </c>
      <c r="M68" s="328">
        <v>2.7472599999999998</v>
      </c>
      <c r="N68" s="1"/>
      <c r="O68" s="1"/>
    </row>
    <row r="69" spans="1:15" ht="12.75" customHeight="1">
      <c r="A69" s="30">
        <v>59</v>
      </c>
      <c r="B69" s="347" t="s">
        <v>317</v>
      </c>
      <c r="C69" s="328">
        <v>4316.55</v>
      </c>
      <c r="D69" s="329">
        <v>4330.1833333333334</v>
      </c>
      <c r="E69" s="329">
        <v>4271.416666666667</v>
      </c>
      <c r="F69" s="329">
        <v>4226.2833333333338</v>
      </c>
      <c r="G69" s="329">
        <v>4167.5166666666673</v>
      </c>
      <c r="H69" s="329">
        <v>4375.3166666666666</v>
      </c>
      <c r="I69" s="329">
        <v>4434.083333333333</v>
      </c>
      <c r="J69" s="329">
        <v>4479.2166666666662</v>
      </c>
      <c r="K69" s="328">
        <v>4388.95</v>
      </c>
      <c r="L69" s="328">
        <v>4285.05</v>
      </c>
      <c r="M69" s="328">
        <v>7.6399999999999996E-2</v>
      </c>
      <c r="N69" s="1"/>
      <c r="O69" s="1"/>
    </row>
    <row r="70" spans="1:15" ht="12.75" customHeight="1">
      <c r="A70" s="30">
        <v>60</v>
      </c>
      <c r="B70" s="347" t="s">
        <v>247</v>
      </c>
      <c r="C70" s="328">
        <v>878.2</v>
      </c>
      <c r="D70" s="329">
        <v>883.43333333333339</v>
      </c>
      <c r="E70" s="329">
        <v>854.31666666666683</v>
      </c>
      <c r="F70" s="329">
        <v>830.43333333333339</v>
      </c>
      <c r="G70" s="329">
        <v>801.31666666666683</v>
      </c>
      <c r="H70" s="329">
        <v>907.31666666666683</v>
      </c>
      <c r="I70" s="329">
        <v>936.43333333333339</v>
      </c>
      <c r="J70" s="329">
        <v>960.31666666666683</v>
      </c>
      <c r="K70" s="328">
        <v>912.55</v>
      </c>
      <c r="L70" s="328">
        <v>859.55</v>
      </c>
      <c r="M70" s="328">
        <v>0.87314000000000003</v>
      </c>
      <c r="N70" s="1"/>
      <c r="O70" s="1"/>
    </row>
    <row r="71" spans="1:15" ht="12.75" customHeight="1">
      <c r="A71" s="30">
        <v>61</v>
      </c>
      <c r="B71" s="347" t="s">
        <v>318</v>
      </c>
      <c r="C71" s="328">
        <v>444.3</v>
      </c>
      <c r="D71" s="329">
        <v>446.33333333333331</v>
      </c>
      <c r="E71" s="329">
        <v>436.61666666666662</v>
      </c>
      <c r="F71" s="329">
        <v>428.93333333333328</v>
      </c>
      <c r="G71" s="329">
        <v>419.21666666666658</v>
      </c>
      <c r="H71" s="329">
        <v>454.01666666666665</v>
      </c>
      <c r="I71" s="329">
        <v>463.73333333333335</v>
      </c>
      <c r="J71" s="329">
        <v>471.41666666666669</v>
      </c>
      <c r="K71" s="328">
        <v>456.05</v>
      </c>
      <c r="L71" s="328">
        <v>438.65</v>
      </c>
      <c r="M71" s="328">
        <v>7.3673200000000003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214.25</v>
      </c>
      <c r="D72" s="329">
        <v>213.06666666666669</v>
      </c>
      <c r="E72" s="329">
        <v>207.73333333333338</v>
      </c>
      <c r="F72" s="329">
        <v>201.2166666666667</v>
      </c>
      <c r="G72" s="329">
        <v>195.88333333333338</v>
      </c>
      <c r="H72" s="329">
        <v>219.58333333333337</v>
      </c>
      <c r="I72" s="329">
        <v>224.91666666666669</v>
      </c>
      <c r="J72" s="329">
        <v>231.43333333333337</v>
      </c>
      <c r="K72" s="328">
        <v>218.4</v>
      </c>
      <c r="L72" s="328">
        <v>206.55</v>
      </c>
      <c r="M72" s="328">
        <v>127.48011</v>
      </c>
      <c r="N72" s="1"/>
      <c r="O72" s="1"/>
    </row>
    <row r="73" spans="1:15" ht="12.75" customHeight="1">
      <c r="A73" s="30">
        <v>63</v>
      </c>
      <c r="B73" s="347" t="s">
        <v>310</v>
      </c>
      <c r="C73" s="328">
        <v>1440.05</v>
      </c>
      <c r="D73" s="329">
        <v>1454.6833333333334</v>
      </c>
      <c r="E73" s="329">
        <v>1402.3666666666668</v>
      </c>
      <c r="F73" s="329">
        <v>1364.6833333333334</v>
      </c>
      <c r="G73" s="329">
        <v>1312.3666666666668</v>
      </c>
      <c r="H73" s="329">
        <v>1492.3666666666668</v>
      </c>
      <c r="I73" s="329">
        <v>1544.6833333333334</v>
      </c>
      <c r="J73" s="329">
        <v>1582.3666666666668</v>
      </c>
      <c r="K73" s="328">
        <v>1507</v>
      </c>
      <c r="L73" s="328">
        <v>1417</v>
      </c>
      <c r="M73" s="328">
        <v>1.36907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628.75</v>
      </c>
      <c r="D74" s="329">
        <v>631.18333333333339</v>
      </c>
      <c r="E74" s="329">
        <v>620.91666666666674</v>
      </c>
      <c r="F74" s="329">
        <v>613.08333333333337</v>
      </c>
      <c r="G74" s="329">
        <v>602.81666666666672</v>
      </c>
      <c r="H74" s="329">
        <v>639.01666666666677</v>
      </c>
      <c r="I74" s="329">
        <v>649.28333333333342</v>
      </c>
      <c r="J74" s="329">
        <v>657.11666666666679</v>
      </c>
      <c r="K74" s="328">
        <v>641.45000000000005</v>
      </c>
      <c r="L74" s="328">
        <v>623.35</v>
      </c>
      <c r="M74" s="328">
        <v>11.364280000000001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612.65</v>
      </c>
      <c r="D75" s="329">
        <v>612.86666666666667</v>
      </c>
      <c r="E75" s="329">
        <v>602.98333333333335</v>
      </c>
      <c r="F75" s="329">
        <v>593.31666666666672</v>
      </c>
      <c r="G75" s="329">
        <v>583.43333333333339</v>
      </c>
      <c r="H75" s="329">
        <v>622.5333333333333</v>
      </c>
      <c r="I75" s="329">
        <v>632.41666666666674</v>
      </c>
      <c r="J75" s="329">
        <v>642.08333333333326</v>
      </c>
      <c r="K75" s="328">
        <v>622.75</v>
      </c>
      <c r="L75" s="328">
        <v>603.20000000000005</v>
      </c>
      <c r="M75" s="328">
        <v>21.972270000000002</v>
      </c>
      <c r="N75" s="1"/>
      <c r="O75" s="1"/>
    </row>
    <row r="76" spans="1:15" ht="12.75" customHeight="1">
      <c r="A76" s="30">
        <v>66</v>
      </c>
      <c r="B76" s="347" t="s">
        <v>319</v>
      </c>
      <c r="C76" s="328">
        <v>11515.3</v>
      </c>
      <c r="D76" s="329">
        <v>11631.766666666668</v>
      </c>
      <c r="E76" s="329">
        <v>11283.533333333336</v>
      </c>
      <c r="F76" s="329">
        <v>11051.766666666668</v>
      </c>
      <c r="G76" s="329">
        <v>10703.533333333336</v>
      </c>
      <c r="H76" s="329">
        <v>11863.533333333336</v>
      </c>
      <c r="I76" s="329">
        <v>12211.76666666667</v>
      </c>
      <c r="J76" s="329">
        <v>12443.533333333336</v>
      </c>
      <c r="K76" s="328">
        <v>11980</v>
      </c>
      <c r="L76" s="328">
        <v>11400</v>
      </c>
      <c r="M76" s="328">
        <v>2.095E-2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675.4</v>
      </c>
      <c r="D77" s="329">
        <v>664.58333333333337</v>
      </c>
      <c r="E77" s="329">
        <v>649.81666666666672</v>
      </c>
      <c r="F77" s="329">
        <v>624.23333333333335</v>
      </c>
      <c r="G77" s="329">
        <v>609.4666666666667</v>
      </c>
      <c r="H77" s="329">
        <v>690.16666666666674</v>
      </c>
      <c r="I77" s="329">
        <v>704.93333333333339</v>
      </c>
      <c r="J77" s="329">
        <v>730.51666666666677</v>
      </c>
      <c r="K77" s="328">
        <v>679.35</v>
      </c>
      <c r="L77" s="328">
        <v>639</v>
      </c>
      <c r="M77" s="328">
        <v>126.15451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48.75</v>
      </c>
      <c r="D78" s="329">
        <v>48.466666666666669</v>
      </c>
      <c r="E78" s="329">
        <v>47.783333333333339</v>
      </c>
      <c r="F78" s="329">
        <v>46.81666666666667</v>
      </c>
      <c r="G78" s="329">
        <v>46.13333333333334</v>
      </c>
      <c r="H78" s="329">
        <v>49.433333333333337</v>
      </c>
      <c r="I78" s="329">
        <v>50.116666666666674</v>
      </c>
      <c r="J78" s="329">
        <v>51.083333333333336</v>
      </c>
      <c r="K78" s="328">
        <v>49.15</v>
      </c>
      <c r="L78" s="328">
        <v>47.5</v>
      </c>
      <c r="M78" s="328">
        <v>256.86509999999998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330</v>
      </c>
      <c r="D79" s="329">
        <v>327.03333333333336</v>
      </c>
      <c r="E79" s="329">
        <v>322.06666666666672</v>
      </c>
      <c r="F79" s="329">
        <v>314.13333333333338</v>
      </c>
      <c r="G79" s="329">
        <v>309.16666666666674</v>
      </c>
      <c r="H79" s="329">
        <v>334.9666666666667</v>
      </c>
      <c r="I79" s="329">
        <v>339.93333333333328</v>
      </c>
      <c r="J79" s="329">
        <v>347.86666666666667</v>
      </c>
      <c r="K79" s="328">
        <v>332</v>
      </c>
      <c r="L79" s="328">
        <v>319.10000000000002</v>
      </c>
      <c r="M79" s="328">
        <v>33.432209999999998</v>
      </c>
      <c r="N79" s="1"/>
      <c r="O79" s="1"/>
    </row>
    <row r="80" spans="1:15" ht="12.75" customHeight="1">
      <c r="A80" s="30">
        <v>70</v>
      </c>
      <c r="B80" s="347" t="s">
        <v>320</v>
      </c>
      <c r="C80" s="328">
        <v>1040.05</v>
      </c>
      <c r="D80" s="329">
        <v>1023.6166666666667</v>
      </c>
      <c r="E80" s="329">
        <v>998.5333333333333</v>
      </c>
      <c r="F80" s="329">
        <v>957.01666666666665</v>
      </c>
      <c r="G80" s="329">
        <v>931.93333333333328</v>
      </c>
      <c r="H80" s="329">
        <v>1065.1333333333332</v>
      </c>
      <c r="I80" s="329">
        <v>1090.2166666666667</v>
      </c>
      <c r="J80" s="329">
        <v>1131.7333333333333</v>
      </c>
      <c r="K80" s="328">
        <v>1048.7</v>
      </c>
      <c r="L80" s="328">
        <v>982.1</v>
      </c>
      <c r="M80" s="328">
        <v>1.74475</v>
      </c>
      <c r="N80" s="1"/>
      <c r="O80" s="1"/>
    </row>
    <row r="81" spans="1:15" ht="12.75" customHeight="1">
      <c r="A81" s="30">
        <v>71</v>
      </c>
      <c r="B81" s="347" t="s">
        <v>322</v>
      </c>
      <c r="C81" s="328">
        <v>5537.3</v>
      </c>
      <c r="D81" s="329">
        <v>5520.5166666666664</v>
      </c>
      <c r="E81" s="329">
        <v>5442.0333333333328</v>
      </c>
      <c r="F81" s="329">
        <v>5346.7666666666664</v>
      </c>
      <c r="G81" s="329">
        <v>5268.2833333333328</v>
      </c>
      <c r="H81" s="329">
        <v>5615.7833333333328</v>
      </c>
      <c r="I81" s="329">
        <v>5694.2666666666664</v>
      </c>
      <c r="J81" s="329">
        <v>5789.5333333333328</v>
      </c>
      <c r="K81" s="328">
        <v>5599</v>
      </c>
      <c r="L81" s="328">
        <v>5425.25</v>
      </c>
      <c r="M81" s="328">
        <v>0.12958</v>
      </c>
      <c r="N81" s="1"/>
      <c r="O81" s="1"/>
    </row>
    <row r="82" spans="1:15" ht="12.75" customHeight="1">
      <c r="A82" s="30">
        <v>72</v>
      </c>
      <c r="B82" s="347" t="s">
        <v>323</v>
      </c>
      <c r="C82" s="328">
        <v>1008.15</v>
      </c>
      <c r="D82" s="329">
        <v>1004.2166666666666</v>
      </c>
      <c r="E82" s="329">
        <v>983.48333333333312</v>
      </c>
      <c r="F82" s="329">
        <v>958.81666666666649</v>
      </c>
      <c r="G82" s="329">
        <v>938.08333333333303</v>
      </c>
      <c r="H82" s="329">
        <v>1028.8833333333332</v>
      </c>
      <c r="I82" s="329">
        <v>1049.6166666666666</v>
      </c>
      <c r="J82" s="329">
        <v>1074.2833333333333</v>
      </c>
      <c r="K82" s="328">
        <v>1024.95</v>
      </c>
      <c r="L82" s="328">
        <v>979.55</v>
      </c>
      <c r="M82" s="328">
        <v>1.03478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14165.95</v>
      </c>
      <c r="D83" s="329">
        <v>14266.483333333332</v>
      </c>
      <c r="E83" s="329">
        <v>13953.416666666664</v>
      </c>
      <c r="F83" s="329">
        <v>13740.883333333333</v>
      </c>
      <c r="G83" s="329">
        <v>13427.816666666666</v>
      </c>
      <c r="H83" s="329">
        <v>14479.016666666663</v>
      </c>
      <c r="I83" s="329">
        <v>14792.083333333332</v>
      </c>
      <c r="J83" s="329">
        <v>15004.616666666661</v>
      </c>
      <c r="K83" s="328">
        <v>14579.55</v>
      </c>
      <c r="L83" s="328">
        <v>14053.95</v>
      </c>
      <c r="M83" s="328">
        <v>0.28623999999999999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338</v>
      </c>
      <c r="D84" s="329">
        <v>338.93333333333334</v>
      </c>
      <c r="E84" s="329">
        <v>330.86666666666667</v>
      </c>
      <c r="F84" s="329">
        <v>323.73333333333335</v>
      </c>
      <c r="G84" s="329">
        <v>315.66666666666669</v>
      </c>
      <c r="H84" s="329">
        <v>346.06666666666666</v>
      </c>
      <c r="I84" s="329">
        <v>354.13333333333338</v>
      </c>
      <c r="J84" s="329">
        <v>361.26666666666665</v>
      </c>
      <c r="K84" s="328">
        <v>347</v>
      </c>
      <c r="L84" s="328">
        <v>331.8</v>
      </c>
      <c r="M84" s="328">
        <v>99.68</v>
      </c>
      <c r="N84" s="1"/>
      <c r="O84" s="1"/>
    </row>
    <row r="85" spans="1:15" ht="12.75" customHeight="1">
      <c r="A85" s="30">
        <v>75</v>
      </c>
      <c r="B85" s="347" t="s">
        <v>324</v>
      </c>
      <c r="C85" s="328">
        <v>435.6</v>
      </c>
      <c r="D85" s="329">
        <v>446.2</v>
      </c>
      <c r="E85" s="329">
        <v>418.4</v>
      </c>
      <c r="F85" s="329">
        <v>401.2</v>
      </c>
      <c r="G85" s="329">
        <v>373.4</v>
      </c>
      <c r="H85" s="329">
        <v>463.4</v>
      </c>
      <c r="I85" s="329">
        <v>491.20000000000005</v>
      </c>
      <c r="J85" s="329">
        <v>508.4</v>
      </c>
      <c r="K85" s="328">
        <v>474</v>
      </c>
      <c r="L85" s="328">
        <v>429</v>
      </c>
      <c r="M85" s="328">
        <v>5.5229699999999999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3153.45</v>
      </c>
      <c r="D86" s="329">
        <v>3197.5166666666664</v>
      </c>
      <c r="E86" s="329">
        <v>3094.4833333333327</v>
      </c>
      <c r="F86" s="329">
        <v>3035.5166666666664</v>
      </c>
      <c r="G86" s="329">
        <v>2932.4833333333327</v>
      </c>
      <c r="H86" s="329">
        <v>3256.4833333333327</v>
      </c>
      <c r="I86" s="329">
        <v>3359.5166666666664</v>
      </c>
      <c r="J86" s="329">
        <v>3418.4833333333327</v>
      </c>
      <c r="K86" s="328">
        <v>3300.55</v>
      </c>
      <c r="L86" s="328">
        <v>3138.55</v>
      </c>
      <c r="M86" s="328">
        <v>7.11477</v>
      </c>
      <c r="N86" s="1"/>
      <c r="O86" s="1"/>
    </row>
    <row r="87" spans="1:15" ht="12.75" customHeight="1">
      <c r="A87" s="30">
        <v>77</v>
      </c>
      <c r="B87" s="347" t="s">
        <v>311</v>
      </c>
      <c r="C87" s="328">
        <v>2057.9</v>
      </c>
      <c r="D87" s="329">
        <v>2047.6333333333332</v>
      </c>
      <c r="E87" s="329">
        <v>2021.2666666666664</v>
      </c>
      <c r="F87" s="329">
        <v>1984.6333333333332</v>
      </c>
      <c r="G87" s="329">
        <v>1958.2666666666664</v>
      </c>
      <c r="H87" s="329">
        <v>2084.2666666666664</v>
      </c>
      <c r="I87" s="329">
        <v>2110.6333333333332</v>
      </c>
      <c r="J87" s="329">
        <v>2147.2666666666664</v>
      </c>
      <c r="K87" s="328">
        <v>2074</v>
      </c>
      <c r="L87" s="328">
        <v>2011</v>
      </c>
      <c r="M87" s="328">
        <v>8.3319700000000001</v>
      </c>
      <c r="N87" s="1"/>
      <c r="O87" s="1"/>
    </row>
    <row r="88" spans="1:15" ht="12.75" customHeight="1">
      <c r="A88" s="30">
        <v>78</v>
      </c>
      <c r="B88" s="347" t="s">
        <v>321</v>
      </c>
      <c r="C88" s="328">
        <v>431.1</v>
      </c>
      <c r="D88" s="329">
        <v>432.98333333333329</v>
      </c>
      <c r="E88" s="329">
        <v>422.76666666666659</v>
      </c>
      <c r="F88" s="329">
        <v>414.43333333333328</v>
      </c>
      <c r="G88" s="329">
        <v>404.21666666666658</v>
      </c>
      <c r="H88" s="329">
        <v>441.31666666666661</v>
      </c>
      <c r="I88" s="329">
        <v>451.5333333333333</v>
      </c>
      <c r="J88" s="329">
        <v>459.86666666666662</v>
      </c>
      <c r="K88" s="328">
        <v>443.2</v>
      </c>
      <c r="L88" s="328">
        <v>424.65</v>
      </c>
      <c r="M88" s="328">
        <v>31.54297</v>
      </c>
      <c r="N88" s="1"/>
      <c r="O88" s="1"/>
    </row>
    <row r="89" spans="1:15" ht="12.75" customHeight="1">
      <c r="A89" s="30">
        <v>79</v>
      </c>
      <c r="B89" s="347" t="s">
        <v>412</v>
      </c>
      <c r="C89" s="328">
        <v>681.2</v>
      </c>
      <c r="D89" s="329">
        <v>673.66666666666663</v>
      </c>
      <c r="E89" s="329">
        <v>660.63333333333321</v>
      </c>
      <c r="F89" s="329">
        <v>640.06666666666661</v>
      </c>
      <c r="G89" s="329">
        <v>627.03333333333319</v>
      </c>
      <c r="H89" s="329">
        <v>694.23333333333323</v>
      </c>
      <c r="I89" s="329">
        <v>707.26666666666677</v>
      </c>
      <c r="J89" s="329">
        <v>727.83333333333326</v>
      </c>
      <c r="K89" s="328">
        <v>686.7</v>
      </c>
      <c r="L89" s="328">
        <v>653.1</v>
      </c>
      <c r="M89" s="328">
        <v>4.6853600000000002</v>
      </c>
      <c r="N89" s="1"/>
      <c r="O89" s="1"/>
    </row>
    <row r="90" spans="1:15" ht="12.75" customHeight="1">
      <c r="A90" s="30">
        <v>80</v>
      </c>
      <c r="B90" s="347" t="s">
        <v>342</v>
      </c>
      <c r="C90" s="328">
        <v>2387.9</v>
      </c>
      <c r="D90" s="329">
        <v>2382.2000000000003</v>
      </c>
      <c r="E90" s="329">
        <v>2345.9500000000007</v>
      </c>
      <c r="F90" s="329">
        <v>2304.0000000000005</v>
      </c>
      <c r="G90" s="329">
        <v>2267.7500000000009</v>
      </c>
      <c r="H90" s="329">
        <v>2424.1500000000005</v>
      </c>
      <c r="I90" s="329">
        <v>2460.3999999999996</v>
      </c>
      <c r="J90" s="329">
        <v>2502.3500000000004</v>
      </c>
      <c r="K90" s="328">
        <v>2418.4499999999998</v>
      </c>
      <c r="L90" s="328">
        <v>2340.25</v>
      </c>
      <c r="M90" s="328">
        <v>1.5322899999999999</v>
      </c>
      <c r="N90" s="1"/>
      <c r="O90" s="1"/>
    </row>
    <row r="91" spans="1:15" ht="12.75" customHeight="1">
      <c r="A91" s="30">
        <v>81</v>
      </c>
      <c r="B91" s="347" t="s">
        <v>82</v>
      </c>
      <c r="C91" s="328">
        <v>200.85</v>
      </c>
      <c r="D91" s="329">
        <v>200.96666666666667</v>
      </c>
      <c r="E91" s="329">
        <v>196.28333333333333</v>
      </c>
      <c r="F91" s="329">
        <v>191.71666666666667</v>
      </c>
      <c r="G91" s="329">
        <v>187.03333333333333</v>
      </c>
      <c r="H91" s="329">
        <v>205.53333333333333</v>
      </c>
      <c r="I91" s="329">
        <v>210.21666666666667</v>
      </c>
      <c r="J91" s="329">
        <v>214.78333333333333</v>
      </c>
      <c r="K91" s="328">
        <v>205.65</v>
      </c>
      <c r="L91" s="328">
        <v>196.4</v>
      </c>
      <c r="M91" s="328">
        <v>155.76434</v>
      </c>
      <c r="N91" s="1"/>
      <c r="O91" s="1"/>
    </row>
    <row r="92" spans="1:15" ht="12.75" customHeight="1">
      <c r="A92" s="30">
        <v>82</v>
      </c>
      <c r="B92" s="347" t="s">
        <v>328</v>
      </c>
      <c r="C92" s="328">
        <v>542.4</v>
      </c>
      <c r="D92" s="329">
        <v>539.9</v>
      </c>
      <c r="E92" s="329">
        <v>522.69999999999993</v>
      </c>
      <c r="F92" s="329">
        <v>503</v>
      </c>
      <c r="G92" s="329">
        <v>485.79999999999995</v>
      </c>
      <c r="H92" s="329">
        <v>559.59999999999991</v>
      </c>
      <c r="I92" s="329">
        <v>576.79999999999995</v>
      </c>
      <c r="J92" s="329">
        <v>596.49999999999989</v>
      </c>
      <c r="K92" s="328">
        <v>557.1</v>
      </c>
      <c r="L92" s="328">
        <v>520.20000000000005</v>
      </c>
      <c r="M92" s="328">
        <v>8.1996099999999998</v>
      </c>
      <c r="N92" s="1"/>
      <c r="O92" s="1"/>
    </row>
    <row r="93" spans="1:15" ht="12.75" customHeight="1">
      <c r="A93" s="30">
        <v>83</v>
      </c>
      <c r="B93" s="347" t="s">
        <v>329</v>
      </c>
      <c r="C93" s="328">
        <v>704.75</v>
      </c>
      <c r="D93" s="329">
        <v>703.58333333333337</v>
      </c>
      <c r="E93" s="329">
        <v>689.16666666666674</v>
      </c>
      <c r="F93" s="329">
        <v>673.58333333333337</v>
      </c>
      <c r="G93" s="329">
        <v>659.16666666666674</v>
      </c>
      <c r="H93" s="329">
        <v>719.16666666666674</v>
      </c>
      <c r="I93" s="329">
        <v>733.58333333333348</v>
      </c>
      <c r="J93" s="329">
        <v>749.16666666666674</v>
      </c>
      <c r="K93" s="328">
        <v>718</v>
      </c>
      <c r="L93" s="328">
        <v>688</v>
      </c>
      <c r="M93" s="328">
        <v>1.0624499999999999</v>
      </c>
      <c r="N93" s="1"/>
      <c r="O93" s="1"/>
    </row>
    <row r="94" spans="1:15" ht="12.75" customHeight="1">
      <c r="A94" s="30">
        <v>84</v>
      </c>
      <c r="B94" s="347" t="s">
        <v>331</v>
      </c>
      <c r="C94" s="328">
        <v>709.8</v>
      </c>
      <c r="D94" s="329">
        <v>704.6</v>
      </c>
      <c r="E94" s="329">
        <v>691.2</v>
      </c>
      <c r="F94" s="329">
        <v>672.6</v>
      </c>
      <c r="G94" s="329">
        <v>659.2</v>
      </c>
      <c r="H94" s="329">
        <v>723.2</v>
      </c>
      <c r="I94" s="329">
        <v>736.59999999999991</v>
      </c>
      <c r="J94" s="329">
        <v>755.2</v>
      </c>
      <c r="K94" s="328">
        <v>718</v>
      </c>
      <c r="L94" s="328">
        <v>686</v>
      </c>
      <c r="M94" s="328">
        <v>8.9061199999999996</v>
      </c>
      <c r="N94" s="1"/>
      <c r="O94" s="1"/>
    </row>
    <row r="95" spans="1:15" ht="12.75" customHeight="1">
      <c r="A95" s="30">
        <v>85</v>
      </c>
      <c r="B95" s="347" t="s">
        <v>249</v>
      </c>
      <c r="C95" s="328">
        <v>107.25</v>
      </c>
      <c r="D95" s="329">
        <v>107.10000000000001</v>
      </c>
      <c r="E95" s="329">
        <v>106.20000000000002</v>
      </c>
      <c r="F95" s="329">
        <v>105.15</v>
      </c>
      <c r="G95" s="329">
        <v>104.25000000000001</v>
      </c>
      <c r="H95" s="329">
        <v>108.15000000000002</v>
      </c>
      <c r="I95" s="329">
        <v>109.05000000000003</v>
      </c>
      <c r="J95" s="329">
        <v>110.10000000000002</v>
      </c>
      <c r="K95" s="328">
        <v>108</v>
      </c>
      <c r="L95" s="328">
        <v>106.05</v>
      </c>
      <c r="M95" s="328">
        <v>6.9383999999999997</v>
      </c>
      <c r="N95" s="1"/>
      <c r="O95" s="1"/>
    </row>
    <row r="96" spans="1:15" ht="12.75" customHeight="1">
      <c r="A96" s="30">
        <v>86</v>
      </c>
      <c r="B96" s="347" t="s">
        <v>325</v>
      </c>
      <c r="C96" s="328">
        <v>381.95</v>
      </c>
      <c r="D96" s="329">
        <v>384.7166666666667</v>
      </c>
      <c r="E96" s="329">
        <v>374.48333333333341</v>
      </c>
      <c r="F96" s="329">
        <v>367.01666666666671</v>
      </c>
      <c r="G96" s="329">
        <v>356.78333333333342</v>
      </c>
      <c r="H96" s="329">
        <v>392.18333333333339</v>
      </c>
      <c r="I96" s="329">
        <v>402.41666666666674</v>
      </c>
      <c r="J96" s="329">
        <v>409.88333333333338</v>
      </c>
      <c r="K96" s="328">
        <v>394.95</v>
      </c>
      <c r="L96" s="328">
        <v>377.25</v>
      </c>
      <c r="M96" s="328">
        <v>4.2835900000000002</v>
      </c>
      <c r="N96" s="1"/>
      <c r="O96" s="1"/>
    </row>
    <row r="97" spans="1:15" ht="12.75" customHeight="1">
      <c r="A97" s="30">
        <v>87</v>
      </c>
      <c r="B97" s="347" t="s">
        <v>334</v>
      </c>
      <c r="C97" s="328">
        <v>1325.55</v>
      </c>
      <c r="D97" s="329">
        <v>1327.5666666666666</v>
      </c>
      <c r="E97" s="329">
        <v>1307.9833333333331</v>
      </c>
      <c r="F97" s="329">
        <v>1290.4166666666665</v>
      </c>
      <c r="G97" s="329">
        <v>1270.833333333333</v>
      </c>
      <c r="H97" s="329">
        <v>1345.1333333333332</v>
      </c>
      <c r="I97" s="329">
        <v>1364.7166666666667</v>
      </c>
      <c r="J97" s="329">
        <v>1382.2833333333333</v>
      </c>
      <c r="K97" s="328">
        <v>1347.15</v>
      </c>
      <c r="L97" s="328">
        <v>1310</v>
      </c>
      <c r="M97" s="328">
        <v>4.5444399999999998</v>
      </c>
      <c r="N97" s="1"/>
      <c r="O97" s="1"/>
    </row>
    <row r="98" spans="1:15" ht="12.75" customHeight="1">
      <c r="A98" s="30">
        <v>88</v>
      </c>
      <c r="B98" s="347" t="s">
        <v>332</v>
      </c>
      <c r="C98" s="328">
        <v>1009.25</v>
      </c>
      <c r="D98" s="329">
        <v>1015.7333333333332</v>
      </c>
      <c r="E98" s="329">
        <v>983.51666666666642</v>
      </c>
      <c r="F98" s="329">
        <v>957.78333333333319</v>
      </c>
      <c r="G98" s="329">
        <v>925.56666666666638</v>
      </c>
      <c r="H98" s="329">
        <v>1041.4666666666665</v>
      </c>
      <c r="I98" s="329">
        <v>1073.6833333333334</v>
      </c>
      <c r="J98" s="329">
        <v>1099.4166666666665</v>
      </c>
      <c r="K98" s="328">
        <v>1047.95</v>
      </c>
      <c r="L98" s="328">
        <v>990</v>
      </c>
      <c r="M98" s="328">
        <v>2.3845499999999999</v>
      </c>
      <c r="N98" s="1"/>
      <c r="O98" s="1"/>
    </row>
    <row r="99" spans="1:15" ht="12.75" customHeight="1">
      <c r="A99" s="30">
        <v>89</v>
      </c>
      <c r="B99" s="347" t="s">
        <v>333</v>
      </c>
      <c r="C99" s="328">
        <v>17.8</v>
      </c>
      <c r="D99" s="329">
        <v>17.8</v>
      </c>
      <c r="E99" s="329">
        <v>17.5</v>
      </c>
      <c r="F99" s="329">
        <v>17.2</v>
      </c>
      <c r="G99" s="329">
        <v>16.899999999999999</v>
      </c>
      <c r="H99" s="329">
        <v>18.100000000000001</v>
      </c>
      <c r="I99" s="329">
        <v>18.400000000000006</v>
      </c>
      <c r="J99" s="329">
        <v>18.700000000000003</v>
      </c>
      <c r="K99" s="328">
        <v>18.100000000000001</v>
      </c>
      <c r="L99" s="328">
        <v>17.5</v>
      </c>
      <c r="M99" s="328">
        <v>27.594360000000002</v>
      </c>
      <c r="N99" s="1"/>
      <c r="O99" s="1"/>
    </row>
    <row r="100" spans="1:15" ht="12.75" customHeight="1">
      <c r="A100" s="30">
        <v>90</v>
      </c>
      <c r="B100" s="347" t="s">
        <v>335</v>
      </c>
      <c r="C100" s="328">
        <v>588.4</v>
      </c>
      <c r="D100" s="329">
        <v>583.81666666666672</v>
      </c>
      <c r="E100" s="329">
        <v>569.28333333333342</v>
      </c>
      <c r="F100" s="329">
        <v>550.16666666666674</v>
      </c>
      <c r="G100" s="329">
        <v>535.63333333333344</v>
      </c>
      <c r="H100" s="329">
        <v>602.93333333333339</v>
      </c>
      <c r="I100" s="329">
        <v>617.4666666666667</v>
      </c>
      <c r="J100" s="329">
        <v>636.58333333333337</v>
      </c>
      <c r="K100" s="328">
        <v>598.35</v>
      </c>
      <c r="L100" s="328">
        <v>564.70000000000005</v>
      </c>
      <c r="M100" s="328">
        <v>2.24912</v>
      </c>
      <c r="N100" s="1"/>
      <c r="O100" s="1"/>
    </row>
    <row r="101" spans="1:15" ht="12.75" customHeight="1">
      <c r="A101" s="30">
        <v>91</v>
      </c>
      <c r="B101" s="347" t="s">
        <v>336</v>
      </c>
      <c r="C101" s="328">
        <v>707.3</v>
      </c>
      <c r="D101" s="329">
        <v>711.69999999999993</v>
      </c>
      <c r="E101" s="329">
        <v>693.94999999999982</v>
      </c>
      <c r="F101" s="329">
        <v>680.59999999999991</v>
      </c>
      <c r="G101" s="329">
        <v>662.8499999999998</v>
      </c>
      <c r="H101" s="329">
        <v>725.04999999999984</v>
      </c>
      <c r="I101" s="329">
        <v>742.80000000000007</v>
      </c>
      <c r="J101" s="329">
        <v>756.14999999999986</v>
      </c>
      <c r="K101" s="328">
        <v>729.45</v>
      </c>
      <c r="L101" s="328">
        <v>698.35</v>
      </c>
      <c r="M101" s="328">
        <v>2.8704100000000001</v>
      </c>
      <c r="N101" s="1"/>
      <c r="O101" s="1"/>
    </row>
    <row r="102" spans="1:15" ht="12.75" customHeight="1">
      <c r="A102" s="30">
        <v>92</v>
      </c>
      <c r="B102" s="347" t="s">
        <v>337</v>
      </c>
      <c r="C102" s="328">
        <v>4276.7</v>
      </c>
      <c r="D102" s="329">
        <v>4315.583333333333</v>
      </c>
      <c r="E102" s="329">
        <v>4171.1666666666661</v>
      </c>
      <c r="F102" s="329">
        <v>4065.6333333333332</v>
      </c>
      <c r="G102" s="329">
        <v>3921.2166666666662</v>
      </c>
      <c r="H102" s="329">
        <v>4421.1166666666659</v>
      </c>
      <c r="I102" s="329">
        <v>4565.5333333333319</v>
      </c>
      <c r="J102" s="329">
        <v>4671.0666666666657</v>
      </c>
      <c r="K102" s="328">
        <v>4460</v>
      </c>
      <c r="L102" s="328">
        <v>4210.05</v>
      </c>
      <c r="M102" s="328">
        <v>0.27932000000000001</v>
      </c>
      <c r="N102" s="1"/>
      <c r="O102" s="1"/>
    </row>
    <row r="103" spans="1:15" ht="12.75" customHeight="1">
      <c r="A103" s="30">
        <v>93</v>
      </c>
      <c r="B103" s="347" t="s">
        <v>248</v>
      </c>
      <c r="C103" s="328">
        <v>78.2</v>
      </c>
      <c r="D103" s="329">
        <v>77.733333333333334</v>
      </c>
      <c r="E103" s="329">
        <v>76.466666666666669</v>
      </c>
      <c r="F103" s="329">
        <v>74.733333333333334</v>
      </c>
      <c r="G103" s="329">
        <v>73.466666666666669</v>
      </c>
      <c r="H103" s="329">
        <v>79.466666666666669</v>
      </c>
      <c r="I103" s="329">
        <v>80.733333333333348</v>
      </c>
      <c r="J103" s="329">
        <v>82.466666666666669</v>
      </c>
      <c r="K103" s="328">
        <v>79</v>
      </c>
      <c r="L103" s="328">
        <v>76</v>
      </c>
      <c r="M103" s="328">
        <v>15.84099</v>
      </c>
      <c r="N103" s="1"/>
      <c r="O103" s="1"/>
    </row>
    <row r="104" spans="1:15" ht="12.75" customHeight="1">
      <c r="A104" s="30">
        <v>94</v>
      </c>
      <c r="B104" s="347" t="s">
        <v>330</v>
      </c>
      <c r="C104" s="328">
        <v>583.35</v>
      </c>
      <c r="D104" s="329">
        <v>587.7833333333333</v>
      </c>
      <c r="E104" s="329">
        <v>575.56666666666661</v>
      </c>
      <c r="F104" s="329">
        <v>567.7833333333333</v>
      </c>
      <c r="G104" s="329">
        <v>555.56666666666661</v>
      </c>
      <c r="H104" s="329">
        <v>595.56666666666661</v>
      </c>
      <c r="I104" s="329">
        <v>607.7833333333333</v>
      </c>
      <c r="J104" s="329">
        <v>615.56666666666661</v>
      </c>
      <c r="K104" s="328">
        <v>600</v>
      </c>
      <c r="L104" s="328">
        <v>580</v>
      </c>
      <c r="M104" s="328">
        <v>2.2181099999999998</v>
      </c>
      <c r="N104" s="1"/>
      <c r="O104" s="1"/>
    </row>
    <row r="105" spans="1:15" ht="12.75" customHeight="1">
      <c r="A105" s="30">
        <v>95</v>
      </c>
      <c r="B105" s="347" t="s">
        <v>830</v>
      </c>
      <c r="C105" s="328">
        <v>161.35</v>
      </c>
      <c r="D105" s="329">
        <v>163.06666666666669</v>
      </c>
      <c r="E105" s="329">
        <v>159.63333333333338</v>
      </c>
      <c r="F105" s="329">
        <v>157.91666666666669</v>
      </c>
      <c r="G105" s="329">
        <v>154.48333333333338</v>
      </c>
      <c r="H105" s="329">
        <v>164.78333333333339</v>
      </c>
      <c r="I105" s="329">
        <v>168.21666666666673</v>
      </c>
      <c r="J105" s="329">
        <v>169.93333333333339</v>
      </c>
      <c r="K105" s="328">
        <v>166.5</v>
      </c>
      <c r="L105" s="328">
        <v>161.35</v>
      </c>
      <c r="M105" s="328">
        <v>12.62518</v>
      </c>
      <c r="N105" s="1"/>
      <c r="O105" s="1"/>
    </row>
    <row r="106" spans="1:15" ht="12.75" customHeight="1">
      <c r="A106" s="30">
        <v>96</v>
      </c>
      <c r="B106" s="347" t="s">
        <v>338</v>
      </c>
      <c r="C106" s="328">
        <v>256.8</v>
      </c>
      <c r="D106" s="329">
        <v>258.2</v>
      </c>
      <c r="E106" s="329">
        <v>251.14999999999998</v>
      </c>
      <c r="F106" s="329">
        <v>245.5</v>
      </c>
      <c r="G106" s="329">
        <v>238.45</v>
      </c>
      <c r="H106" s="329">
        <v>263.84999999999997</v>
      </c>
      <c r="I106" s="329">
        <v>270.90000000000003</v>
      </c>
      <c r="J106" s="329">
        <v>276.54999999999995</v>
      </c>
      <c r="K106" s="328">
        <v>265.25</v>
      </c>
      <c r="L106" s="328">
        <v>252.55</v>
      </c>
      <c r="M106" s="328">
        <v>6.40463</v>
      </c>
      <c r="N106" s="1"/>
      <c r="O106" s="1"/>
    </row>
    <row r="107" spans="1:15" ht="12.75" customHeight="1">
      <c r="A107" s="30">
        <v>97</v>
      </c>
      <c r="B107" s="347" t="s">
        <v>339</v>
      </c>
      <c r="C107" s="328">
        <v>379.6</v>
      </c>
      <c r="D107" s="329">
        <v>381.51666666666671</v>
      </c>
      <c r="E107" s="329">
        <v>375.23333333333341</v>
      </c>
      <c r="F107" s="329">
        <v>370.86666666666667</v>
      </c>
      <c r="G107" s="329">
        <v>364.58333333333337</v>
      </c>
      <c r="H107" s="329">
        <v>385.88333333333344</v>
      </c>
      <c r="I107" s="329">
        <v>392.16666666666674</v>
      </c>
      <c r="J107" s="329">
        <v>396.53333333333347</v>
      </c>
      <c r="K107" s="328">
        <v>387.8</v>
      </c>
      <c r="L107" s="328">
        <v>377.15</v>
      </c>
      <c r="M107" s="328">
        <v>7.7102399999999998</v>
      </c>
      <c r="N107" s="1"/>
      <c r="O107" s="1"/>
    </row>
    <row r="108" spans="1:15" ht="12.75" customHeight="1">
      <c r="A108" s="30">
        <v>98</v>
      </c>
      <c r="B108" s="347" t="s">
        <v>83</v>
      </c>
      <c r="C108" s="328">
        <v>607.29999999999995</v>
      </c>
      <c r="D108" s="329">
        <v>617.1</v>
      </c>
      <c r="E108" s="329">
        <v>586.20000000000005</v>
      </c>
      <c r="F108" s="329">
        <v>565.1</v>
      </c>
      <c r="G108" s="329">
        <v>534.20000000000005</v>
      </c>
      <c r="H108" s="329">
        <v>638.20000000000005</v>
      </c>
      <c r="I108" s="329">
        <v>669.09999999999991</v>
      </c>
      <c r="J108" s="329">
        <v>690.2</v>
      </c>
      <c r="K108" s="328">
        <v>648</v>
      </c>
      <c r="L108" s="328">
        <v>596</v>
      </c>
      <c r="M108" s="328">
        <v>36.841670000000001</v>
      </c>
      <c r="N108" s="1"/>
      <c r="O108" s="1"/>
    </row>
    <row r="109" spans="1:15" ht="12.75" customHeight="1">
      <c r="A109" s="30">
        <v>99</v>
      </c>
      <c r="B109" s="347" t="s">
        <v>340</v>
      </c>
      <c r="C109" s="328">
        <v>634.1</v>
      </c>
      <c r="D109" s="329">
        <v>630.7166666666667</v>
      </c>
      <c r="E109" s="329">
        <v>611.78333333333342</v>
      </c>
      <c r="F109" s="329">
        <v>589.4666666666667</v>
      </c>
      <c r="G109" s="329">
        <v>570.53333333333342</v>
      </c>
      <c r="H109" s="329">
        <v>653.03333333333342</v>
      </c>
      <c r="I109" s="329">
        <v>671.96666666666681</v>
      </c>
      <c r="J109" s="329">
        <v>694.28333333333342</v>
      </c>
      <c r="K109" s="328">
        <v>649.65</v>
      </c>
      <c r="L109" s="328">
        <v>608.4</v>
      </c>
      <c r="M109" s="328">
        <v>0.49014999999999997</v>
      </c>
      <c r="N109" s="1"/>
      <c r="O109" s="1"/>
    </row>
    <row r="110" spans="1:15" ht="12.75" customHeight="1">
      <c r="A110" s="30">
        <v>100</v>
      </c>
      <c r="B110" s="347" t="s">
        <v>84</v>
      </c>
      <c r="C110" s="328">
        <v>941.15</v>
      </c>
      <c r="D110" s="329">
        <v>934.73333333333323</v>
      </c>
      <c r="E110" s="329">
        <v>923.46666666666647</v>
      </c>
      <c r="F110" s="329">
        <v>905.78333333333319</v>
      </c>
      <c r="G110" s="329">
        <v>894.51666666666642</v>
      </c>
      <c r="H110" s="329">
        <v>952.41666666666652</v>
      </c>
      <c r="I110" s="329">
        <v>963.68333333333317</v>
      </c>
      <c r="J110" s="329">
        <v>981.36666666666656</v>
      </c>
      <c r="K110" s="328">
        <v>946</v>
      </c>
      <c r="L110" s="328">
        <v>917.05</v>
      </c>
      <c r="M110" s="328">
        <v>26.042310000000001</v>
      </c>
      <c r="N110" s="1"/>
      <c r="O110" s="1"/>
    </row>
    <row r="111" spans="1:15" ht="12.75" customHeight="1">
      <c r="A111" s="30">
        <v>101</v>
      </c>
      <c r="B111" s="347" t="s">
        <v>85</v>
      </c>
      <c r="C111" s="328">
        <v>188.7</v>
      </c>
      <c r="D111" s="329">
        <v>187.46666666666667</v>
      </c>
      <c r="E111" s="329">
        <v>182.93333333333334</v>
      </c>
      <c r="F111" s="329">
        <v>177.16666666666666</v>
      </c>
      <c r="G111" s="329">
        <v>172.63333333333333</v>
      </c>
      <c r="H111" s="329">
        <v>193.23333333333335</v>
      </c>
      <c r="I111" s="329">
        <v>197.76666666666671</v>
      </c>
      <c r="J111" s="329">
        <v>203.53333333333336</v>
      </c>
      <c r="K111" s="328">
        <v>192</v>
      </c>
      <c r="L111" s="328">
        <v>181.7</v>
      </c>
      <c r="M111" s="328">
        <v>416.42775999999998</v>
      </c>
      <c r="N111" s="1"/>
      <c r="O111" s="1"/>
    </row>
    <row r="112" spans="1:15" ht="12.75" customHeight="1">
      <c r="A112" s="30">
        <v>102</v>
      </c>
      <c r="B112" s="347" t="s">
        <v>341</v>
      </c>
      <c r="C112" s="328">
        <v>286.10000000000002</v>
      </c>
      <c r="D112" s="329">
        <v>286.23333333333335</v>
      </c>
      <c r="E112" s="329">
        <v>283.4666666666667</v>
      </c>
      <c r="F112" s="329">
        <v>280.83333333333337</v>
      </c>
      <c r="G112" s="329">
        <v>278.06666666666672</v>
      </c>
      <c r="H112" s="329">
        <v>288.86666666666667</v>
      </c>
      <c r="I112" s="329">
        <v>291.63333333333333</v>
      </c>
      <c r="J112" s="329">
        <v>294.26666666666665</v>
      </c>
      <c r="K112" s="328">
        <v>289</v>
      </c>
      <c r="L112" s="328">
        <v>283.60000000000002</v>
      </c>
      <c r="M112" s="328">
        <v>1.83968</v>
      </c>
      <c r="N112" s="1"/>
      <c r="O112" s="1"/>
    </row>
    <row r="113" spans="1:15" ht="12.75" customHeight="1">
      <c r="A113" s="30">
        <v>103</v>
      </c>
      <c r="B113" s="347" t="s">
        <v>87</v>
      </c>
      <c r="C113" s="328">
        <v>4722.3999999999996</v>
      </c>
      <c r="D113" s="329">
        <v>4650.5166666666664</v>
      </c>
      <c r="E113" s="329">
        <v>4553.0333333333328</v>
      </c>
      <c r="F113" s="329">
        <v>4383.6666666666661</v>
      </c>
      <c r="G113" s="329">
        <v>4286.1833333333325</v>
      </c>
      <c r="H113" s="329">
        <v>4819.8833333333332</v>
      </c>
      <c r="I113" s="329">
        <v>4917.3666666666668</v>
      </c>
      <c r="J113" s="329">
        <v>5086.7333333333336</v>
      </c>
      <c r="K113" s="328">
        <v>4748</v>
      </c>
      <c r="L113" s="328">
        <v>4481.1499999999996</v>
      </c>
      <c r="M113" s="328">
        <v>4.9345499999999998</v>
      </c>
      <c r="N113" s="1"/>
      <c r="O113" s="1"/>
    </row>
    <row r="114" spans="1:15" ht="12.75" customHeight="1">
      <c r="A114" s="30">
        <v>104</v>
      </c>
      <c r="B114" s="347" t="s">
        <v>88</v>
      </c>
      <c r="C114" s="328">
        <v>1401.25</v>
      </c>
      <c r="D114" s="329">
        <v>1405.0666666666666</v>
      </c>
      <c r="E114" s="329">
        <v>1386.1833333333332</v>
      </c>
      <c r="F114" s="329">
        <v>1371.1166666666666</v>
      </c>
      <c r="G114" s="329">
        <v>1352.2333333333331</v>
      </c>
      <c r="H114" s="329">
        <v>1420.1333333333332</v>
      </c>
      <c r="I114" s="329">
        <v>1439.0166666666664</v>
      </c>
      <c r="J114" s="329">
        <v>1454.0833333333333</v>
      </c>
      <c r="K114" s="328">
        <v>1423.95</v>
      </c>
      <c r="L114" s="328">
        <v>1390</v>
      </c>
      <c r="M114" s="328">
        <v>4.0610099999999996</v>
      </c>
      <c r="N114" s="1"/>
      <c r="O114" s="1"/>
    </row>
    <row r="115" spans="1:15" ht="12.75" customHeight="1">
      <c r="A115" s="30">
        <v>105</v>
      </c>
      <c r="B115" s="347" t="s">
        <v>89</v>
      </c>
      <c r="C115" s="328">
        <v>573.54999999999995</v>
      </c>
      <c r="D115" s="329">
        <v>571.80000000000007</v>
      </c>
      <c r="E115" s="329">
        <v>563.85000000000014</v>
      </c>
      <c r="F115" s="329">
        <v>554.15000000000009</v>
      </c>
      <c r="G115" s="329">
        <v>546.20000000000016</v>
      </c>
      <c r="H115" s="329">
        <v>581.50000000000011</v>
      </c>
      <c r="I115" s="329">
        <v>589.45000000000016</v>
      </c>
      <c r="J115" s="329">
        <v>599.15000000000009</v>
      </c>
      <c r="K115" s="328">
        <v>579.75</v>
      </c>
      <c r="L115" s="328">
        <v>562.1</v>
      </c>
      <c r="M115" s="328">
        <v>16.768619999999999</v>
      </c>
      <c r="N115" s="1"/>
      <c r="O115" s="1"/>
    </row>
    <row r="116" spans="1:15" ht="12.75" customHeight="1">
      <c r="A116" s="30">
        <v>106</v>
      </c>
      <c r="B116" s="347" t="s">
        <v>90</v>
      </c>
      <c r="C116" s="328">
        <v>759.1</v>
      </c>
      <c r="D116" s="329">
        <v>758.51666666666677</v>
      </c>
      <c r="E116" s="329">
        <v>742.03333333333353</v>
      </c>
      <c r="F116" s="329">
        <v>724.96666666666681</v>
      </c>
      <c r="G116" s="329">
        <v>708.48333333333358</v>
      </c>
      <c r="H116" s="329">
        <v>775.58333333333348</v>
      </c>
      <c r="I116" s="329">
        <v>792.06666666666683</v>
      </c>
      <c r="J116" s="329">
        <v>809.13333333333344</v>
      </c>
      <c r="K116" s="328">
        <v>775</v>
      </c>
      <c r="L116" s="328">
        <v>741.45</v>
      </c>
      <c r="M116" s="328">
        <v>2.6044999999999998</v>
      </c>
      <c r="N116" s="1"/>
      <c r="O116" s="1"/>
    </row>
    <row r="117" spans="1:15" ht="12.75" customHeight="1">
      <c r="A117" s="30">
        <v>107</v>
      </c>
      <c r="B117" s="347" t="s">
        <v>343</v>
      </c>
      <c r="C117" s="328">
        <v>655.85</v>
      </c>
      <c r="D117" s="329">
        <v>658.48333333333335</v>
      </c>
      <c r="E117" s="329">
        <v>642.36666666666667</v>
      </c>
      <c r="F117" s="329">
        <v>628.88333333333333</v>
      </c>
      <c r="G117" s="329">
        <v>612.76666666666665</v>
      </c>
      <c r="H117" s="329">
        <v>671.9666666666667</v>
      </c>
      <c r="I117" s="329">
        <v>688.08333333333348</v>
      </c>
      <c r="J117" s="329">
        <v>701.56666666666672</v>
      </c>
      <c r="K117" s="328">
        <v>674.6</v>
      </c>
      <c r="L117" s="328">
        <v>645</v>
      </c>
      <c r="M117" s="328">
        <v>0.42814999999999998</v>
      </c>
      <c r="N117" s="1"/>
      <c r="O117" s="1"/>
    </row>
    <row r="118" spans="1:15" ht="12.75" customHeight="1">
      <c r="A118" s="30">
        <v>108</v>
      </c>
      <c r="B118" s="347" t="s">
        <v>326</v>
      </c>
      <c r="C118" s="328">
        <v>2636.4</v>
      </c>
      <c r="D118" s="329">
        <v>2666.5499999999997</v>
      </c>
      <c r="E118" s="329">
        <v>2583.0999999999995</v>
      </c>
      <c r="F118" s="329">
        <v>2529.7999999999997</v>
      </c>
      <c r="G118" s="329">
        <v>2446.3499999999995</v>
      </c>
      <c r="H118" s="329">
        <v>2719.8499999999995</v>
      </c>
      <c r="I118" s="329">
        <v>2803.2999999999993</v>
      </c>
      <c r="J118" s="329">
        <v>2856.5999999999995</v>
      </c>
      <c r="K118" s="328">
        <v>2750</v>
      </c>
      <c r="L118" s="328">
        <v>2613.25</v>
      </c>
      <c r="M118" s="328">
        <v>0.45871000000000001</v>
      </c>
      <c r="N118" s="1"/>
      <c r="O118" s="1"/>
    </row>
    <row r="119" spans="1:15" ht="12.75" customHeight="1">
      <c r="A119" s="30">
        <v>109</v>
      </c>
      <c r="B119" s="347" t="s">
        <v>250</v>
      </c>
      <c r="C119" s="328">
        <v>376</v>
      </c>
      <c r="D119" s="329">
        <v>378</v>
      </c>
      <c r="E119" s="329">
        <v>370.5</v>
      </c>
      <c r="F119" s="329">
        <v>365</v>
      </c>
      <c r="G119" s="329">
        <v>357.5</v>
      </c>
      <c r="H119" s="329">
        <v>383.5</v>
      </c>
      <c r="I119" s="329">
        <v>391</v>
      </c>
      <c r="J119" s="329">
        <v>396.5</v>
      </c>
      <c r="K119" s="328">
        <v>385.5</v>
      </c>
      <c r="L119" s="328">
        <v>372.5</v>
      </c>
      <c r="M119" s="328">
        <v>18.06681</v>
      </c>
      <c r="N119" s="1"/>
      <c r="O119" s="1"/>
    </row>
    <row r="120" spans="1:15" ht="12.75" customHeight="1">
      <c r="A120" s="30">
        <v>110</v>
      </c>
      <c r="B120" s="347" t="s">
        <v>327</v>
      </c>
      <c r="C120" s="328">
        <v>207.3</v>
      </c>
      <c r="D120" s="329">
        <v>208.79999999999998</v>
      </c>
      <c r="E120" s="329">
        <v>199.49999999999997</v>
      </c>
      <c r="F120" s="329">
        <v>191.7</v>
      </c>
      <c r="G120" s="329">
        <v>182.39999999999998</v>
      </c>
      <c r="H120" s="329">
        <v>216.59999999999997</v>
      </c>
      <c r="I120" s="329">
        <v>225.89999999999998</v>
      </c>
      <c r="J120" s="329">
        <v>233.69999999999996</v>
      </c>
      <c r="K120" s="328">
        <v>218.1</v>
      </c>
      <c r="L120" s="328">
        <v>201</v>
      </c>
      <c r="M120" s="328">
        <v>3.8759899999999998</v>
      </c>
      <c r="N120" s="1"/>
      <c r="O120" s="1"/>
    </row>
    <row r="121" spans="1:15" ht="12.75" customHeight="1">
      <c r="A121" s="30">
        <v>111</v>
      </c>
      <c r="B121" s="347" t="s">
        <v>91</v>
      </c>
      <c r="C121" s="328">
        <v>110.35</v>
      </c>
      <c r="D121" s="329">
        <v>112.05</v>
      </c>
      <c r="E121" s="329">
        <v>107.3</v>
      </c>
      <c r="F121" s="329">
        <v>104.25</v>
      </c>
      <c r="G121" s="329">
        <v>99.5</v>
      </c>
      <c r="H121" s="329">
        <v>115.1</v>
      </c>
      <c r="I121" s="329">
        <v>119.85</v>
      </c>
      <c r="J121" s="329">
        <v>122.89999999999999</v>
      </c>
      <c r="K121" s="328">
        <v>116.8</v>
      </c>
      <c r="L121" s="328">
        <v>109</v>
      </c>
      <c r="M121" s="328">
        <v>28.874169999999999</v>
      </c>
      <c r="N121" s="1"/>
      <c r="O121" s="1"/>
    </row>
    <row r="122" spans="1:15" ht="12.75" customHeight="1">
      <c r="A122" s="30">
        <v>112</v>
      </c>
      <c r="B122" s="347" t="s">
        <v>92</v>
      </c>
      <c r="C122" s="328">
        <v>942.55</v>
      </c>
      <c r="D122" s="329">
        <v>938.83333333333337</v>
      </c>
      <c r="E122" s="329">
        <v>912.86666666666679</v>
      </c>
      <c r="F122" s="329">
        <v>883.18333333333339</v>
      </c>
      <c r="G122" s="329">
        <v>857.21666666666681</v>
      </c>
      <c r="H122" s="329">
        <v>968.51666666666677</v>
      </c>
      <c r="I122" s="329">
        <v>994.48333333333323</v>
      </c>
      <c r="J122" s="329">
        <v>1024.1666666666667</v>
      </c>
      <c r="K122" s="328">
        <v>964.8</v>
      </c>
      <c r="L122" s="328">
        <v>909.15</v>
      </c>
      <c r="M122" s="328">
        <v>4.0535699999999997</v>
      </c>
      <c r="N122" s="1"/>
      <c r="O122" s="1"/>
    </row>
    <row r="123" spans="1:15" ht="12.75" customHeight="1">
      <c r="A123" s="30">
        <v>113</v>
      </c>
      <c r="B123" s="347" t="s">
        <v>344</v>
      </c>
      <c r="C123" s="328">
        <v>919.75</v>
      </c>
      <c r="D123" s="329">
        <v>904.85</v>
      </c>
      <c r="E123" s="329">
        <v>865.90000000000009</v>
      </c>
      <c r="F123" s="329">
        <v>812.05000000000007</v>
      </c>
      <c r="G123" s="329">
        <v>773.10000000000014</v>
      </c>
      <c r="H123" s="329">
        <v>958.7</v>
      </c>
      <c r="I123" s="329">
        <v>997.65000000000009</v>
      </c>
      <c r="J123" s="329">
        <v>1051.5</v>
      </c>
      <c r="K123" s="328">
        <v>943.8</v>
      </c>
      <c r="L123" s="328">
        <v>851</v>
      </c>
      <c r="M123" s="328">
        <v>10.29195</v>
      </c>
      <c r="N123" s="1"/>
      <c r="O123" s="1"/>
    </row>
    <row r="124" spans="1:15" ht="12.75" customHeight="1">
      <c r="A124" s="30">
        <v>114</v>
      </c>
      <c r="B124" s="347" t="s">
        <v>93</v>
      </c>
      <c r="C124" s="328">
        <v>505.95</v>
      </c>
      <c r="D124" s="329">
        <v>511.65000000000003</v>
      </c>
      <c r="E124" s="329">
        <v>496.30000000000007</v>
      </c>
      <c r="F124" s="329">
        <v>486.65000000000003</v>
      </c>
      <c r="G124" s="329">
        <v>471.30000000000007</v>
      </c>
      <c r="H124" s="329">
        <v>521.30000000000007</v>
      </c>
      <c r="I124" s="329">
        <v>536.65000000000009</v>
      </c>
      <c r="J124" s="329">
        <v>546.30000000000007</v>
      </c>
      <c r="K124" s="328">
        <v>527</v>
      </c>
      <c r="L124" s="328">
        <v>502</v>
      </c>
      <c r="M124" s="328">
        <v>31.7803</v>
      </c>
      <c r="N124" s="1"/>
      <c r="O124" s="1"/>
    </row>
    <row r="125" spans="1:15" ht="12.75" customHeight="1">
      <c r="A125" s="30">
        <v>115</v>
      </c>
      <c r="B125" s="347" t="s">
        <v>251</v>
      </c>
      <c r="C125" s="328">
        <v>1331</v>
      </c>
      <c r="D125" s="329">
        <v>1331.6833333333334</v>
      </c>
      <c r="E125" s="329">
        <v>1289.4666666666667</v>
      </c>
      <c r="F125" s="329">
        <v>1247.9333333333334</v>
      </c>
      <c r="G125" s="329">
        <v>1205.7166666666667</v>
      </c>
      <c r="H125" s="329">
        <v>1373.2166666666667</v>
      </c>
      <c r="I125" s="329">
        <v>1415.4333333333334</v>
      </c>
      <c r="J125" s="329">
        <v>1456.9666666666667</v>
      </c>
      <c r="K125" s="328">
        <v>1373.9</v>
      </c>
      <c r="L125" s="328">
        <v>1290.1500000000001</v>
      </c>
      <c r="M125" s="328">
        <v>5.5312599999999996</v>
      </c>
      <c r="N125" s="1"/>
      <c r="O125" s="1"/>
    </row>
    <row r="126" spans="1:15" ht="12.75" customHeight="1">
      <c r="A126" s="30">
        <v>116</v>
      </c>
      <c r="B126" s="347" t="s">
        <v>349</v>
      </c>
      <c r="C126" s="328">
        <v>245</v>
      </c>
      <c r="D126" s="329">
        <v>247.31666666666669</v>
      </c>
      <c r="E126" s="329">
        <v>240.88333333333338</v>
      </c>
      <c r="F126" s="329">
        <v>236.76666666666668</v>
      </c>
      <c r="G126" s="329">
        <v>230.33333333333337</v>
      </c>
      <c r="H126" s="329">
        <v>251.43333333333339</v>
      </c>
      <c r="I126" s="329">
        <v>257.86666666666673</v>
      </c>
      <c r="J126" s="329">
        <v>261.98333333333341</v>
      </c>
      <c r="K126" s="328">
        <v>253.75</v>
      </c>
      <c r="L126" s="328">
        <v>243.2</v>
      </c>
      <c r="M126" s="328">
        <v>4.9797700000000003</v>
      </c>
      <c r="N126" s="1"/>
      <c r="O126" s="1"/>
    </row>
    <row r="127" spans="1:15" ht="12.75" customHeight="1">
      <c r="A127" s="30">
        <v>117</v>
      </c>
      <c r="B127" s="347" t="s">
        <v>345</v>
      </c>
      <c r="C127" s="328">
        <v>69.25</v>
      </c>
      <c r="D127" s="329">
        <v>69.783333333333331</v>
      </c>
      <c r="E127" s="329">
        <v>68.066666666666663</v>
      </c>
      <c r="F127" s="329">
        <v>66.883333333333326</v>
      </c>
      <c r="G127" s="329">
        <v>65.166666666666657</v>
      </c>
      <c r="H127" s="329">
        <v>70.966666666666669</v>
      </c>
      <c r="I127" s="329">
        <v>72.683333333333337</v>
      </c>
      <c r="J127" s="329">
        <v>73.866666666666674</v>
      </c>
      <c r="K127" s="328">
        <v>71.5</v>
      </c>
      <c r="L127" s="328">
        <v>68.599999999999994</v>
      </c>
      <c r="M127" s="328">
        <v>9.8734699999999993</v>
      </c>
      <c r="N127" s="1"/>
      <c r="O127" s="1"/>
    </row>
    <row r="128" spans="1:15" ht="12.75" customHeight="1">
      <c r="A128" s="30">
        <v>118</v>
      </c>
      <c r="B128" s="347" t="s">
        <v>346</v>
      </c>
      <c r="C128" s="328">
        <v>955.5</v>
      </c>
      <c r="D128" s="329">
        <v>970.94999999999993</v>
      </c>
      <c r="E128" s="329">
        <v>935.89999999999986</v>
      </c>
      <c r="F128" s="329">
        <v>916.3</v>
      </c>
      <c r="G128" s="329">
        <v>881.24999999999989</v>
      </c>
      <c r="H128" s="329">
        <v>990.54999999999984</v>
      </c>
      <c r="I128" s="329">
        <v>1025.5999999999999</v>
      </c>
      <c r="J128" s="329">
        <v>1045.1999999999998</v>
      </c>
      <c r="K128" s="328">
        <v>1006</v>
      </c>
      <c r="L128" s="328">
        <v>951.35</v>
      </c>
      <c r="M128" s="328">
        <v>1.1884399999999999</v>
      </c>
      <c r="N128" s="1"/>
      <c r="O128" s="1"/>
    </row>
    <row r="129" spans="1:15" ht="12.75" customHeight="1">
      <c r="A129" s="30">
        <v>119</v>
      </c>
      <c r="B129" s="347" t="s">
        <v>94</v>
      </c>
      <c r="C129" s="328">
        <v>1830.65</v>
      </c>
      <c r="D129" s="329">
        <v>1843.2</v>
      </c>
      <c r="E129" s="329">
        <v>1797.7</v>
      </c>
      <c r="F129" s="329">
        <v>1764.75</v>
      </c>
      <c r="G129" s="329">
        <v>1719.25</v>
      </c>
      <c r="H129" s="329">
        <v>1876.15</v>
      </c>
      <c r="I129" s="329">
        <v>1921.65</v>
      </c>
      <c r="J129" s="329">
        <v>1954.6000000000001</v>
      </c>
      <c r="K129" s="328">
        <v>1888.7</v>
      </c>
      <c r="L129" s="328">
        <v>1810.25</v>
      </c>
      <c r="M129" s="328">
        <v>7.8121499999999999</v>
      </c>
      <c r="N129" s="1"/>
      <c r="O129" s="1"/>
    </row>
    <row r="130" spans="1:15" ht="12.75" customHeight="1">
      <c r="A130" s="30">
        <v>120</v>
      </c>
      <c r="B130" s="347" t="s">
        <v>347</v>
      </c>
      <c r="C130" s="328">
        <v>250.8</v>
      </c>
      <c r="D130" s="329">
        <v>249.86666666666667</v>
      </c>
      <c r="E130" s="329">
        <v>245.03333333333336</v>
      </c>
      <c r="F130" s="329">
        <v>239.26666666666668</v>
      </c>
      <c r="G130" s="329">
        <v>234.43333333333337</v>
      </c>
      <c r="H130" s="329">
        <v>255.63333333333335</v>
      </c>
      <c r="I130" s="329">
        <v>260.4666666666667</v>
      </c>
      <c r="J130" s="329">
        <v>266.23333333333335</v>
      </c>
      <c r="K130" s="328">
        <v>254.7</v>
      </c>
      <c r="L130" s="328">
        <v>244.1</v>
      </c>
      <c r="M130" s="328">
        <v>29.317630000000001</v>
      </c>
      <c r="N130" s="1"/>
      <c r="O130" s="1"/>
    </row>
    <row r="131" spans="1:15" ht="12.75" customHeight="1">
      <c r="A131" s="30">
        <v>121</v>
      </c>
      <c r="B131" s="347" t="s">
        <v>252</v>
      </c>
      <c r="C131" s="328">
        <v>69.25</v>
      </c>
      <c r="D131" s="329">
        <v>70.016666666666666</v>
      </c>
      <c r="E131" s="329">
        <v>67.333333333333329</v>
      </c>
      <c r="F131" s="329">
        <v>65.416666666666657</v>
      </c>
      <c r="G131" s="329">
        <v>62.73333333333332</v>
      </c>
      <c r="H131" s="329">
        <v>71.933333333333337</v>
      </c>
      <c r="I131" s="329">
        <v>74.616666666666674</v>
      </c>
      <c r="J131" s="329">
        <v>76.533333333333346</v>
      </c>
      <c r="K131" s="328">
        <v>72.7</v>
      </c>
      <c r="L131" s="328">
        <v>68.099999999999994</v>
      </c>
      <c r="M131" s="328">
        <v>63.547220000000003</v>
      </c>
      <c r="N131" s="1"/>
      <c r="O131" s="1"/>
    </row>
    <row r="132" spans="1:15" ht="12.75" customHeight="1">
      <c r="A132" s="30">
        <v>122</v>
      </c>
      <c r="B132" s="347" t="s">
        <v>348</v>
      </c>
      <c r="C132" s="328">
        <v>729.3</v>
      </c>
      <c r="D132" s="329">
        <v>722.43333333333339</v>
      </c>
      <c r="E132" s="329">
        <v>702.91666666666674</v>
      </c>
      <c r="F132" s="329">
        <v>676.5333333333333</v>
      </c>
      <c r="G132" s="329">
        <v>657.01666666666665</v>
      </c>
      <c r="H132" s="329">
        <v>748.81666666666683</v>
      </c>
      <c r="I132" s="329">
        <v>768.33333333333348</v>
      </c>
      <c r="J132" s="329">
        <v>794.71666666666692</v>
      </c>
      <c r="K132" s="328">
        <v>741.95</v>
      </c>
      <c r="L132" s="328">
        <v>696.05</v>
      </c>
      <c r="M132" s="328">
        <v>0.51470000000000005</v>
      </c>
      <c r="N132" s="1"/>
      <c r="O132" s="1"/>
    </row>
    <row r="133" spans="1:15" ht="12.75" customHeight="1">
      <c r="A133" s="30">
        <v>123</v>
      </c>
      <c r="B133" s="347" t="s">
        <v>95</v>
      </c>
      <c r="C133" s="328">
        <v>4074.95</v>
      </c>
      <c r="D133" s="329">
        <v>4047.9833333333336</v>
      </c>
      <c r="E133" s="329">
        <v>4001.0166666666673</v>
      </c>
      <c r="F133" s="329">
        <v>3927.0833333333339</v>
      </c>
      <c r="G133" s="329">
        <v>3880.1166666666677</v>
      </c>
      <c r="H133" s="329">
        <v>4121.916666666667</v>
      </c>
      <c r="I133" s="329">
        <v>4168.8833333333332</v>
      </c>
      <c r="J133" s="329">
        <v>4242.8166666666666</v>
      </c>
      <c r="K133" s="328">
        <v>4094.95</v>
      </c>
      <c r="L133" s="328">
        <v>3974.05</v>
      </c>
      <c r="M133" s="328">
        <v>5.4073500000000001</v>
      </c>
      <c r="N133" s="1"/>
      <c r="O133" s="1"/>
    </row>
    <row r="134" spans="1:15" ht="12.75" customHeight="1">
      <c r="A134" s="30">
        <v>124</v>
      </c>
      <c r="B134" s="347" t="s">
        <v>253</v>
      </c>
      <c r="C134" s="328">
        <v>4060.65</v>
      </c>
      <c r="D134" s="329">
        <v>4030.8833333333332</v>
      </c>
      <c r="E134" s="329">
        <v>3966.7666666666664</v>
      </c>
      <c r="F134" s="329">
        <v>3872.8833333333332</v>
      </c>
      <c r="G134" s="329">
        <v>3808.7666666666664</v>
      </c>
      <c r="H134" s="329">
        <v>4124.7666666666664</v>
      </c>
      <c r="I134" s="329">
        <v>4188.8833333333332</v>
      </c>
      <c r="J134" s="329">
        <v>4282.7666666666664</v>
      </c>
      <c r="K134" s="328">
        <v>4095</v>
      </c>
      <c r="L134" s="328">
        <v>3937</v>
      </c>
      <c r="M134" s="328">
        <v>2.6317699999999999</v>
      </c>
      <c r="N134" s="1"/>
      <c r="O134" s="1"/>
    </row>
    <row r="135" spans="1:15" ht="12.75" customHeight="1">
      <c r="A135" s="30">
        <v>125</v>
      </c>
      <c r="B135" s="347" t="s">
        <v>97</v>
      </c>
      <c r="C135" s="328">
        <v>313.60000000000002</v>
      </c>
      <c r="D135" s="329">
        <v>313.36666666666667</v>
      </c>
      <c r="E135" s="329">
        <v>306.23333333333335</v>
      </c>
      <c r="F135" s="329">
        <v>298.86666666666667</v>
      </c>
      <c r="G135" s="329">
        <v>291.73333333333335</v>
      </c>
      <c r="H135" s="329">
        <v>320.73333333333335</v>
      </c>
      <c r="I135" s="329">
        <v>327.86666666666667</v>
      </c>
      <c r="J135" s="329">
        <v>335.23333333333335</v>
      </c>
      <c r="K135" s="328">
        <v>320.5</v>
      </c>
      <c r="L135" s="328">
        <v>306</v>
      </c>
      <c r="M135" s="328">
        <v>110.47929000000001</v>
      </c>
      <c r="N135" s="1"/>
      <c r="O135" s="1"/>
    </row>
    <row r="136" spans="1:15" ht="12.75" customHeight="1">
      <c r="A136" s="30">
        <v>126</v>
      </c>
      <c r="B136" s="347" t="s">
        <v>244</v>
      </c>
      <c r="C136" s="328">
        <v>3991.65</v>
      </c>
      <c r="D136" s="329">
        <v>4045.8166666666671</v>
      </c>
      <c r="E136" s="329">
        <v>3916.6333333333341</v>
      </c>
      <c r="F136" s="329">
        <v>3841.6166666666672</v>
      </c>
      <c r="G136" s="329">
        <v>3712.4333333333343</v>
      </c>
      <c r="H136" s="329">
        <v>4120.8333333333339</v>
      </c>
      <c r="I136" s="329">
        <v>4250.0166666666673</v>
      </c>
      <c r="J136" s="329">
        <v>4325.0333333333338</v>
      </c>
      <c r="K136" s="328">
        <v>4175</v>
      </c>
      <c r="L136" s="328">
        <v>3970.8</v>
      </c>
      <c r="M136" s="328">
        <v>6.9463299999999997</v>
      </c>
      <c r="N136" s="1"/>
      <c r="O136" s="1"/>
    </row>
    <row r="137" spans="1:15" ht="12.75" customHeight="1">
      <c r="A137" s="30">
        <v>127</v>
      </c>
      <c r="B137" s="347" t="s">
        <v>98</v>
      </c>
      <c r="C137" s="328">
        <v>3769.4</v>
      </c>
      <c r="D137" s="329">
        <v>3743.1166666666668</v>
      </c>
      <c r="E137" s="329">
        <v>3694.2833333333338</v>
      </c>
      <c r="F137" s="329">
        <v>3619.166666666667</v>
      </c>
      <c r="G137" s="329">
        <v>3570.3333333333339</v>
      </c>
      <c r="H137" s="329">
        <v>3818.2333333333336</v>
      </c>
      <c r="I137" s="329">
        <v>3867.0666666666666</v>
      </c>
      <c r="J137" s="329">
        <v>3942.1833333333334</v>
      </c>
      <c r="K137" s="328">
        <v>3791.95</v>
      </c>
      <c r="L137" s="328">
        <v>3668</v>
      </c>
      <c r="M137" s="328">
        <v>6.0308599999999997</v>
      </c>
      <c r="N137" s="1"/>
      <c r="O137" s="1"/>
    </row>
    <row r="138" spans="1:15" ht="12.75" customHeight="1">
      <c r="A138" s="30">
        <v>128</v>
      </c>
      <c r="B138" s="347" t="s">
        <v>563</v>
      </c>
      <c r="C138" s="328">
        <v>2325.65</v>
      </c>
      <c r="D138" s="329">
        <v>2290.9</v>
      </c>
      <c r="E138" s="329">
        <v>2196.8000000000002</v>
      </c>
      <c r="F138" s="329">
        <v>2067.9500000000003</v>
      </c>
      <c r="G138" s="329">
        <v>1973.8500000000004</v>
      </c>
      <c r="H138" s="329">
        <v>2419.75</v>
      </c>
      <c r="I138" s="329">
        <v>2513.8499999999995</v>
      </c>
      <c r="J138" s="329">
        <v>2642.7</v>
      </c>
      <c r="K138" s="328">
        <v>2385</v>
      </c>
      <c r="L138" s="328">
        <v>2162.0500000000002</v>
      </c>
      <c r="M138" s="328">
        <v>1.0136400000000001</v>
      </c>
      <c r="N138" s="1"/>
      <c r="O138" s="1"/>
    </row>
    <row r="139" spans="1:15" ht="12.75" customHeight="1">
      <c r="A139" s="30">
        <v>129</v>
      </c>
      <c r="B139" s="347" t="s">
        <v>353</v>
      </c>
      <c r="C139" s="328">
        <v>50.75</v>
      </c>
      <c r="D139" s="329">
        <v>51.133333333333333</v>
      </c>
      <c r="E139" s="329">
        <v>50.016666666666666</v>
      </c>
      <c r="F139" s="329">
        <v>49.283333333333331</v>
      </c>
      <c r="G139" s="329">
        <v>48.166666666666664</v>
      </c>
      <c r="H139" s="329">
        <v>51.866666666666667</v>
      </c>
      <c r="I139" s="329">
        <v>52.983333333333327</v>
      </c>
      <c r="J139" s="329">
        <v>53.716666666666669</v>
      </c>
      <c r="K139" s="328">
        <v>52.25</v>
      </c>
      <c r="L139" s="328">
        <v>50.4</v>
      </c>
      <c r="M139" s="328">
        <v>29.440550000000002</v>
      </c>
      <c r="N139" s="1"/>
      <c r="O139" s="1"/>
    </row>
    <row r="140" spans="1:15" ht="12.75" customHeight="1">
      <c r="A140" s="30">
        <v>130</v>
      </c>
      <c r="B140" s="347" t="s">
        <v>99</v>
      </c>
      <c r="C140" s="328">
        <v>2259.65</v>
      </c>
      <c r="D140" s="329">
        <v>2249.3166666666666</v>
      </c>
      <c r="E140" s="329">
        <v>2201.3833333333332</v>
      </c>
      <c r="F140" s="329">
        <v>2143.1166666666668</v>
      </c>
      <c r="G140" s="329">
        <v>2095.1833333333334</v>
      </c>
      <c r="H140" s="329">
        <v>2307.583333333333</v>
      </c>
      <c r="I140" s="329">
        <v>2355.5166666666664</v>
      </c>
      <c r="J140" s="329">
        <v>2413.7833333333328</v>
      </c>
      <c r="K140" s="328">
        <v>2297.25</v>
      </c>
      <c r="L140" s="328">
        <v>2191.0500000000002</v>
      </c>
      <c r="M140" s="328">
        <v>15.1343</v>
      </c>
      <c r="N140" s="1"/>
      <c r="O140" s="1"/>
    </row>
    <row r="141" spans="1:15" ht="12.75" customHeight="1">
      <c r="A141" s="30">
        <v>131</v>
      </c>
      <c r="B141" s="347" t="s">
        <v>350</v>
      </c>
      <c r="C141" s="328">
        <v>403.6</v>
      </c>
      <c r="D141" s="329">
        <v>401.2</v>
      </c>
      <c r="E141" s="329">
        <v>395.4</v>
      </c>
      <c r="F141" s="329">
        <v>387.2</v>
      </c>
      <c r="G141" s="329">
        <v>381.4</v>
      </c>
      <c r="H141" s="329">
        <v>409.4</v>
      </c>
      <c r="I141" s="329">
        <v>415.20000000000005</v>
      </c>
      <c r="J141" s="329">
        <v>423.4</v>
      </c>
      <c r="K141" s="328">
        <v>407</v>
      </c>
      <c r="L141" s="328">
        <v>393</v>
      </c>
      <c r="M141" s="328">
        <v>6.7323199999999996</v>
      </c>
      <c r="N141" s="1"/>
      <c r="O141" s="1"/>
    </row>
    <row r="142" spans="1:15" ht="12.75" customHeight="1">
      <c r="A142" s="30">
        <v>132</v>
      </c>
      <c r="B142" s="347" t="s">
        <v>351</v>
      </c>
      <c r="C142" s="328">
        <v>124.75</v>
      </c>
      <c r="D142" s="329">
        <v>124.83333333333333</v>
      </c>
      <c r="E142" s="329">
        <v>122.91666666666666</v>
      </c>
      <c r="F142" s="329">
        <v>121.08333333333333</v>
      </c>
      <c r="G142" s="329">
        <v>119.16666666666666</v>
      </c>
      <c r="H142" s="329">
        <v>126.66666666666666</v>
      </c>
      <c r="I142" s="329">
        <v>128.58333333333331</v>
      </c>
      <c r="J142" s="329">
        <v>130.41666666666666</v>
      </c>
      <c r="K142" s="328">
        <v>126.75</v>
      </c>
      <c r="L142" s="328">
        <v>123</v>
      </c>
      <c r="M142" s="328">
        <v>4.68025</v>
      </c>
      <c r="N142" s="1"/>
      <c r="O142" s="1"/>
    </row>
    <row r="143" spans="1:15" ht="12.75" customHeight="1">
      <c r="A143" s="30">
        <v>133</v>
      </c>
      <c r="B143" s="347" t="s">
        <v>354</v>
      </c>
      <c r="C143" s="328">
        <v>327.35000000000002</v>
      </c>
      <c r="D143" s="329">
        <v>331.34999999999997</v>
      </c>
      <c r="E143" s="329">
        <v>317.99999999999994</v>
      </c>
      <c r="F143" s="329">
        <v>308.64999999999998</v>
      </c>
      <c r="G143" s="329">
        <v>295.29999999999995</v>
      </c>
      <c r="H143" s="329">
        <v>340.69999999999993</v>
      </c>
      <c r="I143" s="329">
        <v>354.04999999999995</v>
      </c>
      <c r="J143" s="329">
        <v>363.39999999999992</v>
      </c>
      <c r="K143" s="328">
        <v>344.7</v>
      </c>
      <c r="L143" s="328">
        <v>322</v>
      </c>
      <c r="M143" s="328">
        <v>4.3077500000000004</v>
      </c>
      <c r="N143" s="1"/>
      <c r="O143" s="1"/>
    </row>
    <row r="144" spans="1:15" ht="12.75" customHeight="1">
      <c r="A144" s="30">
        <v>134</v>
      </c>
      <c r="B144" s="347" t="s">
        <v>254</v>
      </c>
      <c r="C144" s="328">
        <v>453.6</v>
      </c>
      <c r="D144" s="329">
        <v>455.5333333333333</v>
      </c>
      <c r="E144" s="329">
        <v>443.31666666666661</v>
      </c>
      <c r="F144" s="329">
        <v>433.0333333333333</v>
      </c>
      <c r="G144" s="329">
        <v>420.81666666666661</v>
      </c>
      <c r="H144" s="329">
        <v>465.81666666666661</v>
      </c>
      <c r="I144" s="329">
        <v>478.0333333333333</v>
      </c>
      <c r="J144" s="329">
        <v>488.31666666666661</v>
      </c>
      <c r="K144" s="328">
        <v>467.75</v>
      </c>
      <c r="L144" s="328">
        <v>445.25</v>
      </c>
      <c r="M144" s="328">
        <v>8.8302300000000002</v>
      </c>
      <c r="N144" s="1"/>
      <c r="O144" s="1"/>
    </row>
    <row r="145" spans="1:15" ht="12.75" customHeight="1">
      <c r="A145" s="30">
        <v>135</v>
      </c>
      <c r="B145" s="347" t="s">
        <v>255</v>
      </c>
      <c r="C145" s="328">
        <v>1134.3499999999999</v>
      </c>
      <c r="D145" s="329">
        <v>1128.4666666666665</v>
      </c>
      <c r="E145" s="329">
        <v>1088.9333333333329</v>
      </c>
      <c r="F145" s="329">
        <v>1043.5166666666664</v>
      </c>
      <c r="G145" s="329">
        <v>1003.9833333333329</v>
      </c>
      <c r="H145" s="329">
        <v>1173.883333333333</v>
      </c>
      <c r="I145" s="329">
        <v>1213.4166666666663</v>
      </c>
      <c r="J145" s="329">
        <v>1258.833333333333</v>
      </c>
      <c r="K145" s="328">
        <v>1168</v>
      </c>
      <c r="L145" s="328">
        <v>1083.05</v>
      </c>
      <c r="M145" s="328">
        <v>2.0278499999999999</v>
      </c>
      <c r="N145" s="1"/>
      <c r="O145" s="1"/>
    </row>
    <row r="146" spans="1:15" ht="12.75" customHeight="1">
      <c r="A146" s="30">
        <v>136</v>
      </c>
      <c r="B146" s="347" t="s">
        <v>355</v>
      </c>
      <c r="C146" s="328">
        <v>64.400000000000006</v>
      </c>
      <c r="D146" s="329">
        <v>64.233333333333334</v>
      </c>
      <c r="E146" s="329">
        <v>62.566666666666663</v>
      </c>
      <c r="F146" s="329">
        <v>60.733333333333327</v>
      </c>
      <c r="G146" s="329">
        <v>59.066666666666656</v>
      </c>
      <c r="H146" s="329">
        <v>66.066666666666663</v>
      </c>
      <c r="I146" s="329">
        <v>67.73333333333332</v>
      </c>
      <c r="J146" s="329">
        <v>69.566666666666677</v>
      </c>
      <c r="K146" s="328">
        <v>65.900000000000006</v>
      </c>
      <c r="L146" s="328">
        <v>62.4</v>
      </c>
      <c r="M146" s="328">
        <v>13.7592</v>
      </c>
      <c r="N146" s="1"/>
      <c r="O146" s="1"/>
    </row>
    <row r="147" spans="1:15" ht="12.75" customHeight="1">
      <c r="A147" s="30">
        <v>137</v>
      </c>
      <c r="B147" s="347" t="s">
        <v>352</v>
      </c>
      <c r="C147" s="328">
        <v>150</v>
      </c>
      <c r="D147" s="329">
        <v>151.96666666666667</v>
      </c>
      <c r="E147" s="329">
        <v>147.03333333333333</v>
      </c>
      <c r="F147" s="329">
        <v>144.06666666666666</v>
      </c>
      <c r="G147" s="329">
        <v>139.13333333333333</v>
      </c>
      <c r="H147" s="329">
        <v>154.93333333333334</v>
      </c>
      <c r="I147" s="329">
        <v>159.86666666666667</v>
      </c>
      <c r="J147" s="329">
        <v>162.83333333333334</v>
      </c>
      <c r="K147" s="328">
        <v>156.9</v>
      </c>
      <c r="L147" s="328">
        <v>149</v>
      </c>
      <c r="M147" s="328">
        <v>1.60127</v>
      </c>
      <c r="N147" s="1"/>
      <c r="O147" s="1"/>
    </row>
    <row r="148" spans="1:15" ht="12.75" customHeight="1">
      <c r="A148" s="30">
        <v>138</v>
      </c>
      <c r="B148" s="347" t="s">
        <v>356</v>
      </c>
      <c r="C148" s="328">
        <v>101.1</v>
      </c>
      <c r="D148" s="329">
        <v>102.38333333333333</v>
      </c>
      <c r="E148" s="329">
        <v>98.766666666666652</v>
      </c>
      <c r="F148" s="329">
        <v>96.433333333333323</v>
      </c>
      <c r="G148" s="329">
        <v>92.816666666666649</v>
      </c>
      <c r="H148" s="329">
        <v>104.71666666666665</v>
      </c>
      <c r="I148" s="329">
        <v>108.33333333333333</v>
      </c>
      <c r="J148" s="329">
        <v>110.66666666666666</v>
      </c>
      <c r="K148" s="328">
        <v>106</v>
      </c>
      <c r="L148" s="328">
        <v>100.05</v>
      </c>
      <c r="M148" s="328">
        <v>4.0346000000000002</v>
      </c>
      <c r="N148" s="1"/>
      <c r="O148" s="1"/>
    </row>
    <row r="149" spans="1:15" ht="12.75" customHeight="1">
      <c r="A149" s="30">
        <v>139</v>
      </c>
      <c r="B149" s="347" t="s">
        <v>831</v>
      </c>
      <c r="C149" s="328">
        <v>47.45</v>
      </c>
      <c r="D149" s="329">
        <v>47.683333333333337</v>
      </c>
      <c r="E149" s="329">
        <v>46.466666666666676</v>
      </c>
      <c r="F149" s="329">
        <v>45.483333333333341</v>
      </c>
      <c r="G149" s="329">
        <v>44.26666666666668</v>
      </c>
      <c r="H149" s="329">
        <v>48.666666666666671</v>
      </c>
      <c r="I149" s="329">
        <v>49.88333333333334</v>
      </c>
      <c r="J149" s="329">
        <v>50.866666666666667</v>
      </c>
      <c r="K149" s="328">
        <v>48.9</v>
      </c>
      <c r="L149" s="328">
        <v>46.7</v>
      </c>
      <c r="M149" s="328">
        <v>13.0129</v>
      </c>
      <c r="N149" s="1"/>
      <c r="O149" s="1"/>
    </row>
    <row r="150" spans="1:15" ht="12.75" customHeight="1">
      <c r="A150" s="30">
        <v>140</v>
      </c>
      <c r="B150" s="347" t="s">
        <v>357</v>
      </c>
      <c r="C150" s="328">
        <v>663.65</v>
      </c>
      <c r="D150" s="329">
        <v>665.26666666666665</v>
      </c>
      <c r="E150" s="329">
        <v>655.63333333333333</v>
      </c>
      <c r="F150" s="329">
        <v>647.61666666666667</v>
      </c>
      <c r="G150" s="329">
        <v>637.98333333333335</v>
      </c>
      <c r="H150" s="329">
        <v>673.2833333333333</v>
      </c>
      <c r="I150" s="329">
        <v>682.91666666666652</v>
      </c>
      <c r="J150" s="329">
        <v>690.93333333333328</v>
      </c>
      <c r="K150" s="328">
        <v>674.9</v>
      </c>
      <c r="L150" s="328">
        <v>657.25</v>
      </c>
      <c r="M150" s="328">
        <v>0.42565999999999998</v>
      </c>
      <c r="N150" s="1"/>
      <c r="O150" s="1"/>
    </row>
    <row r="151" spans="1:15" ht="12.75" customHeight="1">
      <c r="A151" s="30">
        <v>141</v>
      </c>
      <c r="B151" s="347" t="s">
        <v>100</v>
      </c>
      <c r="C151" s="328">
        <v>1797.15</v>
      </c>
      <c r="D151" s="329">
        <v>1798</v>
      </c>
      <c r="E151" s="329">
        <v>1777.15</v>
      </c>
      <c r="F151" s="329">
        <v>1757.15</v>
      </c>
      <c r="G151" s="329">
        <v>1736.3000000000002</v>
      </c>
      <c r="H151" s="329">
        <v>1818</v>
      </c>
      <c r="I151" s="329">
        <v>1838.85</v>
      </c>
      <c r="J151" s="329">
        <v>1858.85</v>
      </c>
      <c r="K151" s="328">
        <v>1818.85</v>
      </c>
      <c r="L151" s="328">
        <v>1778</v>
      </c>
      <c r="M151" s="328">
        <v>13.70571</v>
      </c>
      <c r="N151" s="1"/>
      <c r="O151" s="1"/>
    </row>
    <row r="152" spans="1:15" ht="12.75" customHeight="1">
      <c r="A152" s="30">
        <v>142</v>
      </c>
      <c r="B152" s="347" t="s">
        <v>101</v>
      </c>
      <c r="C152" s="328">
        <v>141.30000000000001</v>
      </c>
      <c r="D152" s="329">
        <v>141.50000000000003</v>
      </c>
      <c r="E152" s="329">
        <v>139.10000000000005</v>
      </c>
      <c r="F152" s="329">
        <v>136.90000000000003</v>
      </c>
      <c r="G152" s="329">
        <v>134.50000000000006</v>
      </c>
      <c r="H152" s="329">
        <v>143.70000000000005</v>
      </c>
      <c r="I152" s="329">
        <v>146.10000000000002</v>
      </c>
      <c r="J152" s="329">
        <v>148.30000000000004</v>
      </c>
      <c r="K152" s="328">
        <v>143.9</v>
      </c>
      <c r="L152" s="328">
        <v>139.30000000000001</v>
      </c>
      <c r="M152" s="328">
        <v>30.482389999999999</v>
      </c>
      <c r="N152" s="1"/>
      <c r="O152" s="1"/>
    </row>
    <row r="153" spans="1:15" ht="12.75" customHeight="1">
      <c r="A153" s="30">
        <v>143</v>
      </c>
      <c r="B153" s="347" t="s">
        <v>832</v>
      </c>
      <c r="C153" s="328">
        <v>109.2</v>
      </c>
      <c r="D153" s="329">
        <v>109</v>
      </c>
      <c r="E153" s="329">
        <v>106.4</v>
      </c>
      <c r="F153" s="329">
        <v>103.60000000000001</v>
      </c>
      <c r="G153" s="329">
        <v>101.00000000000001</v>
      </c>
      <c r="H153" s="329">
        <v>111.8</v>
      </c>
      <c r="I153" s="329">
        <v>114.39999999999999</v>
      </c>
      <c r="J153" s="329">
        <v>117.19999999999999</v>
      </c>
      <c r="K153" s="328">
        <v>111.6</v>
      </c>
      <c r="L153" s="328">
        <v>106.2</v>
      </c>
      <c r="M153" s="328">
        <v>1.31982</v>
      </c>
      <c r="N153" s="1"/>
      <c r="O153" s="1"/>
    </row>
    <row r="154" spans="1:15" ht="12.75" customHeight="1">
      <c r="A154" s="30">
        <v>144</v>
      </c>
      <c r="B154" s="347" t="s">
        <v>358</v>
      </c>
      <c r="C154" s="328">
        <v>258.39999999999998</v>
      </c>
      <c r="D154" s="329">
        <v>261.09999999999997</v>
      </c>
      <c r="E154" s="329">
        <v>254.79999999999995</v>
      </c>
      <c r="F154" s="329">
        <v>251.2</v>
      </c>
      <c r="G154" s="329">
        <v>244.89999999999998</v>
      </c>
      <c r="H154" s="329">
        <v>264.69999999999993</v>
      </c>
      <c r="I154" s="329">
        <v>271</v>
      </c>
      <c r="J154" s="329">
        <v>274.59999999999991</v>
      </c>
      <c r="K154" s="328">
        <v>267.39999999999998</v>
      </c>
      <c r="L154" s="328">
        <v>257.5</v>
      </c>
      <c r="M154" s="328">
        <v>2.33169</v>
      </c>
      <c r="N154" s="1"/>
      <c r="O154" s="1"/>
    </row>
    <row r="155" spans="1:15" ht="12.75" customHeight="1">
      <c r="A155" s="30">
        <v>145</v>
      </c>
      <c r="B155" s="347" t="s">
        <v>102</v>
      </c>
      <c r="C155" s="328">
        <v>87.4</v>
      </c>
      <c r="D155" s="329">
        <v>88.633333333333326</v>
      </c>
      <c r="E155" s="329">
        <v>84.766666666666652</v>
      </c>
      <c r="F155" s="329">
        <v>82.133333333333326</v>
      </c>
      <c r="G155" s="329">
        <v>78.266666666666652</v>
      </c>
      <c r="H155" s="329">
        <v>91.266666666666652</v>
      </c>
      <c r="I155" s="329">
        <v>95.133333333333326</v>
      </c>
      <c r="J155" s="329">
        <v>97.766666666666652</v>
      </c>
      <c r="K155" s="328">
        <v>92.5</v>
      </c>
      <c r="L155" s="328">
        <v>86</v>
      </c>
      <c r="M155" s="328">
        <v>245.02833999999999</v>
      </c>
      <c r="N155" s="1"/>
      <c r="O155" s="1"/>
    </row>
    <row r="156" spans="1:15" ht="12.75" customHeight="1">
      <c r="A156" s="30">
        <v>146</v>
      </c>
      <c r="B156" s="347" t="s">
        <v>360</v>
      </c>
      <c r="C156" s="328">
        <v>378.45</v>
      </c>
      <c r="D156" s="329">
        <v>382.48333333333335</v>
      </c>
      <c r="E156" s="329">
        <v>369.9666666666667</v>
      </c>
      <c r="F156" s="329">
        <v>361.48333333333335</v>
      </c>
      <c r="G156" s="329">
        <v>348.9666666666667</v>
      </c>
      <c r="H156" s="329">
        <v>390.9666666666667</v>
      </c>
      <c r="I156" s="329">
        <v>403.48333333333335</v>
      </c>
      <c r="J156" s="329">
        <v>411.9666666666667</v>
      </c>
      <c r="K156" s="328">
        <v>395</v>
      </c>
      <c r="L156" s="328">
        <v>374</v>
      </c>
      <c r="M156" s="328">
        <v>2.8070900000000001</v>
      </c>
      <c r="N156" s="1"/>
      <c r="O156" s="1"/>
    </row>
    <row r="157" spans="1:15" ht="12.75" customHeight="1">
      <c r="A157" s="30">
        <v>147</v>
      </c>
      <c r="B157" s="347" t="s">
        <v>359</v>
      </c>
      <c r="C157" s="328">
        <v>3893.4</v>
      </c>
      <c r="D157" s="329">
        <v>3921.5666666666671</v>
      </c>
      <c r="E157" s="329">
        <v>3821.8333333333339</v>
      </c>
      <c r="F157" s="329">
        <v>3750.2666666666669</v>
      </c>
      <c r="G157" s="329">
        <v>3650.5333333333338</v>
      </c>
      <c r="H157" s="329">
        <v>3993.1333333333341</v>
      </c>
      <c r="I157" s="329">
        <v>4092.8666666666668</v>
      </c>
      <c r="J157" s="329">
        <v>4164.4333333333343</v>
      </c>
      <c r="K157" s="328">
        <v>4021.3</v>
      </c>
      <c r="L157" s="328">
        <v>3850</v>
      </c>
      <c r="M157" s="328">
        <v>0.35416999999999998</v>
      </c>
      <c r="N157" s="1"/>
      <c r="O157" s="1"/>
    </row>
    <row r="158" spans="1:15" ht="12.75" customHeight="1">
      <c r="A158" s="30">
        <v>148</v>
      </c>
      <c r="B158" s="347" t="s">
        <v>361</v>
      </c>
      <c r="C158" s="328">
        <v>146.6</v>
      </c>
      <c r="D158" s="329">
        <v>146.71666666666667</v>
      </c>
      <c r="E158" s="329">
        <v>144.53333333333333</v>
      </c>
      <c r="F158" s="329">
        <v>142.46666666666667</v>
      </c>
      <c r="G158" s="329">
        <v>140.28333333333333</v>
      </c>
      <c r="H158" s="329">
        <v>148.78333333333333</v>
      </c>
      <c r="I158" s="329">
        <v>150.96666666666667</v>
      </c>
      <c r="J158" s="329">
        <v>153.03333333333333</v>
      </c>
      <c r="K158" s="328">
        <v>148.9</v>
      </c>
      <c r="L158" s="328">
        <v>144.65</v>
      </c>
      <c r="M158" s="328">
        <v>4.3208500000000001</v>
      </c>
      <c r="N158" s="1"/>
      <c r="O158" s="1"/>
    </row>
    <row r="159" spans="1:15" ht="12.75" customHeight="1">
      <c r="A159" s="30">
        <v>149</v>
      </c>
      <c r="B159" s="347" t="s">
        <v>378</v>
      </c>
      <c r="C159" s="328">
        <v>2508.8000000000002</v>
      </c>
      <c r="D159" s="329">
        <v>2494.2000000000003</v>
      </c>
      <c r="E159" s="329">
        <v>2443.4000000000005</v>
      </c>
      <c r="F159" s="329">
        <v>2378.0000000000005</v>
      </c>
      <c r="G159" s="329">
        <v>2327.2000000000007</v>
      </c>
      <c r="H159" s="329">
        <v>2559.6000000000004</v>
      </c>
      <c r="I159" s="329">
        <v>2610.4000000000005</v>
      </c>
      <c r="J159" s="329">
        <v>2675.8</v>
      </c>
      <c r="K159" s="328">
        <v>2545</v>
      </c>
      <c r="L159" s="328">
        <v>2428.8000000000002</v>
      </c>
      <c r="M159" s="328">
        <v>0.97513000000000005</v>
      </c>
      <c r="N159" s="1"/>
      <c r="O159" s="1"/>
    </row>
    <row r="160" spans="1:15" ht="12.75" customHeight="1">
      <c r="A160" s="30">
        <v>150</v>
      </c>
      <c r="B160" s="347" t="s">
        <v>256</v>
      </c>
      <c r="C160" s="328">
        <v>256.55</v>
      </c>
      <c r="D160" s="329">
        <v>255.43333333333331</v>
      </c>
      <c r="E160" s="329">
        <v>252.11666666666662</v>
      </c>
      <c r="F160" s="329">
        <v>247.68333333333331</v>
      </c>
      <c r="G160" s="329">
        <v>244.36666666666662</v>
      </c>
      <c r="H160" s="329">
        <v>259.86666666666662</v>
      </c>
      <c r="I160" s="329">
        <v>263.18333333333328</v>
      </c>
      <c r="J160" s="329">
        <v>267.61666666666662</v>
      </c>
      <c r="K160" s="328">
        <v>258.75</v>
      </c>
      <c r="L160" s="328">
        <v>251</v>
      </c>
      <c r="M160" s="328">
        <v>7.1615200000000003</v>
      </c>
      <c r="N160" s="1"/>
      <c r="O160" s="1"/>
    </row>
    <row r="161" spans="1:15" ht="12.75" customHeight="1">
      <c r="A161" s="30">
        <v>151</v>
      </c>
      <c r="B161" s="347" t="s">
        <v>364</v>
      </c>
      <c r="C161" s="328">
        <v>48.65</v>
      </c>
      <c r="D161" s="329">
        <v>48.966666666666669</v>
      </c>
      <c r="E161" s="329">
        <v>48.033333333333339</v>
      </c>
      <c r="F161" s="329">
        <v>47.416666666666671</v>
      </c>
      <c r="G161" s="329">
        <v>46.483333333333341</v>
      </c>
      <c r="H161" s="329">
        <v>49.583333333333336</v>
      </c>
      <c r="I161" s="329">
        <v>50.516666666666673</v>
      </c>
      <c r="J161" s="329">
        <v>51.133333333333333</v>
      </c>
      <c r="K161" s="328">
        <v>49.9</v>
      </c>
      <c r="L161" s="328">
        <v>48.35</v>
      </c>
      <c r="M161" s="328">
        <v>35.070030000000003</v>
      </c>
      <c r="N161" s="1"/>
      <c r="O161" s="1"/>
    </row>
    <row r="162" spans="1:15" ht="12.75" customHeight="1">
      <c r="A162" s="30">
        <v>152</v>
      </c>
      <c r="B162" s="347" t="s">
        <v>362</v>
      </c>
      <c r="C162" s="328">
        <v>126.7</v>
      </c>
      <c r="D162" s="329">
        <v>125.5</v>
      </c>
      <c r="E162" s="329">
        <v>123.5</v>
      </c>
      <c r="F162" s="329">
        <v>120.3</v>
      </c>
      <c r="G162" s="329">
        <v>118.3</v>
      </c>
      <c r="H162" s="329">
        <v>128.69999999999999</v>
      </c>
      <c r="I162" s="329">
        <v>130.69999999999999</v>
      </c>
      <c r="J162" s="329">
        <v>133.9</v>
      </c>
      <c r="K162" s="328">
        <v>127.5</v>
      </c>
      <c r="L162" s="328">
        <v>122.3</v>
      </c>
      <c r="M162" s="328">
        <v>27.718589999999999</v>
      </c>
      <c r="N162" s="1"/>
      <c r="O162" s="1"/>
    </row>
    <row r="163" spans="1:15" ht="12.75" customHeight="1">
      <c r="A163" s="30">
        <v>153</v>
      </c>
      <c r="B163" s="347" t="s">
        <v>377</v>
      </c>
      <c r="C163" s="328">
        <v>194.4</v>
      </c>
      <c r="D163" s="329">
        <v>193.85</v>
      </c>
      <c r="E163" s="329">
        <v>187.75</v>
      </c>
      <c r="F163" s="329">
        <v>181.1</v>
      </c>
      <c r="G163" s="329">
        <v>175</v>
      </c>
      <c r="H163" s="329">
        <v>200.5</v>
      </c>
      <c r="I163" s="329">
        <v>206.59999999999997</v>
      </c>
      <c r="J163" s="329">
        <v>213.25</v>
      </c>
      <c r="K163" s="328">
        <v>199.95</v>
      </c>
      <c r="L163" s="328">
        <v>187.2</v>
      </c>
      <c r="M163" s="328">
        <v>6.2784800000000001</v>
      </c>
      <c r="N163" s="1"/>
      <c r="O163" s="1"/>
    </row>
    <row r="164" spans="1:15" ht="12.75" customHeight="1">
      <c r="A164" s="30">
        <v>154</v>
      </c>
      <c r="B164" s="347" t="s">
        <v>103</v>
      </c>
      <c r="C164" s="328">
        <v>161.65</v>
      </c>
      <c r="D164" s="329">
        <v>160.28333333333333</v>
      </c>
      <c r="E164" s="329">
        <v>156.56666666666666</v>
      </c>
      <c r="F164" s="329">
        <v>151.48333333333332</v>
      </c>
      <c r="G164" s="329">
        <v>147.76666666666665</v>
      </c>
      <c r="H164" s="329">
        <v>165.36666666666667</v>
      </c>
      <c r="I164" s="329">
        <v>169.08333333333331</v>
      </c>
      <c r="J164" s="329">
        <v>174.16666666666669</v>
      </c>
      <c r="K164" s="328">
        <v>164</v>
      </c>
      <c r="L164" s="328">
        <v>155.19999999999999</v>
      </c>
      <c r="M164" s="328">
        <v>332.35320999999999</v>
      </c>
      <c r="N164" s="1"/>
      <c r="O164" s="1"/>
    </row>
    <row r="165" spans="1:15" ht="12.75" customHeight="1">
      <c r="A165" s="30">
        <v>155</v>
      </c>
      <c r="B165" s="347" t="s">
        <v>366</v>
      </c>
      <c r="C165" s="328">
        <v>2701.1</v>
      </c>
      <c r="D165" s="329">
        <v>2702.0333333333333</v>
      </c>
      <c r="E165" s="329">
        <v>2654.0666666666666</v>
      </c>
      <c r="F165" s="329">
        <v>2607.0333333333333</v>
      </c>
      <c r="G165" s="329">
        <v>2559.0666666666666</v>
      </c>
      <c r="H165" s="329">
        <v>2749.0666666666666</v>
      </c>
      <c r="I165" s="329">
        <v>2797.0333333333328</v>
      </c>
      <c r="J165" s="329">
        <v>2844.0666666666666</v>
      </c>
      <c r="K165" s="328">
        <v>2750</v>
      </c>
      <c r="L165" s="328">
        <v>2655</v>
      </c>
      <c r="M165" s="328">
        <v>0.25921</v>
      </c>
      <c r="N165" s="1"/>
      <c r="O165" s="1"/>
    </row>
    <row r="166" spans="1:15" ht="12.75" customHeight="1">
      <c r="A166" s="30">
        <v>156</v>
      </c>
      <c r="B166" s="347" t="s">
        <v>367</v>
      </c>
      <c r="C166" s="328">
        <v>2799.2</v>
      </c>
      <c r="D166" s="329">
        <v>2809.6666666666665</v>
      </c>
      <c r="E166" s="329">
        <v>2729.5333333333328</v>
      </c>
      <c r="F166" s="329">
        <v>2659.8666666666663</v>
      </c>
      <c r="G166" s="329">
        <v>2579.7333333333327</v>
      </c>
      <c r="H166" s="329">
        <v>2879.333333333333</v>
      </c>
      <c r="I166" s="329">
        <v>2959.4666666666672</v>
      </c>
      <c r="J166" s="329">
        <v>3029.1333333333332</v>
      </c>
      <c r="K166" s="328">
        <v>2889.8</v>
      </c>
      <c r="L166" s="328">
        <v>2740</v>
      </c>
      <c r="M166" s="328">
        <v>0.21773000000000001</v>
      </c>
      <c r="N166" s="1"/>
      <c r="O166" s="1"/>
    </row>
    <row r="167" spans="1:15" ht="12.75" customHeight="1">
      <c r="A167" s="30">
        <v>157</v>
      </c>
      <c r="B167" s="347" t="s">
        <v>373</v>
      </c>
      <c r="C167" s="328">
        <v>317.64999999999998</v>
      </c>
      <c r="D167" s="329">
        <v>314.55</v>
      </c>
      <c r="E167" s="329">
        <v>307.10000000000002</v>
      </c>
      <c r="F167" s="329">
        <v>296.55</v>
      </c>
      <c r="G167" s="329">
        <v>289.10000000000002</v>
      </c>
      <c r="H167" s="329">
        <v>325.10000000000002</v>
      </c>
      <c r="I167" s="329">
        <v>332.54999999999995</v>
      </c>
      <c r="J167" s="329">
        <v>343.1</v>
      </c>
      <c r="K167" s="328">
        <v>322</v>
      </c>
      <c r="L167" s="328">
        <v>304</v>
      </c>
      <c r="M167" s="328">
        <v>4.6434899999999999</v>
      </c>
      <c r="N167" s="1"/>
      <c r="O167" s="1"/>
    </row>
    <row r="168" spans="1:15" ht="12.75" customHeight="1">
      <c r="A168" s="30">
        <v>158</v>
      </c>
      <c r="B168" s="347" t="s">
        <v>368</v>
      </c>
      <c r="C168" s="328">
        <v>112.25</v>
      </c>
      <c r="D168" s="329">
        <v>112.43333333333332</v>
      </c>
      <c r="E168" s="329">
        <v>111.16666666666664</v>
      </c>
      <c r="F168" s="329">
        <v>110.08333333333331</v>
      </c>
      <c r="G168" s="329">
        <v>108.81666666666663</v>
      </c>
      <c r="H168" s="329">
        <v>113.51666666666665</v>
      </c>
      <c r="I168" s="329">
        <v>114.78333333333333</v>
      </c>
      <c r="J168" s="329">
        <v>115.86666666666666</v>
      </c>
      <c r="K168" s="328">
        <v>113.7</v>
      </c>
      <c r="L168" s="328">
        <v>111.35</v>
      </c>
      <c r="M168" s="328">
        <v>1.9891300000000001</v>
      </c>
      <c r="N168" s="1"/>
      <c r="O168" s="1"/>
    </row>
    <row r="169" spans="1:15" ht="12.75" customHeight="1">
      <c r="A169" s="30">
        <v>159</v>
      </c>
      <c r="B169" s="347" t="s">
        <v>369</v>
      </c>
      <c r="C169" s="328">
        <v>4922.1000000000004</v>
      </c>
      <c r="D169" s="329">
        <v>4932.5666666666666</v>
      </c>
      <c r="E169" s="329">
        <v>4837.4333333333334</v>
      </c>
      <c r="F169" s="329">
        <v>4752.7666666666664</v>
      </c>
      <c r="G169" s="329">
        <v>4657.6333333333332</v>
      </c>
      <c r="H169" s="329">
        <v>5017.2333333333336</v>
      </c>
      <c r="I169" s="329">
        <v>5112.3666666666668</v>
      </c>
      <c r="J169" s="329">
        <v>5197.0333333333338</v>
      </c>
      <c r="K169" s="328">
        <v>5027.7</v>
      </c>
      <c r="L169" s="328">
        <v>4847.8999999999996</v>
      </c>
      <c r="M169" s="328">
        <v>0.11144</v>
      </c>
      <c r="N169" s="1"/>
      <c r="O169" s="1"/>
    </row>
    <row r="170" spans="1:15" ht="12.75" customHeight="1">
      <c r="A170" s="30">
        <v>160</v>
      </c>
      <c r="B170" s="347" t="s">
        <v>257</v>
      </c>
      <c r="C170" s="328">
        <v>3199.75</v>
      </c>
      <c r="D170" s="329">
        <v>3193.2333333333336</v>
      </c>
      <c r="E170" s="329">
        <v>3139.7666666666673</v>
      </c>
      <c r="F170" s="329">
        <v>3079.7833333333338</v>
      </c>
      <c r="G170" s="329">
        <v>3026.3166666666675</v>
      </c>
      <c r="H170" s="329">
        <v>3253.2166666666672</v>
      </c>
      <c r="I170" s="329">
        <v>3306.6833333333334</v>
      </c>
      <c r="J170" s="329">
        <v>3366.666666666667</v>
      </c>
      <c r="K170" s="328">
        <v>3246.7</v>
      </c>
      <c r="L170" s="328">
        <v>3133.25</v>
      </c>
      <c r="M170" s="328">
        <v>1.1329899999999999</v>
      </c>
      <c r="N170" s="1"/>
      <c r="O170" s="1"/>
    </row>
    <row r="171" spans="1:15" ht="12.75" customHeight="1">
      <c r="A171" s="30">
        <v>161</v>
      </c>
      <c r="B171" s="347" t="s">
        <v>370</v>
      </c>
      <c r="C171" s="328">
        <v>1505.95</v>
      </c>
      <c r="D171" s="329">
        <v>1498.2</v>
      </c>
      <c r="E171" s="329">
        <v>1467.75</v>
      </c>
      <c r="F171" s="329">
        <v>1429.55</v>
      </c>
      <c r="G171" s="329">
        <v>1399.1</v>
      </c>
      <c r="H171" s="329">
        <v>1536.4</v>
      </c>
      <c r="I171" s="329">
        <v>1566.8500000000004</v>
      </c>
      <c r="J171" s="329">
        <v>1605.0500000000002</v>
      </c>
      <c r="K171" s="328">
        <v>1528.65</v>
      </c>
      <c r="L171" s="328">
        <v>1460</v>
      </c>
      <c r="M171" s="328">
        <v>1.59348</v>
      </c>
      <c r="N171" s="1"/>
      <c r="O171" s="1"/>
    </row>
    <row r="172" spans="1:15" ht="12.75" customHeight="1">
      <c r="A172" s="30">
        <v>162</v>
      </c>
      <c r="B172" s="347" t="s">
        <v>104</v>
      </c>
      <c r="C172" s="328">
        <v>435.55</v>
      </c>
      <c r="D172" s="329">
        <v>429.0333333333333</v>
      </c>
      <c r="E172" s="329">
        <v>420.61666666666662</v>
      </c>
      <c r="F172" s="329">
        <v>405.68333333333334</v>
      </c>
      <c r="G172" s="329">
        <v>397.26666666666665</v>
      </c>
      <c r="H172" s="329">
        <v>443.96666666666658</v>
      </c>
      <c r="I172" s="329">
        <v>452.38333333333333</v>
      </c>
      <c r="J172" s="329">
        <v>467.31666666666655</v>
      </c>
      <c r="K172" s="328">
        <v>437.45</v>
      </c>
      <c r="L172" s="328">
        <v>414.1</v>
      </c>
      <c r="M172" s="328">
        <v>19.60144</v>
      </c>
      <c r="N172" s="1"/>
      <c r="O172" s="1"/>
    </row>
    <row r="173" spans="1:15" ht="12.75" customHeight="1">
      <c r="A173" s="30">
        <v>163</v>
      </c>
      <c r="B173" s="347" t="s">
        <v>365</v>
      </c>
      <c r="C173" s="328">
        <v>4274.55</v>
      </c>
      <c r="D173" s="329">
        <v>4271.1500000000005</v>
      </c>
      <c r="E173" s="329">
        <v>4192.3500000000013</v>
      </c>
      <c r="F173" s="329">
        <v>4110.1500000000005</v>
      </c>
      <c r="G173" s="329">
        <v>4031.3500000000013</v>
      </c>
      <c r="H173" s="329">
        <v>4353.3500000000013</v>
      </c>
      <c r="I173" s="329">
        <v>4432.1500000000005</v>
      </c>
      <c r="J173" s="329">
        <v>4514.3500000000013</v>
      </c>
      <c r="K173" s="328">
        <v>4349.95</v>
      </c>
      <c r="L173" s="328">
        <v>4188.95</v>
      </c>
      <c r="M173" s="328">
        <v>0.16059999999999999</v>
      </c>
      <c r="N173" s="1"/>
      <c r="O173" s="1"/>
    </row>
    <row r="174" spans="1:15" ht="12.75" customHeight="1">
      <c r="A174" s="30">
        <v>164</v>
      </c>
      <c r="B174" s="347" t="s">
        <v>379</v>
      </c>
      <c r="C174" s="328">
        <v>608.20000000000005</v>
      </c>
      <c r="D174" s="329">
        <v>598.56666666666672</v>
      </c>
      <c r="E174" s="329">
        <v>579.63333333333344</v>
      </c>
      <c r="F174" s="329">
        <v>551.06666666666672</v>
      </c>
      <c r="G174" s="329">
        <v>532.13333333333344</v>
      </c>
      <c r="H174" s="329">
        <v>627.13333333333344</v>
      </c>
      <c r="I174" s="329">
        <v>646.06666666666661</v>
      </c>
      <c r="J174" s="329">
        <v>674.63333333333344</v>
      </c>
      <c r="K174" s="328">
        <v>617.5</v>
      </c>
      <c r="L174" s="328">
        <v>570</v>
      </c>
      <c r="M174" s="328">
        <v>38.474060000000001</v>
      </c>
      <c r="N174" s="1"/>
      <c r="O174" s="1"/>
    </row>
    <row r="175" spans="1:15" ht="12.75" customHeight="1">
      <c r="A175" s="30">
        <v>165</v>
      </c>
      <c r="B175" s="347" t="s">
        <v>371</v>
      </c>
      <c r="C175" s="328">
        <v>983.8</v>
      </c>
      <c r="D175" s="329">
        <v>988.5333333333333</v>
      </c>
      <c r="E175" s="329">
        <v>972.26666666666665</v>
      </c>
      <c r="F175" s="329">
        <v>960.73333333333335</v>
      </c>
      <c r="G175" s="329">
        <v>944.4666666666667</v>
      </c>
      <c r="H175" s="329">
        <v>1000.0666666666666</v>
      </c>
      <c r="I175" s="329">
        <v>1016.3333333333333</v>
      </c>
      <c r="J175" s="329">
        <v>1027.8666666666666</v>
      </c>
      <c r="K175" s="328">
        <v>1004.8</v>
      </c>
      <c r="L175" s="328">
        <v>977</v>
      </c>
      <c r="M175" s="328">
        <v>0.19378000000000001</v>
      </c>
      <c r="N175" s="1"/>
      <c r="O175" s="1"/>
    </row>
    <row r="176" spans="1:15" ht="12.75" customHeight="1">
      <c r="A176" s="30">
        <v>166</v>
      </c>
      <c r="B176" s="347" t="s">
        <v>258</v>
      </c>
      <c r="C176" s="328">
        <v>472.3</v>
      </c>
      <c r="D176" s="329">
        <v>475.48333333333335</v>
      </c>
      <c r="E176" s="329">
        <v>463.06666666666672</v>
      </c>
      <c r="F176" s="329">
        <v>453.83333333333337</v>
      </c>
      <c r="G176" s="329">
        <v>441.41666666666674</v>
      </c>
      <c r="H176" s="329">
        <v>484.7166666666667</v>
      </c>
      <c r="I176" s="329">
        <v>497.13333333333333</v>
      </c>
      <c r="J176" s="329">
        <v>506.36666666666667</v>
      </c>
      <c r="K176" s="328">
        <v>487.9</v>
      </c>
      <c r="L176" s="328">
        <v>466.25</v>
      </c>
      <c r="M176" s="328">
        <v>0.81198000000000004</v>
      </c>
      <c r="N176" s="1"/>
      <c r="O176" s="1"/>
    </row>
    <row r="177" spans="1:15" ht="12.75" customHeight="1">
      <c r="A177" s="30">
        <v>167</v>
      </c>
      <c r="B177" s="347" t="s">
        <v>107</v>
      </c>
      <c r="C177" s="328">
        <v>664.7</v>
      </c>
      <c r="D177" s="329">
        <v>685.63333333333321</v>
      </c>
      <c r="E177" s="329">
        <v>639.11666666666645</v>
      </c>
      <c r="F177" s="329">
        <v>613.53333333333319</v>
      </c>
      <c r="G177" s="329">
        <v>567.01666666666642</v>
      </c>
      <c r="H177" s="329">
        <v>711.21666666666647</v>
      </c>
      <c r="I177" s="329">
        <v>757.73333333333335</v>
      </c>
      <c r="J177" s="329">
        <v>783.31666666666649</v>
      </c>
      <c r="K177" s="328">
        <v>732.15</v>
      </c>
      <c r="L177" s="328">
        <v>660.05</v>
      </c>
      <c r="M177" s="328">
        <v>32.637880000000003</v>
      </c>
      <c r="N177" s="1"/>
      <c r="O177" s="1"/>
    </row>
    <row r="178" spans="1:15" ht="12.75" customHeight="1">
      <c r="A178" s="30">
        <v>168</v>
      </c>
      <c r="B178" s="347" t="s">
        <v>259</v>
      </c>
      <c r="C178" s="328">
        <v>492.4</v>
      </c>
      <c r="D178" s="329">
        <v>485.11666666666662</v>
      </c>
      <c r="E178" s="329">
        <v>472.28333333333325</v>
      </c>
      <c r="F178" s="329">
        <v>452.16666666666663</v>
      </c>
      <c r="G178" s="329">
        <v>439.33333333333326</v>
      </c>
      <c r="H178" s="329">
        <v>505.23333333333323</v>
      </c>
      <c r="I178" s="329">
        <v>518.06666666666661</v>
      </c>
      <c r="J178" s="329">
        <v>538.18333333333317</v>
      </c>
      <c r="K178" s="328">
        <v>497.95</v>
      </c>
      <c r="L178" s="328">
        <v>465</v>
      </c>
      <c r="M178" s="328">
        <v>0.99977000000000005</v>
      </c>
      <c r="N178" s="1"/>
      <c r="O178" s="1"/>
    </row>
    <row r="179" spans="1:15" ht="12.75" customHeight="1">
      <c r="A179" s="30">
        <v>169</v>
      </c>
      <c r="B179" s="347" t="s">
        <v>108</v>
      </c>
      <c r="C179" s="328">
        <v>1374.8</v>
      </c>
      <c r="D179" s="329">
        <v>1384.7833333333335</v>
      </c>
      <c r="E179" s="329">
        <v>1340.5666666666671</v>
      </c>
      <c r="F179" s="329">
        <v>1306.3333333333335</v>
      </c>
      <c r="G179" s="329">
        <v>1262.116666666667</v>
      </c>
      <c r="H179" s="329">
        <v>1419.0166666666671</v>
      </c>
      <c r="I179" s="329">
        <v>1463.2333333333338</v>
      </c>
      <c r="J179" s="329">
        <v>1497.4666666666672</v>
      </c>
      <c r="K179" s="328">
        <v>1429</v>
      </c>
      <c r="L179" s="328">
        <v>1350.55</v>
      </c>
      <c r="M179" s="328">
        <v>15.889559999999999</v>
      </c>
      <c r="N179" s="1"/>
      <c r="O179" s="1"/>
    </row>
    <row r="180" spans="1:15" ht="12.75" customHeight="1">
      <c r="A180" s="30">
        <v>170</v>
      </c>
      <c r="B180" s="347" t="s">
        <v>380</v>
      </c>
      <c r="C180" s="328">
        <v>81.5</v>
      </c>
      <c r="D180" s="329">
        <v>81.016666666666666</v>
      </c>
      <c r="E180" s="329">
        <v>79.083333333333329</v>
      </c>
      <c r="F180" s="329">
        <v>76.666666666666657</v>
      </c>
      <c r="G180" s="329">
        <v>74.73333333333332</v>
      </c>
      <c r="H180" s="329">
        <v>83.433333333333337</v>
      </c>
      <c r="I180" s="329">
        <v>85.366666666666674</v>
      </c>
      <c r="J180" s="329">
        <v>87.783333333333346</v>
      </c>
      <c r="K180" s="328">
        <v>82.95</v>
      </c>
      <c r="L180" s="328">
        <v>78.599999999999994</v>
      </c>
      <c r="M180" s="328">
        <v>7.6978900000000001</v>
      </c>
      <c r="N180" s="1"/>
      <c r="O180" s="1"/>
    </row>
    <row r="181" spans="1:15" ht="12.75" customHeight="1">
      <c r="A181" s="30">
        <v>171</v>
      </c>
      <c r="B181" s="347" t="s">
        <v>109</v>
      </c>
      <c r="C181" s="328">
        <v>286</v>
      </c>
      <c r="D181" s="329">
        <v>283.7833333333333</v>
      </c>
      <c r="E181" s="329">
        <v>279.26666666666659</v>
      </c>
      <c r="F181" s="329">
        <v>272.5333333333333</v>
      </c>
      <c r="G181" s="329">
        <v>268.01666666666659</v>
      </c>
      <c r="H181" s="329">
        <v>290.51666666666659</v>
      </c>
      <c r="I181" s="329">
        <v>295.03333333333325</v>
      </c>
      <c r="J181" s="329">
        <v>301.76666666666659</v>
      </c>
      <c r="K181" s="328">
        <v>288.3</v>
      </c>
      <c r="L181" s="328">
        <v>277.05</v>
      </c>
      <c r="M181" s="328">
        <v>7.0252800000000004</v>
      </c>
      <c r="N181" s="1"/>
      <c r="O181" s="1"/>
    </row>
    <row r="182" spans="1:15" ht="12.75" customHeight="1">
      <c r="A182" s="30">
        <v>172</v>
      </c>
      <c r="B182" s="347" t="s">
        <v>372</v>
      </c>
      <c r="C182" s="328">
        <v>496.5</v>
      </c>
      <c r="D182" s="329">
        <v>484.83333333333331</v>
      </c>
      <c r="E182" s="329">
        <v>466.66666666666663</v>
      </c>
      <c r="F182" s="329">
        <v>436.83333333333331</v>
      </c>
      <c r="G182" s="329">
        <v>418.66666666666663</v>
      </c>
      <c r="H182" s="329">
        <v>514.66666666666663</v>
      </c>
      <c r="I182" s="329">
        <v>532.83333333333326</v>
      </c>
      <c r="J182" s="329">
        <v>562.66666666666663</v>
      </c>
      <c r="K182" s="328">
        <v>503</v>
      </c>
      <c r="L182" s="328">
        <v>455</v>
      </c>
      <c r="M182" s="328">
        <v>30.578330000000001</v>
      </c>
      <c r="N182" s="1"/>
      <c r="O182" s="1"/>
    </row>
    <row r="183" spans="1:15" ht="12.75" customHeight="1">
      <c r="A183" s="30">
        <v>173</v>
      </c>
      <c r="B183" s="347" t="s">
        <v>110</v>
      </c>
      <c r="C183" s="328">
        <v>1446.55</v>
      </c>
      <c r="D183" s="329">
        <v>1443.9833333333333</v>
      </c>
      <c r="E183" s="329">
        <v>1412.2666666666667</v>
      </c>
      <c r="F183" s="329">
        <v>1377.9833333333333</v>
      </c>
      <c r="G183" s="329">
        <v>1346.2666666666667</v>
      </c>
      <c r="H183" s="329">
        <v>1478.2666666666667</v>
      </c>
      <c r="I183" s="329">
        <v>1509.9833333333333</v>
      </c>
      <c r="J183" s="329">
        <v>1544.2666666666667</v>
      </c>
      <c r="K183" s="328">
        <v>1475.7</v>
      </c>
      <c r="L183" s="328">
        <v>1409.7</v>
      </c>
      <c r="M183" s="328">
        <v>9.2376900000000006</v>
      </c>
      <c r="N183" s="1"/>
      <c r="O183" s="1"/>
    </row>
    <row r="184" spans="1:15" ht="12.75" customHeight="1">
      <c r="A184" s="30">
        <v>174</v>
      </c>
      <c r="B184" s="347" t="s">
        <v>374</v>
      </c>
      <c r="C184" s="328">
        <v>162</v>
      </c>
      <c r="D184" s="329">
        <v>161.91666666666666</v>
      </c>
      <c r="E184" s="329">
        <v>156.58333333333331</v>
      </c>
      <c r="F184" s="329">
        <v>151.16666666666666</v>
      </c>
      <c r="G184" s="329">
        <v>145.83333333333331</v>
      </c>
      <c r="H184" s="329">
        <v>167.33333333333331</v>
      </c>
      <c r="I184" s="329">
        <v>172.66666666666663</v>
      </c>
      <c r="J184" s="329">
        <v>178.08333333333331</v>
      </c>
      <c r="K184" s="328">
        <v>167.25</v>
      </c>
      <c r="L184" s="328">
        <v>156.5</v>
      </c>
      <c r="M184" s="328">
        <v>23.420829999999999</v>
      </c>
      <c r="N184" s="1"/>
      <c r="O184" s="1"/>
    </row>
    <row r="185" spans="1:15" ht="12.75" customHeight="1">
      <c r="A185" s="30">
        <v>175</v>
      </c>
      <c r="B185" s="347" t="s">
        <v>375</v>
      </c>
      <c r="C185" s="328">
        <v>1645.6</v>
      </c>
      <c r="D185" s="329">
        <v>1647.5166666666667</v>
      </c>
      <c r="E185" s="329">
        <v>1603.0833333333333</v>
      </c>
      <c r="F185" s="329">
        <v>1560.5666666666666</v>
      </c>
      <c r="G185" s="329">
        <v>1516.1333333333332</v>
      </c>
      <c r="H185" s="329">
        <v>1690.0333333333333</v>
      </c>
      <c r="I185" s="329">
        <v>1734.4666666666667</v>
      </c>
      <c r="J185" s="329">
        <v>1776.9833333333333</v>
      </c>
      <c r="K185" s="328">
        <v>1691.95</v>
      </c>
      <c r="L185" s="328">
        <v>1605</v>
      </c>
      <c r="M185" s="328">
        <v>1.6007100000000001</v>
      </c>
      <c r="N185" s="1"/>
      <c r="O185" s="1"/>
    </row>
    <row r="186" spans="1:15" ht="12.75" customHeight="1">
      <c r="A186" s="30">
        <v>176</v>
      </c>
      <c r="B186" s="347" t="s">
        <v>381</v>
      </c>
      <c r="C186" s="328">
        <v>130</v>
      </c>
      <c r="D186" s="329">
        <v>128.66666666666666</v>
      </c>
      <c r="E186" s="329">
        <v>124.93333333333331</v>
      </c>
      <c r="F186" s="329">
        <v>119.86666666666665</v>
      </c>
      <c r="G186" s="329">
        <v>116.1333333333333</v>
      </c>
      <c r="H186" s="329">
        <v>133.73333333333332</v>
      </c>
      <c r="I186" s="329">
        <v>137.46666666666667</v>
      </c>
      <c r="J186" s="329">
        <v>142.53333333333333</v>
      </c>
      <c r="K186" s="328">
        <v>132.4</v>
      </c>
      <c r="L186" s="328">
        <v>123.6</v>
      </c>
      <c r="M186" s="328">
        <v>35.898829999999997</v>
      </c>
      <c r="N186" s="1"/>
      <c r="O186" s="1"/>
    </row>
    <row r="187" spans="1:15" ht="12.75" customHeight="1">
      <c r="A187" s="30">
        <v>177</v>
      </c>
      <c r="B187" s="347" t="s">
        <v>260</v>
      </c>
      <c r="C187" s="328">
        <v>264.35000000000002</v>
      </c>
      <c r="D187" s="329">
        <v>267.11666666666667</v>
      </c>
      <c r="E187" s="329">
        <v>258.23333333333335</v>
      </c>
      <c r="F187" s="329">
        <v>252.11666666666667</v>
      </c>
      <c r="G187" s="329">
        <v>243.23333333333335</v>
      </c>
      <c r="H187" s="329">
        <v>273.23333333333335</v>
      </c>
      <c r="I187" s="329">
        <v>282.11666666666667</v>
      </c>
      <c r="J187" s="329">
        <v>288.23333333333335</v>
      </c>
      <c r="K187" s="328">
        <v>276</v>
      </c>
      <c r="L187" s="328">
        <v>261</v>
      </c>
      <c r="M187" s="328">
        <v>12.09967</v>
      </c>
      <c r="N187" s="1"/>
      <c r="O187" s="1"/>
    </row>
    <row r="188" spans="1:15" ht="12.75" customHeight="1">
      <c r="A188" s="30">
        <v>178</v>
      </c>
      <c r="B188" s="347" t="s">
        <v>376</v>
      </c>
      <c r="C188" s="328">
        <v>620.04999999999995</v>
      </c>
      <c r="D188" s="329">
        <v>623.88333333333333</v>
      </c>
      <c r="E188" s="329">
        <v>609.76666666666665</v>
      </c>
      <c r="F188" s="329">
        <v>599.48333333333335</v>
      </c>
      <c r="G188" s="329">
        <v>585.36666666666667</v>
      </c>
      <c r="H188" s="329">
        <v>634.16666666666663</v>
      </c>
      <c r="I188" s="329">
        <v>648.28333333333319</v>
      </c>
      <c r="J188" s="329">
        <v>658.56666666666661</v>
      </c>
      <c r="K188" s="328">
        <v>638</v>
      </c>
      <c r="L188" s="328">
        <v>613.6</v>
      </c>
      <c r="M188" s="328">
        <v>1.40401</v>
      </c>
      <c r="N188" s="1"/>
      <c r="O188" s="1"/>
    </row>
    <row r="189" spans="1:15" ht="12.75" customHeight="1">
      <c r="A189" s="30">
        <v>179</v>
      </c>
      <c r="B189" s="347" t="s">
        <v>111</v>
      </c>
      <c r="C189" s="328">
        <v>496.75</v>
      </c>
      <c r="D189" s="329">
        <v>498.95</v>
      </c>
      <c r="E189" s="329">
        <v>483.79999999999995</v>
      </c>
      <c r="F189" s="329">
        <v>470.84999999999997</v>
      </c>
      <c r="G189" s="329">
        <v>455.69999999999993</v>
      </c>
      <c r="H189" s="329">
        <v>511.9</v>
      </c>
      <c r="I189" s="329">
        <v>527.04999999999995</v>
      </c>
      <c r="J189" s="329">
        <v>540</v>
      </c>
      <c r="K189" s="328">
        <v>514.1</v>
      </c>
      <c r="L189" s="328">
        <v>486</v>
      </c>
      <c r="M189" s="328">
        <v>19.635390000000001</v>
      </c>
      <c r="N189" s="1"/>
      <c r="O189" s="1"/>
    </row>
    <row r="190" spans="1:15" ht="12.75" customHeight="1">
      <c r="A190" s="30">
        <v>180</v>
      </c>
      <c r="B190" s="347" t="s">
        <v>261</v>
      </c>
      <c r="C190" s="328">
        <v>1325.05</v>
      </c>
      <c r="D190" s="329">
        <v>1331.25</v>
      </c>
      <c r="E190" s="329">
        <v>1298.3499999999999</v>
      </c>
      <c r="F190" s="329">
        <v>1271.6499999999999</v>
      </c>
      <c r="G190" s="329">
        <v>1238.7499999999998</v>
      </c>
      <c r="H190" s="329">
        <v>1357.95</v>
      </c>
      <c r="I190" s="329">
        <v>1390.8500000000001</v>
      </c>
      <c r="J190" s="329">
        <v>1417.5500000000002</v>
      </c>
      <c r="K190" s="328">
        <v>1364.15</v>
      </c>
      <c r="L190" s="328">
        <v>1304.55</v>
      </c>
      <c r="M190" s="328">
        <v>5.8806799999999999</v>
      </c>
      <c r="N190" s="1"/>
      <c r="O190" s="1"/>
    </row>
    <row r="191" spans="1:15" ht="12.75" customHeight="1">
      <c r="A191" s="30">
        <v>181</v>
      </c>
      <c r="B191" s="347" t="s">
        <v>385</v>
      </c>
      <c r="C191" s="328">
        <v>947.9</v>
      </c>
      <c r="D191" s="329">
        <v>943.61666666666679</v>
      </c>
      <c r="E191" s="329">
        <v>922.23333333333358</v>
      </c>
      <c r="F191" s="329">
        <v>896.56666666666683</v>
      </c>
      <c r="G191" s="329">
        <v>875.18333333333362</v>
      </c>
      <c r="H191" s="329">
        <v>969.28333333333353</v>
      </c>
      <c r="I191" s="329">
        <v>990.66666666666674</v>
      </c>
      <c r="J191" s="329">
        <v>1016.3333333333335</v>
      </c>
      <c r="K191" s="328">
        <v>965</v>
      </c>
      <c r="L191" s="328">
        <v>917.95</v>
      </c>
      <c r="M191" s="328">
        <v>3.3193100000000002</v>
      </c>
      <c r="N191" s="1"/>
      <c r="O191" s="1"/>
    </row>
    <row r="192" spans="1:15" ht="12.75" customHeight="1">
      <c r="A192" s="30">
        <v>182</v>
      </c>
      <c r="B192" s="347" t="s">
        <v>833</v>
      </c>
      <c r="C192" s="328">
        <v>17.8</v>
      </c>
      <c r="D192" s="329">
        <v>17.783333333333335</v>
      </c>
      <c r="E192" s="329">
        <v>17.516666666666669</v>
      </c>
      <c r="F192" s="329">
        <v>17.233333333333334</v>
      </c>
      <c r="G192" s="329">
        <v>16.966666666666669</v>
      </c>
      <c r="H192" s="329">
        <v>18.06666666666667</v>
      </c>
      <c r="I192" s="329">
        <v>18.333333333333336</v>
      </c>
      <c r="J192" s="329">
        <v>18.616666666666671</v>
      </c>
      <c r="K192" s="328">
        <v>18.05</v>
      </c>
      <c r="L192" s="328">
        <v>17.5</v>
      </c>
      <c r="M192" s="328">
        <v>27.1311</v>
      </c>
      <c r="N192" s="1"/>
      <c r="O192" s="1"/>
    </row>
    <row r="193" spans="1:15" ht="12.75" customHeight="1">
      <c r="A193" s="30">
        <v>183</v>
      </c>
      <c r="B193" s="347" t="s">
        <v>386</v>
      </c>
      <c r="C193" s="328">
        <v>1084.8</v>
      </c>
      <c r="D193" s="329">
        <v>1082.9833333333333</v>
      </c>
      <c r="E193" s="329">
        <v>1046.9666666666667</v>
      </c>
      <c r="F193" s="329">
        <v>1009.1333333333334</v>
      </c>
      <c r="G193" s="329">
        <v>973.11666666666679</v>
      </c>
      <c r="H193" s="329">
        <v>1120.8166666666666</v>
      </c>
      <c r="I193" s="329">
        <v>1156.8333333333335</v>
      </c>
      <c r="J193" s="329">
        <v>1194.6666666666665</v>
      </c>
      <c r="K193" s="328">
        <v>1119</v>
      </c>
      <c r="L193" s="328">
        <v>1045.1500000000001</v>
      </c>
      <c r="M193" s="328">
        <v>0.25274999999999997</v>
      </c>
      <c r="N193" s="1"/>
      <c r="O193" s="1"/>
    </row>
    <row r="194" spans="1:15" ht="12.75" customHeight="1">
      <c r="A194" s="30">
        <v>184</v>
      </c>
      <c r="B194" s="347" t="s">
        <v>112</v>
      </c>
      <c r="C194" s="328">
        <v>1072.05</v>
      </c>
      <c r="D194" s="329">
        <v>1063.4833333333333</v>
      </c>
      <c r="E194" s="329">
        <v>1045.9666666666667</v>
      </c>
      <c r="F194" s="329">
        <v>1019.8833333333334</v>
      </c>
      <c r="G194" s="329">
        <v>1002.3666666666668</v>
      </c>
      <c r="H194" s="329">
        <v>1089.5666666666666</v>
      </c>
      <c r="I194" s="329">
        <v>1107.0833333333335</v>
      </c>
      <c r="J194" s="329">
        <v>1133.1666666666665</v>
      </c>
      <c r="K194" s="328">
        <v>1081</v>
      </c>
      <c r="L194" s="328">
        <v>1037.4000000000001</v>
      </c>
      <c r="M194" s="328">
        <v>15.96458</v>
      </c>
      <c r="N194" s="1"/>
      <c r="O194" s="1"/>
    </row>
    <row r="195" spans="1:15" ht="12.75" customHeight="1">
      <c r="A195" s="30">
        <v>185</v>
      </c>
      <c r="B195" s="347" t="s">
        <v>113</v>
      </c>
      <c r="C195" s="328">
        <v>1154.2</v>
      </c>
      <c r="D195" s="329">
        <v>1142.0333333333335</v>
      </c>
      <c r="E195" s="329">
        <v>1122.666666666667</v>
      </c>
      <c r="F195" s="329">
        <v>1091.1333333333334</v>
      </c>
      <c r="G195" s="329">
        <v>1071.7666666666669</v>
      </c>
      <c r="H195" s="329">
        <v>1173.5666666666671</v>
      </c>
      <c r="I195" s="329">
        <v>1192.9333333333334</v>
      </c>
      <c r="J195" s="329">
        <v>1224.4666666666672</v>
      </c>
      <c r="K195" s="328">
        <v>1161.4000000000001</v>
      </c>
      <c r="L195" s="328">
        <v>1110.5</v>
      </c>
      <c r="M195" s="328">
        <v>52.498449999999998</v>
      </c>
      <c r="N195" s="1"/>
      <c r="O195" s="1"/>
    </row>
    <row r="196" spans="1:15" ht="12.75" customHeight="1">
      <c r="A196" s="30">
        <v>186</v>
      </c>
      <c r="B196" s="347" t="s">
        <v>114</v>
      </c>
      <c r="C196" s="328">
        <v>2121.9499999999998</v>
      </c>
      <c r="D196" s="329">
        <v>2125.0166666666669</v>
      </c>
      <c r="E196" s="329">
        <v>2095.1333333333337</v>
      </c>
      <c r="F196" s="329">
        <v>2068.3166666666666</v>
      </c>
      <c r="G196" s="329">
        <v>2038.4333333333334</v>
      </c>
      <c r="H196" s="329">
        <v>2151.8333333333339</v>
      </c>
      <c r="I196" s="329">
        <v>2181.7166666666672</v>
      </c>
      <c r="J196" s="329">
        <v>2208.5333333333342</v>
      </c>
      <c r="K196" s="328">
        <v>2154.9</v>
      </c>
      <c r="L196" s="328">
        <v>2098.1999999999998</v>
      </c>
      <c r="M196" s="328">
        <v>76.756270000000001</v>
      </c>
      <c r="N196" s="1"/>
      <c r="O196" s="1"/>
    </row>
    <row r="197" spans="1:15" ht="12.75" customHeight="1">
      <c r="A197" s="30">
        <v>187</v>
      </c>
      <c r="B197" s="347" t="s">
        <v>115</v>
      </c>
      <c r="C197" s="328">
        <v>2038.55</v>
      </c>
      <c r="D197" s="329">
        <v>2035.4666666666665</v>
      </c>
      <c r="E197" s="329">
        <v>1990.9333333333329</v>
      </c>
      <c r="F197" s="329">
        <v>1943.3166666666664</v>
      </c>
      <c r="G197" s="329">
        <v>1898.7833333333328</v>
      </c>
      <c r="H197" s="329">
        <v>2083.083333333333</v>
      </c>
      <c r="I197" s="329">
        <v>2127.6166666666663</v>
      </c>
      <c r="J197" s="329">
        <v>2175.2333333333331</v>
      </c>
      <c r="K197" s="328">
        <v>2080</v>
      </c>
      <c r="L197" s="328">
        <v>1987.85</v>
      </c>
      <c r="M197" s="328">
        <v>3.0301200000000001</v>
      </c>
      <c r="N197" s="1"/>
      <c r="O197" s="1"/>
    </row>
    <row r="198" spans="1:15" ht="12.75" customHeight="1">
      <c r="A198" s="30">
        <v>188</v>
      </c>
      <c r="B198" s="347" t="s">
        <v>116</v>
      </c>
      <c r="C198" s="328">
        <v>1324.8</v>
      </c>
      <c r="D198" s="329">
        <v>1318.0666666666666</v>
      </c>
      <c r="E198" s="329">
        <v>1303.7833333333333</v>
      </c>
      <c r="F198" s="329">
        <v>1282.7666666666667</v>
      </c>
      <c r="G198" s="329">
        <v>1268.4833333333333</v>
      </c>
      <c r="H198" s="329">
        <v>1339.0833333333333</v>
      </c>
      <c r="I198" s="329">
        <v>1353.3666666666666</v>
      </c>
      <c r="J198" s="329">
        <v>1374.3833333333332</v>
      </c>
      <c r="K198" s="328">
        <v>1332.35</v>
      </c>
      <c r="L198" s="328">
        <v>1297.05</v>
      </c>
      <c r="M198" s="328">
        <v>135.27229</v>
      </c>
      <c r="N198" s="1"/>
      <c r="O198" s="1"/>
    </row>
    <row r="199" spans="1:15" ht="12.75" customHeight="1">
      <c r="A199" s="30">
        <v>189</v>
      </c>
      <c r="B199" s="347" t="s">
        <v>117</v>
      </c>
      <c r="C199" s="328">
        <v>503.5</v>
      </c>
      <c r="D199" s="329">
        <v>507.16666666666669</v>
      </c>
      <c r="E199" s="329">
        <v>494.33333333333337</v>
      </c>
      <c r="F199" s="329">
        <v>485.16666666666669</v>
      </c>
      <c r="G199" s="329">
        <v>472.33333333333337</v>
      </c>
      <c r="H199" s="329">
        <v>516.33333333333337</v>
      </c>
      <c r="I199" s="329">
        <v>529.16666666666674</v>
      </c>
      <c r="J199" s="329">
        <v>538.33333333333337</v>
      </c>
      <c r="K199" s="328">
        <v>520</v>
      </c>
      <c r="L199" s="328">
        <v>498</v>
      </c>
      <c r="M199" s="328">
        <v>91.561260000000004</v>
      </c>
      <c r="N199" s="1"/>
      <c r="O199" s="1"/>
    </row>
    <row r="200" spans="1:15" ht="12.75" customHeight="1">
      <c r="A200" s="30">
        <v>190</v>
      </c>
      <c r="B200" s="347" t="s">
        <v>383</v>
      </c>
      <c r="C200" s="328">
        <v>1290.75</v>
      </c>
      <c r="D200" s="329">
        <v>1238.55</v>
      </c>
      <c r="E200" s="329">
        <v>1162.1999999999998</v>
      </c>
      <c r="F200" s="329">
        <v>1033.6499999999999</v>
      </c>
      <c r="G200" s="329">
        <v>957.29999999999973</v>
      </c>
      <c r="H200" s="329">
        <v>1367.1</v>
      </c>
      <c r="I200" s="329">
        <v>1443.4499999999998</v>
      </c>
      <c r="J200" s="329">
        <v>1572</v>
      </c>
      <c r="K200" s="328">
        <v>1314.9</v>
      </c>
      <c r="L200" s="328">
        <v>1110</v>
      </c>
      <c r="M200" s="328">
        <v>17.198129999999999</v>
      </c>
      <c r="N200" s="1"/>
      <c r="O200" s="1"/>
    </row>
    <row r="201" spans="1:15" ht="12.75" customHeight="1">
      <c r="A201" s="30">
        <v>191</v>
      </c>
      <c r="B201" s="347" t="s">
        <v>387</v>
      </c>
      <c r="C201" s="328">
        <v>181.3</v>
      </c>
      <c r="D201" s="329">
        <v>181.9</v>
      </c>
      <c r="E201" s="329">
        <v>178.10000000000002</v>
      </c>
      <c r="F201" s="329">
        <v>174.9</v>
      </c>
      <c r="G201" s="329">
        <v>171.10000000000002</v>
      </c>
      <c r="H201" s="329">
        <v>185.10000000000002</v>
      </c>
      <c r="I201" s="329">
        <v>188.90000000000003</v>
      </c>
      <c r="J201" s="329">
        <v>192.10000000000002</v>
      </c>
      <c r="K201" s="328">
        <v>185.7</v>
      </c>
      <c r="L201" s="328">
        <v>178.7</v>
      </c>
      <c r="M201" s="328">
        <v>1.3978699999999999</v>
      </c>
      <c r="N201" s="1"/>
      <c r="O201" s="1"/>
    </row>
    <row r="202" spans="1:15" ht="12.75" customHeight="1">
      <c r="A202" s="30">
        <v>192</v>
      </c>
      <c r="B202" s="347" t="s">
        <v>388</v>
      </c>
      <c r="C202" s="328">
        <v>101.85</v>
      </c>
      <c r="D202" s="329">
        <v>101.91666666666667</v>
      </c>
      <c r="E202" s="329">
        <v>100.33333333333334</v>
      </c>
      <c r="F202" s="329">
        <v>98.816666666666677</v>
      </c>
      <c r="G202" s="329">
        <v>97.233333333333348</v>
      </c>
      <c r="H202" s="329">
        <v>103.43333333333334</v>
      </c>
      <c r="I202" s="329">
        <v>105.01666666666668</v>
      </c>
      <c r="J202" s="329">
        <v>106.53333333333333</v>
      </c>
      <c r="K202" s="328">
        <v>103.5</v>
      </c>
      <c r="L202" s="328">
        <v>100.4</v>
      </c>
      <c r="M202" s="328">
        <v>7.08256</v>
      </c>
      <c r="N202" s="1"/>
      <c r="O202" s="1"/>
    </row>
    <row r="203" spans="1:15" ht="12.75" customHeight="1">
      <c r="A203" s="30">
        <v>193</v>
      </c>
      <c r="B203" s="347" t="s">
        <v>118</v>
      </c>
      <c r="C203" s="328">
        <v>2198.6999999999998</v>
      </c>
      <c r="D203" s="329">
        <v>2219.5333333333333</v>
      </c>
      <c r="E203" s="329">
        <v>2149.2666666666664</v>
      </c>
      <c r="F203" s="329">
        <v>2099.833333333333</v>
      </c>
      <c r="G203" s="329">
        <v>2029.5666666666662</v>
      </c>
      <c r="H203" s="329">
        <v>2268.9666666666667</v>
      </c>
      <c r="I203" s="329">
        <v>2339.233333333334</v>
      </c>
      <c r="J203" s="329">
        <v>2388.666666666667</v>
      </c>
      <c r="K203" s="328">
        <v>2289.8000000000002</v>
      </c>
      <c r="L203" s="328">
        <v>2170.1</v>
      </c>
      <c r="M203" s="328">
        <v>12.84637</v>
      </c>
      <c r="N203" s="1"/>
      <c r="O203" s="1"/>
    </row>
    <row r="204" spans="1:15" ht="12.75" customHeight="1">
      <c r="A204" s="30">
        <v>194</v>
      </c>
      <c r="B204" s="347" t="s">
        <v>384</v>
      </c>
      <c r="C204" s="328">
        <v>68.3</v>
      </c>
      <c r="D204" s="329">
        <v>68.333333333333329</v>
      </c>
      <c r="E204" s="329">
        <v>67.466666666666654</v>
      </c>
      <c r="F204" s="329">
        <v>66.633333333333326</v>
      </c>
      <c r="G204" s="329">
        <v>65.766666666666652</v>
      </c>
      <c r="H204" s="329">
        <v>69.166666666666657</v>
      </c>
      <c r="I204" s="329">
        <v>70.033333333333331</v>
      </c>
      <c r="J204" s="329">
        <v>70.86666666666666</v>
      </c>
      <c r="K204" s="328">
        <v>69.2</v>
      </c>
      <c r="L204" s="328">
        <v>67.5</v>
      </c>
      <c r="M204" s="328">
        <v>61.499549999999999</v>
      </c>
      <c r="N204" s="1"/>
      <c r="O204" s="1"/>
    </row>
    <row r="205" spans="1:15" ht="12.75" customHeight="1">
      <c r="A205" s="30">
        <v>195</v>
      </c>
      <c r="B205" s="347" t="s">
        <v>834</v>
      </c>
      <c r="C205" s="328">
        <v>1126.05</v>
      </c>
      <c r="D205" s="329">
        <v>1130.3166666666666</v>
      </c>
      <c r="E205" s="329">
        <v>1112.9833333333331</v>
      </c>
      <c r="F205" s="329">
        <v>1099.9166666666665</v>
      </c>
      <c r="G205" s="329">
        <v>1082.583333333333</v>
      </c>
      <c r="H205" s="329">
        <v>1143.3833333333332</v>
      </c>
      <c r="I205" s="329">
        <v>1160.7166666666667</v>
      </c>
      <c r="J205" s="329">
        <v>1173.7833333333333</v>
      </c>
      <c r="K205" s="328">
        <v>1147.6500000000001</v>
      </c>
      <c r="L205" s="328">
        <v>1117.25</v>
      </c>
      <c r="M205" s="328">
        <v>0.71648999999999996</v>
      </c>
      <c r="N205" s="1"/>
      <c r="O205" s="1"/>
    </row>
    <row r="206" spans="1:15" ht="12.75" customHeight="1">
      <c r="A206" s="30">
        <v>196</v>
      </c>
      <c r="B206" s="347" t="s">
        <v>822</v>
      </c>
      <c r="C206" s="328">
        <v>351.35</v>
      </c>
      <c r="D206" s="329">
        <v>351.34999999999997</v>
      </c>
      <c r="E206" s="329">
        <v>345.29999999999995</v>
      </c>
      <c r="F206" s="329">
        <v>339.25</v>
      </c>
      <c r="G206" s="329">
        <v>333.2</v>
      </c>
      <c r="H206" s="329">
        <v>357.39999999999992</v>
      </c>
      <c r="I206" s="329">
        <v>363.45</v>
      </c>
      <c r="J206" s="329">
        <v>369.49999999999989</v>
      </c>
      <c r="K206" s="328">
        <v>357.4</v>
      </c>
      <c r="L206" s="328">
        <v>345.3</v>
      </c>
      <c r="M206" s="328">
        <v>0.88497999999999999</v>
      </c>
      <c r="N206" s="1"/>
      <c r="O206" s="1"/>
    </row>
    <row r="207" spans="1:15" ht="12.75" customHeight="1">
      <c r="A207" s="30">
        <v>197</v>
      </c>
      <c r="B207" s="347" t="s">
        <v>120</v>
      </c>
      <c r="C207" s="328">
        <v>619.75</v>
      </c>
      <c r="D207" s="329">
        <v>609.83333333333337</v>
      </c>
      <c r="E207" s="329">
        <v>596.66666666666674</v>
      </c>
      <c r="F207" s="329">
        <v>573.58333333333337</v>
      </c>
      <c r="G207" s="329">
        <v>560.41666666666674</v>
      </c>
      <c r="H207" s="329">
        <v>632.91666666666674</v>
      </c>
      <c r="I207" s="329">
        <v>646.08333333333348</v>
      </c>
      <c r="J207" s="329">
        <v>669.16666666666674</v>
      </c>
      <c r="K207" s="328">
        <v>623</v>
      </c>
      <c r="L207" s="328">
        <v>586.75</v>
      </c>
      <c r="M207" s="328">
        <v>209.63373999999999</v>
      </c>
      <c r="N207" s="1"/>
      <c r="O207" s="1"/>
    </row>
    <row r="208" spans="1:15" ht="12.75" customHeight="1">
      <c r="A208" s="30">
        <v>198</v>
      </c>
      <c r="B208" s="347" t="s">
        <v>389</v>
      </c>
      <c r="C208" s="328">
        <v>124.7</v>
      </c>
      <c r="D208" s="329">
        <v>123.21666666666665</v>
      </c>
      <c r="E208" s="329">
        <v>120.48333333333331</v>
      </c>
      <c r="F208" s="329">
        <v>116.26666666666665</v>
      </c>
      <c r="G208" s="329">
        <v>113.5333333333333</v>
      </c>
      <c r="H208" s="329">
        <v>127.43333333333331</v>
      </c>
      <c r="I208" s="329">
        <v>130.16666666666666</v>
      </c>
      <c r="J208" s="329">
        <v>134.38333333333333</v>
      </c>
      <c r="K208" s="328">
        <v>125.95</v>
      </c>
      <c r="L208" s="328">
        <v>119</v>
      </c>
      <c r="M208" s="328">
        <v>79.841329999999999</v>
      </c>
      <c r="N208" s="1"/>
      <c r="O208" s="1"/>
    </row>
    <row r="209" spans="1:15" ht="12.75" customHeight="1">
      <c r="A209" s="30">
        <v>199</v>
      </c>
      <c r="B209" s="347" t="s">
        <v>121</v>
      </c>
      <c r="C209" s="328">
        <v>276.3</v>
      </c>
      <c r="D209" s="329">
        <v>277.03333333333336</v>
      </c>
      <c r="E209" s="329">
        <v>271.36666666666673</v>
      </c>
      <c r="F209" s="329">
        <v>266.43333333333339</v>
      </c>
      <c r="G209" s="329">
        <v>260.76666666666677</v>
      </c>
      <c r="H209" s="329">
        <v>281.9666666666667</v>
      </c>
      <c r="I209" s="329">
        <v>287.63333333333333</v>
      </c>
      <c r="J209" s="329">
        <v>292.56666666666666</v>
      </c>
      <c r="K209" s="328">
        <v>282.7</v>
      </c>
      <c r="L209" s="328">
        <v>272.10000000000002</v>
      </c>
      <c r="M209" s="328">
        <v>47.81082</v>
      </c>
      <c r="N209" s="1"/>
      <c r="O209" s="1"/>
    </row>
    <row r="210" spans="1:15" ht="12.75" customHeight="1">
      <c r="A210" s="30">
        <v>200</v>
      </c>
      <c r="B210" s="347" t="s">
        <v>122</v>
      </c>
      <c r="C210" s="328">
        <v>1943.95</v>
      </c>
      <c r="D210" s="329">
        <v>1950.3666666666668</v>
      </c>
      <c r="E210" s="329">
        <v>1920.5833333333335</v>
      </c>
      <c r="F210" s="329">
        <v>1897.2166666666667</v>
      </c>
      <c r="G210" s="329">
        <v>1867.4333333333334</v>
      </c>
      <c r="H210" s="329">
        <v>1973.7333333333336</v>
      </c>
      <c r="I210" s="329">
        <v>2003.5166666666669</v>
      </c>
      <c r="J210" s="329">
        <v>2026.8833333333337</v>
      </c>
      <c r="K210" s="328">
        <v>1980.15</v>
      </c>
      <c r="L210" s="328">
        <v>1927</v>
      </c>
      <c r="M210" s="328">
        <v>29.764530000000001</v>
      </c>
      <c r="N210" s="1"/>
      <c r="O210" s="1"/>
    </row>
    <row r="211" spans="1:15" ht="12.75" customHeight="1">
      <c r="A211" s="30">
        <v>201</v>
      </c>
      <c r="B211" s="347" t="s">
        <v>262</v>
      </c>
      <c r="C211" s="328">
        <v>319.45</v>
      </c>
      <c r="D211" s="329">
        <v>321.88333333333333</v>
      </c>
      <c r="E211" s="329">
        <v>313.06666666666666</v>
      </c>
      <c r="F211" s="329">
        <v>306.68333333333334</v>
      </c>
      <c r="G211" s="329">
        <v>297.86666666666667</v>
      </c>
      <c r="H211" s="329">
        <v>328.26666666666665</v>
      </c>
      <c r="I211" s="329">
        <v>337.08333333333326</v>
      </c>
      <c r="J211" s="329">
        <v>343.46666666666664</v>
      </c>
      <c r="K211" s="328">
        <v>330.7</v>
      </c>
      <c r="L211" s="328">
        <v>315.5</v>
      </c>
      <c r="M211" s="328">
        <v>33.703319999999998</v>
      </c>
      <c r="N211" s="1"/>
      <c r="O211" s="1"/>
    </row>
    <row r="212" spans="1:15" ht="12.75" customHeight="1">
      <c r="A212" s="30">
        <v>202</v>
      </c>
      <c r="B212" s="347" t="s">
        <v>835</v>
      </c>
      <c r="C212" s="328">
        <v>633.9</v>
      </c>
      <c r="D212" s="329">
        <v>641.30000000000007</v>
      </c>
      <c r="E212" s="329">
        <v>612.60000000000014</v>
      </c>
      <c r="F212" s="329">
        <v>591.30000000000007</v>
      </c>
      <c r="G212" s="329">
        <v>562.60000000000014</v>
      </c>
      <c r="H212" s="329">
        <v>662.60000000000014</v>
      </c>
      <c r="I212" s="329">
        <v>691.30000000000018</v>
      </c>
      <c r="J212" s="329">
        <v>712.60000000000014</v>
      </c>
      <c r="K212" s="328">
        <v>670</v>
      </c>
      <c r="L212" s="328">
        <v>620</v>
      </c>
      <c r="M212" s="328">
        <v>1.41275</v>
      </c>
      <c r="N212" s="1"/>
      <c r="O212" s="1"/>
    </row>
    <row r="213" spans="1:15" ht="12.75" customHeight="1">
      <c r="A213" s="30">
        <v>203</v>
      </c>
      <c r="B213" s="347" t="s">
        <v>390</v>
      </c>
      <c r="C213" s="328">
        <v>39488.9</v>
      </c>
      <c r="D213" s="329">
        <v>39154.65</v>
      </c>
      <c r="E213" s="329">
        <v>38359.350000000006</v>
      </c>
      <c r="F213" s="329">
        <v>37229.800000000003</v>
      </c>
      <c r="G213" s="329">
        <v>36434.500000000007</v>
      </c>
      <c r="H213" s="329">
        <v>40284.200000000004</v>
      </c>
      <c r="I213" s="329">
        <v>41079.500000000007</v>
      </c>
      <c r="J213" s="329">
        <v>42209.05</v>
      </c>
      <c r="K213" s="328">
        <v>39949.949999999997</v>
      </c>
      <c r="L213" s="328">
        <v>38025.1</v>
      </c>
      <c r="M213" s="328">
        <v>3.8600000000000002E-2</v>
      </c>
      <c r="N213" s="1"/>
      <c r="O213" s="1"/>
    </row>
    <row r="214" spans="1:15" ht="12.75" customHeight="1">
      <c r="A214" s="30">
        <v>204</v>
      </c>
      <c r="B214" s="347" t="s">
        <v>391</v>
      </c>
      <c r="C214" s="328">
        <v>33.15</v>
      </c>
      <c r="D214" s="329">
        <v>33.133333333333333</v>
      </c>
      <c r="E214" s="329">
        <v>32.816666666666663</v>
      </c>
      <c r="F214" s="329">
        <v>32.483333333333327</v>
      </c>
      <c r="G214" s="329">
        <v>32.166666666666657</v>
      </c>
      <c r="H214" s="329">
        <v>33.466666666666669</v>
      </c>
      <c r="I214" s="329">
        <v>33.783333333333346</v>
      </c>
      <c r="J214" s="329">
        <v>34.116666666666674</v>
      </c>
      <c r="K214" s="328">
        <v>33.450000000000003</v>
      </c>
      <c r="L214" s="328">
        <v>32.799999999999997</v>
      </c>
      <c r="M214" s="328">
        <v>9.7248300000000008</v>
      </c>
      <c r="N214" s="1"/>
      <c r="O214" s="1"/>
    </row>
    <row r="215" spans="1:15" ht="12.75" customHeight="1">
      <c r="A215" s="30">
        <v>205</v>
      </c>
      <c r="B215" s="347" t="s">
        <v>403</v>
      </c>
      <c r="C215" s="328">
        <v>99.2</v>
      </c>
      <c r="D215" s="329">
        <v>100.36666666666667</v>
      </c>
      <c r="E215" s="329">
        <v>97.233333333333348</v>
      </c>
      <c r="F215" s="329">
        <v>95.26666666666668</v>
      </c>
      <c r="G215" s="329">
        <v>92.133333333333354</v>
      </c>
      <c r="H215" s="329">
        <v>102.33333333333334</v>
      </c>
      <c r="I215" s="329">
        <v>105.46666666666667</v>
      </c>
      <c r="J215" s="329">
        <v>107.43333333333334</v>
      </c>
      <c r="K215" s="328">
        <v>103.5</v>
      </c>
      <c r="L215" s="328">
        <v>98.4</v>
      </c>
      <c r="M215" s="328">
        <v>121.54667000000001</v>
      </c>
      <c r="N215" s="1"/>
      <c r="O215" s="1"/>
    </row>
    <row r="216" spans="1:15" ht="12.75" customHeight="1">
      <c r="A216" s="30">
        <v>206</v>
      </c>
      <c r="B216" s="347" t="s">
        <v>123</v>
      </c>
      <c r="C216" s="328">
        <v>135.6</v>
      </c>
      <c r="D216" s="329">
        <v>137.33333333333334</v>
      </c>
      <c r="E216" s="329">
        <v>131.66666666666669</v>
      </c>
      <c r="F216" s="329">
        <v>127.73333333333335</v>
      </c>
      <c r="G216" s="329">
        <v>122.06666666666669</v>
      </c>
      <c r="H216" s="329">
        <v>141.26666666666668</v>
      </c>
      <c r="I216" s="329">
        <v>146.93333333333337</v>
      </c>
      <c r="J216" s="329">
        <v>150.86666666666667</v>
      </c>
      <c r="K216" s="328">
        <v>143</v>
      </c>
      <c r="L216" s="328">
        <v>133.4</v>
      </c>
      <c r="M216" s="328">
        <v>201.65693999999999</v>
      </c>
      <c r="N216" s="1"/>
      <c r="O216" s="1"/>
    </row>
    <row r="217" spans="1:15" ht="12.75" customHeight="1">
      <c r="A217" s="30">
        <v>207</v>
      </c>
      <c r="B217" s="347" t="s">
        <v>124</v>
      </c>
      <c r="C217" s="328">
        <v>653.75</v>
      </c>
      <c r="D217" s="329">
        <v>654.30000000000007</v>
      </c>
      <c r="E217" s="329">
        <v>641.60000000000014</v>
      </c>
      <c r="F217" s="329">
        <v>629.45000000000005</v>
      </c>
      <c r="G217" s="329">
        <v>616.75000000000011</v>
      </c>
      <c r="H217" s="329">
        <v>666.45000000000016</v>
      </c>
      <c r="I217" s="329">
        <v>679.1500000000002</v>
      </c>
      <c r="J217" s="329">
        <v>691.30000000000018</v>
      </c>
      <c r="K217" s="328">
        <v>667</v>
      </c>
      <c r="L217" s="328">
        <v>642.15</v>
      </c>
      <c r="M217" s="328">
        <v>277.99873000000002</v>
      </c>
      <c r="N217" s="1"/>
      <c r="O217" s="1"/>
    </row>
    <row r="218" spans="1:15" ht="12.75" customHeight="1">
      <c r="A218" s="30">
        <v>208</v>
      </c>
      <c r="B218" s="347" t="s">
        <v>125</v>
      </c>
      <c r="C218" s="328">
        <v>1205.3499999999999</v>
      </c>
      <c r="D218" s="329">
        <v>1207.8500000000001</v>
      </c>
      <c r="E218" s="329">
        <v>1189.5000000000002</v>
      </c>
      <c r="F218" s="329">
        <v>1173.6500000000001</v>
      </c>
      <c r="G218" s="329">
        <v>1155.3000000000002</v>
      </c>
      <c r="H218" s="329">
        <v>1223.7000000000003</v>
      </c>
      <c r="I218" s="329">
        <v>1242.0500000000002</v>
      </c>
      <c r="J218" s="329">
        <v>1257.9000000000003</v>
      </c>
      <c r="K218" s="328">
        <v>1226.2</v>
      </c>
      <c r="L218" s="328">
        <v>1192</v>
      </c>
      <c r="M218" s="328">
        <v>7.1105999999999998</v>
      </c>
      <c r="N218" s="1"/>
      <c r="O218" s="1"/>
    </row>
    <row r="219" spans="1:15" ht="12.75" customHeight="1">
      <c r="A219" s="30">
        <v>209</v>
      </c>
      <c r="B219" s="347" t="s">
        <v>126</v>
      </c>
      <c r="C219" s="328">
        <v>446.8</v>
      </c>
      <c r="D219" s="329">
        <v>446.25</v>
      </c>
      <c r="E219" s="329">
        <v>435.9</v>
      </c>
      <c r="F219" s="329">
        <v>425</v>
      </c>
      <c r="G219" s="329">
        <v>414.65</v>
      </c>
      <c r="H219" s="329">
        <v>457.15</v>
      </c>
      <c r="I219" s="329">
        <v>467.5</v>
      </c>
      <c r="J219" s="329">
        <v>478.4</v>
      </c>
      <c r="K219" s="328">
        <v>456.6</v>
      </c>
      <c r="L219" s="328">
        <v>435.35</v>
      </c>
      <c r="M219" s="328">
        <v>10.18923</v>
      </c>
      <c r="N219" s="1"/>
      <c r="O219" s="1"/>
    </row>
    <row r="220" spans="1:15" ht="12.75" customHeight="1">
      <c r="A220" s="30">
        <v>210</v>
      </c>
      <c r="B220" s="347" t="s">
        <v>407</v>
      </c>
      <c r="C220" s="328">
        <v>156.55000000000001</v>
      </c>
      <c r="D220" s="329">
        <v>159.15</v>
      </c>
      <c r="E220" s="329">
        <v>153.30000000000001</v>
      </c>
      <c r="F220" s="329">
        <v>150.05000000000001</v>
      </c>
      <c r="G220" s="329">
        <v>144.20000000000002</v>
      </c>
      <c r="H220" s="329">
        <v>162.4</v>
      </c>
      <c r="I220" s="329">
        <v>168.24999999999997</v>
      </c>
      <c r="J220" s="329">
        <v>171.5</v>
      </c>
      <c r="K220" s="328">
        <v>165</v>
      </c>
      <c r="L220" s="328">
        <v>155.9</v>
      </c>
      <c r="M220" s="328">
        <v>3.6564999999999999</v>
      </c>
      <c r="N220" s="1"/>
      <c r="O220" s="1"/>
    </row>
    <row r="221" spans="1:15" ht="12.75" customHeight="1">
      <c r="A221" s="30">
        <v>211</v>
      </c>
      <c r="B221" s="347" t="s">
        <v>393</v>
      </c>
      <c r="C221" s="328">
        <v>40.9</v>
      </c>
      <c r="D221" s="329">
        <v>41.016666666666666</v>
      </c>
      <c r="E221" s="329">
        <v>40.383333333333333</v>
      </c>
      <c r="F221" s="329">
        <v>39.866666666666667</v>
      </c>
      <c r="G221" s="329">
        <v>39.233333333333334</v>
      </c>
      <c r="H221" s="329">
        <v>41.533333333333331</v>
      </c>
      <c r="I221" s="329">
        <v>42.166666666666657</v>
      </c>
      <c r="J221" s="329">
        <v>42.68333333333333</v>
      </c>
      <c r="K221" s="328">
        <v>41.65</v>
      </c>
      <c r="L221" s="328">
        <v>40.5</v>
      </c>
      <c r="M221" s="328">
        <v>103.48187</v>
      </c>
      <c r="N221" s="1"/>
      <c r="O221" s="1"/>
    </row>
    <row r="222" spans="1:15" ht="12.75" customHeight="1">
      <c r="A222" s="30">
        <v>212</v>
      </c>
      <c r="B222" s="347" t="s">
        <v>127</v>
      </c>
      <c r="C222" s="328">
        <v>9.5500000000000007</v>
      </c>
      <c r="D222" s="329">
        <v>9.6833333333333353</v>
      </c>
      <c r="E222" s="329">
        <v>9.2166666666666703</v>
      </c>
      <c r="F222" s="329">
        <v>8.8833333333333346</v>
      </c>
      <c r="G222" s="329">
        <v>8.4166666666666696</v>
      </c>
      <c r="H222" s="329">
        <v>10.016666666666671</v>
      </c>
      <c r="I222" s="329">
        <v>10.483333333333336</v>
      </c>
      <c r="J222" s="329">
        <v>10.816666666666672</v>
      </c>
      <c r="K222" s="328">
        <v>10.15</v>
      </c>
      <c r="L222" s="328">
        <v>9.35</v>
      </c>
      <c r="M222" s="328">
        <v>3399.65364</v>
      </c>
      <c r="N222" s="1"/>
      <c r="O222" s="1"/>
    </row>
    <row r="223" spans="1:15" ht="12.75" customHeight="1">
      <c r="A223" s="30">
        <v>213</v>
      </c>
      <c r="B223" s="347" t="s">
        <v>394</v>
      </c>
      <c r="C223" s="328">
        <v>53.15</v>
      </c>
      <c r="D223" s="329">
        <v>53.216666666666669</v>
      </c>
      <c r="E223" s="329">
        <v>52.033333333333339</v>
      </c>
      <c r="F223" s="329">
        <v>50.916666666666671</v>
      </c>
      <c r="G223" s="329">
        <v>49.733333333333341</v>
      </c>
      <c r="H223" s="329">
        <v>54.333333333333336</v>
      </c>
      <c r="I223" s="329">
        <v>55.516666666666673</v>
      </c>
      <c r="J223" s="329">
        <v>56.633333333333333</v>
      </c>
      <c r="K223" s="328">
        <v>54.4</v>
      </c>
      <c r="L223" s="328">
        <v>52.1</v>
      </c>
      <c r="M223" s="328">
        <v>93.909809999999993</v>
      </c>
      <c r="N223" s="1"/>
      <c r="O223" s="1"/>
    </row>
    <row r="224" spans="1:15" ht="12.75" customHeight="1">
      <c r="A224" s="30">
        <v>214</v>
      </c>
      <c r="B224" s="347" t="s">
        <v>128</v>
      </c>
      <c r="C224" s="328">
        <v>40.1</v>
      </c>
      <c r="D224" s="329">
        <v>39.81666666666667</v>
      </c>
      <c r="E224" s="329">
        <v>39.283333333333339</v>
      </c>
      <c r="F224" s="329">
        <v>38.466666666666669</v>
      </c>
      <c r="G224" s="329">
        <v>37.933333333333337</v>
      </c>
      <c r="H224" s="329">
        <v>40.63333333333334</v>
      </c>
      <c r="I224" s="329">
        <v>41.166666666666671</v>
      </c>
      <c r="J224" s="329">
        <v>41.983333333333341</v>
      </c>
      <c r="K224" s="328">
        <v>40.35</v>
      </c>
      <c r="L224" s="328">
        <v>39</v>
      </c>
      <c r="M224" s="328">
        <v>318.31227999999999</v>
      </c>
      <c r="N224" s="1"/>
      <c r="O224" s="1"/>
    </row>
    <row r="225" spans="1:15" ht="12.75" customHeight="1">
      <c r="A225" s="30">
        <v>215</v>
      </c>
      <c r="B225" s="347" t="s">
        <v>405</v>
      </c>
      <c r="C225" s="328">
        <v>207.9</v>
      </c>
      <c r="D225" s="329">
        <v>206.53333333333333</v>
      </c>
      <c r="E225" s="329">
        <v>202.86666666666667</v>
      </c>
      <c r="F225" s="329">
        <v>197.83333333333334</v>
      </c>
      <c r="G225" s="329">
        <v>194.16666666666669</v>
      </c>
      <c r="H225" s="329">
        <v>211.56666666666666</v>
      </c>
      <c r="I225" s="329">
        <v>215.23333333333335</v>
      </c>
      <c r="J225" s="329">
        <v>220.26666666666665</v>
      </c>
      <c r="K225" s="328">
        <v>210.2</v>
      </c>
      <c r="L225" s="328">
        <v>201.5</v>
      </c>
      <c r="M225" s="328">
        <v>92.808160000000001</v>
      </c>
      <c r="N225" s="1"/>
      <c r="O225" s="1"/>
    </row>
    <row r="226" spans="1:15" ht="12.75" customHeight="1">
      <c r="A226" s="30">
        <v>216</v>
      </c>
      <c r="B226" s="347" t="s">
        <v>395</v>
      </c>
      <c r="C226" s="328">
        <v>807.25</v>
      </c>
      <c r="D226" s="329">
        <v>817.94999999999993</v>
      </c>
      <c r="E226" s="329">
        <v>789.29999999999984</v>
      </c>
      <c r="F226" s="329">
        <v>771.34999999999991</v>
      </c>
      <c r="G226" s="329">
        <v>742.69999999999982</v>
      </c>
      <c r="H226" s="329">
        <v>835.89999999999986</v>
      </c>
      <c r="I226" s="329">
        <v>864.55</v>
      </c>
      <c r="J226" s="329">
        <v>882.49999999999989</v>
      </c>
      <c r="K226" s="328">
        <v>846.6</v>
      </c>
      <c r="L226" s="328">
        <v>800</v>
      </c>
      <c r="M226" s="328">
        <v>0.17097000000000001</v>
      </c>
      <c r="N226" s="1"/>
      <c r="O226" s="1"/>
    </row>
    <row r="227" spans="1:15" ht="12.75" customHeight="1">
      <c r="A227" s="30">
        <v>217</v>
      </c>
      <c r="B227" s="347" t="s">
        <v>129</v>
      </c>
      <c r="C227" s="328">
        <v>337.65</v>
      </c>
      <c r="D227" s="329">
        <v>333.86666666666662</v>
      </c>
      <c r="E227" s="329">
        <v>324.78333333333325</v>
      </c>
      <c r="F227" s="329">
        <v>311.91666666666663</v>
      </c>
      <c r="G227" s="329">
        <v>302.83333333333326</v>
      </c>
      <c r="H227" s="329">
        <v>346.73333333333323</v>
      </c>
      <c r="I227" s="329">
        <v>355.81666666666661</v>
      </c>
      <c r="J227" s="329">
        <v>368.68333333333322</v>
      </c>
      <c r="K227" s="328">
        <v>342.95</v>
      </c>
      <c r="L227" s="328">
        <v>321</v>
      </c>
      <c r="M227" s="328">
        <v>40.367530000000002</v>
      </c>
      <c r="N227" s="1"/>
      <c r="O227" s="1"/>
    </row>
    <row r="228" spans="1:15" ht="12.75" customHeight="1">
      <c r="A228" s="30">
        <v>218</v>
      </c>
      <c r="B228" s="347" t="s">
        <v>396</v>
      </c>
      <c r="C228" s="328">
        <v>279.75</v>
      </c>
      <c r="D228" s="329">
        <v>281.34999999999997</v>
      </c>
      <c r="E228" s="329">
        <v>273.94999999999993</v>
      </c>
      <c r="F228" s="329">
        <v>268.14999999999998</v>
      </c>
      <c r="G228" s="329">
        <v>260.74999999999994</v>
      </c>
      <c r="H228" s="329">
        <v>287.14999999999992</v>
      </c>
      <c r="I228" s="329">
        <v>294.5499999999999</v>
      </c>
      <c r="J228" s="329">
        <v>300.34999999999991</v>
      </c>
      <c r="K228" s="328">
        <v>288.75</v>
      </c>
      <c r="L228" s="328">
        <v>275.55</v>
      </c>
      <c r="M228" s="328">
        <v>3.8224</v>
      </c>
      <c r="N228" s="1"/>
      <c r="O228" s="1"/>
    </row>
    <row r="229" spans="1:15" ht="12.75" customHeight="1">
      <c r="A229" s="30">
        <v>219</v>
      </c>
      <c r="B229" s="347" t="s">
        <v>397</v>
      </c>
      <c r="C229" s="328">
        <v>1480.15</v>
      </c>
      <c r="D229" s="329">
        <v>1469.6166666666668</v>
      </c>
      <c r="E229" s="329">
        <v>1437.1833333333336</v>
      </c>
      <c r="F229" s="329">
        <v>1394.2166666666669</v>
      </c>
      <c r="G229" s="329">
        <v>1361.7833333333338</v>
      </c>
      <c r="H229" s="329">
        <v>1512.5833333333335</v>
      </c>
      <c r="I229" s="329">
        <v>1545.0166666666669</v>
      </c>
      <c r="J229" s="329">
        <v>1587.9833333333333</v>
      </c>
      <c r="K229" s="328">
        <v>1502.05</v>
      </c>
      <c r="L229" s="328">
        <v>1426.65</v>
      </c>
      <c r="M229" s="328">
        <v>0.55393000000000003</v>
      </c>
      <c r="N229" s="1"/>
      <c r="O229" s="1"/>
    </row>
    <row r="230" spans="1:15" ht="12.75" customHeight="1">
      <c r="A230" s="30">
        <v>220</v>
      </c>
      <c r="B230" s="347" t="s">
        <v>130</v>
      </c>
      <c r="C230" s="328">
        <v>189.65</v>
      </c>
      <c r="D230" s="329">
        <v>187.4</v>
      </c>
      <c r="E230" s="329">
        <v>182.85000000000002</v>
      </c>
      <c r="F230" s="329">
        <v>176.05</v>
      </c>
      <c r="G230" s="329">
        <v>171.50000000000003</v>
      </c>
      <c r="H230" s="329">
        <v>194.20000000000002</v>
      </c>
      <c r="I230" s="329">
        <v>198.75000000000003</v>
      </c>
      <c r="J230" s="329">
        <v>205.55</v>
      </c>
      <c r="K230" s="328">
        <v>191.95</v>
      </c>
      <c r="L230" s="328">
        <v>180.6</v>
      </c>
      <c r="M230" s="328">
        <v>67.423760000000001</v>
      </c>
      <c r="N230" s="1"/>
      <c r="O230" s="1"/>
    </row>
    <row r="231" spans="1:15" ht="12.75" customHeight="1">
      <c r="A231" s="30">
        <v>221</v>
      </c>
      <c r="B231" s="347" t="s">
        <v>402</v>
      </c>
      <c r="C231" s="328">
        <v>184.5</v>
      </c>
      <c r="D231" s="329">
        <v>184.95000000000002</v>
      </c>
      <c r="E231" s="329">
        <v>180.90000000000003</v>
      </c>
      <c r="F231" s="329">
        <v>177.3</v>
      </c>
      <c r="G231" s="329">
        <v>173.25000000000003</v>
      </c>
      <c r="H231" s="329">
        <v>188.55000000000004</v>
      </c>
      <c r="I231" s="329">
        <v>192.60000000000005</v>
      </c>
      <c r="J231" s="329">
        <v>196.20000000000005</v>
      </c>
      <c r="K231" s="328">
        <v>189</v>
      </c>
      <c r="L231" s="328">
        <v>181.35</v>
      </c>
      <c r="M231" s="328">
        <v>25.141690000000001</v>
      </c>
      <c r="N231" s="1"/>
      <c r="O231" s="1"/>
    </row>
    <row r="232" spans="1:15" ht="12.75" customHeight="1">
      <c r="A232" s="30">
        <v>222</v>
      </c>
      <c r="B232" s="347" t="s">
        <v>264</v>
      </c>
      <c r="C232" s="328">
        <v>4033.8</v>
      </c>
      <c r="D232" s="329">
        <v>4120.5666666666666</v>
      </c>
      <c r="E232" s="329">
        <v>3921.1333333333332</v>
      </c>
      <c r="F232" s="329">
        <v>3808.4666666666667</v>
      </c>
      <c r="G232" s="329">
        <v>3609.0333333333333</v>
      </c>
      <c r="H232" s="329">
        <v>4233.2333333333336</v>
      </c>
      <c r="I232" s="329">
        <v>4432.6666666666661</v>
      </c>
      <c r="J232" s="329">
        <v>4545.333333333333</v>
      </c>
      <c r="K232" s="328">
        <v>4320</v>
      </c>
      <c r="L232" s="328">
        <v>4007.9</v>
      </c>
      <c r="M232" s="328">
        <v>2.7632699999999999</v>
      </c>
      <c r="N232" s="1"/>
      <c r="O232" s="1"/>
    </row>
    <row r="233" spans="1:15" ht="12.75" customHeight="1">
      <c r="A233" s="30">
        <v>223</v>
      </c>
      <c r="B233" s="347" t="s">
        <v>404</v>
      </c>
      <c r="C233" s="328">
        <v>132.44999999999999</v>
      </c>
      <c r="D233" s="329">
        <v>134.31666666666666</v>
      </c>
      <c r="E233" s="329">
        <v>129.63333333333333</v>
      </c>
      <c r="F233" s="329">
        <v>126.81666666666666</v>
      </c>
      <c r="G233" s="329">
        <v>122.13333333333333</v>
      </c>
      <c r="H233" s="329">
        <v>137.13333333333333</v>
      </c>
      <c r="I233" s="329">
        <v>141.81666666666666</v>
      </c>
      <c r="J233" s="329">
        <v>144.63333333333333</v>
      </c>
      <c r="K233" s="328">
        <v>139</v>
      </c>
      <c r="L233" s="328">
        <v>131.5</v>
      </c>
      <c r="M233" s="328">
        <v>44.547460000000001</v>
      </c>
      <c r="N233" s="1"/>
      <c r="O233" s="1"/>
    </row>
    <row r="234" spans="1:15" ht="12.75" customHeight="1">
      <c r="A234" s="30">
        <v>224</v>
      </c>
      <c r="B234" s="347" t="s">
        <v>131</v>
      </c>
      <c r="C234" s="328">
        <v>1617</v>
      </c>
      <c r="D234" s="329">
        <v>1626.3833333333332</v>
      </c>
      <c r="E234" s="329">
        <v>1584.7666666666664</v>
      </c>
      <c r="F234" s="329">
        <v>1552.5333333333333</v>
      </c>
      <c r="G234" s="329">
        <v>1510.9166666666665</v>
      </c>
      <c r="H234" s="329">
        <v>1658.6166666666663</v>
      </c>
      <c r="I234" s="329">
        <v>1700.2333333333331</v>
      </c>
      <c r="J234" s="329">
        <v>1732.4666666666662</v>
      </c>
      <c r="K234" s="328">
        <v>1668</v>
      </c>
      <c r="L234" s="328">
        <v>1594.15</v>
      </c>
      <c r="M234" s="328">
        <v>15.86234</v>
      </c>
      <c r="N234" s="1"/>
      <c r="O234" s="1"/>
    </row>
    <row r="235" spans="1:15" ht="12.75" customHeight="1">
      <c r="A235" s="30">
        <v>225</v>
      </c>
      <c r="B235" s="347" t="s">
        <v>836</v>
      </c>
      <c r="C235" s="328">
        <v>1520.3</v>
      </c>
      <c r="D235" s="329">
        <v>1541.3833333333332</v>
      </c>
      <c r="E235" s="329">
        <v>1464.9166666666665</v>
      </c>
      <c r="F235" s="329">
        <v>1409.5333333333333</v>
      </c>
      <c r="G235" s="329">
        <v>1333.0666666666666</v>
      </c>
      <c r="H235" s="329">
        <v>1596.7666666666664</v>
      </c>
      <c r="I235" s="329">
        <v>1673.2333333333331</v>
      </c>
      <c r="J235" s="329">
        <v>1728.6166666666663</v>
      </c>
      <c r="K235" s="328">
        <v>1617.85</v>
      </c>
      <c r="L235" s="328">
        <v>1486</v>
      </c>
      <c r="M235" s="328">
        <v>1.78382</v>
      </c>
      <c r="N235" s="1"/>
      <c r="O235" s="1"/>
    </row>
    <row r="236" spans="1:15" ht="12.75" customHeight="1">
      <c r="A236" s="30">
        <v>226</v>
      </c>
      <c r="B236" s="347" t="s">
        <v>408</v>
      </c>
      <c r="C236" s="328">
        <v>362.65</v>
      </c>
      <c r="D236" s="329">
        <v>360.59999999999997</v>
      </c>
      <c r="E236" s="329">
        <v>352.19999999999993</v>
      </c>
      <c r="F236" s="329">
        <v>341.74999999999994</v>
      </c>
      <c r="G236" s="329">
        <v>333.34999999999991</v>
      </c>
      <c r="H236" s="329">
        <v>371.04999999999995</v>
      </c>
      <c r="I236" s="329">
        <v>379.44999999999993</v>
      </c>
      <c r="J236" s="329">
        <v>389.9</v>
      </c>
      <c r="K236" s="328">
        <v>369</v>
      </c>
      <c r="L236" s="328">
        <v>350.15</v>
      </c>
      <c r="M236" s="328">
        <v>0.73131000000000002</v>
      </c>
      <c r="N236" s="1"/>
      <c r="O236" s="1"/>
    </row>
    <row r="237" spans="1:15" ht="12.75" customHeight="1">
      <c r="A237" s="30">
        <v>227</v>
      </c>
      <c r="B237" s="347" t="s">
        <v>132</v>
      </c>
      <c r="C237" s="328">
        <v>834.4</v>
      </c>
      <c r="D237" s="329">
        <v>852.2833333333333</v>
      </c>
      <c r="E237" s="329">
        <v>807.61666666666656</v>
      </c>
      <c r="F237" s="329">
        <v>780.83333333333326</v>
      </c>
      <c r="G237" s="329">
        <v>736.16666666666652</v>
      </c>
      <c r="H237" s="329">
        <v>879.06666666666661</v>
      </c>
      <c r="I237" s="329">
        <v>923.73333333333335</v>
      </c>
      <c r="J237" s="329">
        <v>950.51666666666665</v>
      </c>
      <c r="K237" s="328">
        <v>896.95</v>
      </c>
      <c r="L237" s="328">
        <v>825.5</v>
      </c>
      <c r="M237" s="328">
        <v>63.235019999999999</v>
      </c>
      <c r="N237" s="1"/>
      <c r="O237" s="1"/>
    </row>
    <row r="238" spans="1:15" ht="12.75" customHeight="1">
      <c r="A238" s="30">
        <v>228</v>
      </c>
      <c r="B238" s="347" t="s">
        <v>133</v>
      </c>
      <c r="C238" s="328">
        <v>198.85</v>
      </c>
      <c r="D238" s="329">
        <v>200.65</v>
      </c>
      <c r="E238" s="329">
        <v>195.05</v>
      </c>
      <c r="F238" s="329">
        <v>191.25</v>
      </c>
      <c r="G238" s="329">
        <v>185.65</v>
      </c>
      <c r="H238" s="329">
        <v>204.45000000000002</v>
      </c>
      <c r="I238" s="329">
        <v>210.04999999999998</v>
      </c>
      <c r="J238" s="329">
        <v>213.85000000000002</v>
      </c>
      <c r="K238" s="328">
        <v>206.25</v>
      </c>
      <c r="L238" s="328">
        <v>196.85</v>
      </c>
      <c r="M238" s="328">
        <v>42.513669999999998</v>
      </c>
      <c r="N238" s="1"/>
      <c r="O238" s="1"/>
    </row>
    <row r="239" spans="1:15" ht="12.75" customHeight="1">
      <c r="A239" s="30">
        <v>229</v>
      </c>
      <c r="B239" s="347" t="s">
        <v>409</v>
      </c>
      <c r="C239" s="328">
        <v>39.299999999999997</v>
      </c>
      <c r="D239" s="329">
        <v>39.18333333333333</v>
      </c>
      <c r="E239" s="329">
        <v>38.86666666666666</v>
      </c>
      <c r="F239" s="329">
        <v>38.43333333333333</v>
      </c>
      <c r="G239" s="329">
        <v>38.11666666666666</v>
      </c>
      <c r="H239" s="329">
        <v>39.61666666666666</v>
      </c>
      <c r="I239" s="329">
        <v>39.933333333333337</v>
      </c>
      <c r="J239" s="329">
        <v>40.36666666666666</v>
      </c>
      <c r="K239" s="328">
        <v>39.5</v>
      </c>
      <c r="L239" s="328">
        <v>38.75</v>
      </c>
      <c r="M239" s="328">
        <v>40.036830000000002</v>
      </c>
      <c r="N239" s="1"/>
      <c r="O239" s="1"/>
    </row>
    <row r="240" spans="1:15" ht="12.75" customHeight="1">
      <c r="A240" s="30">
        <v>230</v>
      </c>
      <c r="B240" s="347" t="s">
        <v>134</v>
      </c>
      <c r="C240" s="328">
        <v>1739.85</v>
      </c>
      <c r="D240" s="329">
        <v>1728.95</v>
      </c>
      <c r="E240" s="329">
        <v>1706.9</v>
      </c>
      <c r="F240" s="329">
        <v>1673.95</v>
      </c>
      <c r="G240" s="329">
        <v>1651.9</v>
      </c>
      <c r="H240" s="329">
        <v>1761.9</v>
      </c>
      <c r="I240" s="329">
        <v>1783.9499999999998</v>
      </c>
      <c r="J240" s="329">
        <v>1816.9</v>
      </c>
      <c r="K240" s="328">
        <v>1751</v>
      </c>
      <c r="L240" s="328">
        <v>1696</v>
      </c>
      <c r="M240" s="328">
        <v>97.425880000000006</v>
      </c>
      <c r="N240" s="1"/>
      <c r="O240" s="1"/>
    </row>
    <row r="241" spans="1:15" ht="12.75" customHeight="1">
      <c r="A241" s="30">
        <v>231</v>
      </c>
      <c r="B241" s="347" t="s">
        <v>410</v>
      </c>
      <c r="C241" s="328">
        <v>1297.5999999999999</v>
      </c>
      <c r="D241" s="329">
        <v>1309.9833333333333</v>
      </c>
      <c r="E241" s="329">
        <v>1264.9666666666667</v>
      </c>
      <c r="F241" s="329">
        <v>1232.3333333333333</v>
      </c>
      <c r="G241" s="329">
        <v>1187.3166666666666</v>
      </c>
      <c r="H241" s="329">
        <v>1342.6166666666668</v>
      </c>
      <c r="I241" s="329">
        <v>1387.6333333333337</v>
      </c>
      <c r="J241" s="329">
        <v>1420.2666666666669</v>
      </c>
      <c r="K241" s="328">
        <v>1355</v>
      </c>
      <c r="L241" s="328">
        <v>1277.3499999999999</v>
      </c>
      <c r="M241" s="328">
        <v>0.15039</v>
      </c>
      <c r="N241" s="1"/>
      <c r="O241" s="1"/>
    </row>
    <row r="242" spans="1:15" ht="12.75" customHeight="1">
      <c r="A242" s="30">
        <v>232</v>
      </c>
      <c r="B242" s="347" t="s">
        <v>411</v>
      </c>
      <c r="C242" s="328">
        <v>391.35</v>
      </c>
      <c r="D242" s="329">
        <v>393.11666666666662</v>
      </c>
      <c r="E242" s="329">
        <v>386.23333333333323</v>
      </c>
      <c r="F242" s="329">
        <v>381.11666666666662</v>
      </c>
      <c r="G242" s="329">
        <v>374.23333333333323</v>
      </c>
      <c r="H242" s="329">
        <v>398.23333333333323</v>
      </c>
      <c r="I242" s="329">
        <v>405.11666666666656</v>
      </c>
      <c r="J242" s="329">
        <v>410.23333333333323</v>
      </c>
      <c r="K242" s="328">
        <v>400</v>
      </c>
      <c r="L242" s="328">
        <v>388</v>
      </c>
      <c r="M242" s="328">
        <v>5.3043899999999997</v>
      </c>
      <c r="N242" s="1"/>
      <c r="O242" s="1"/>
    </row>
    <row r="243" spans="1:15" ht="12.75" customHeight="1">
      <c r="A243" s="30">
        <v>233</v>
      </c>
      <c r="B243" s="347" t="s">
        <v>412</v>
      </c>
      <c r="C243" s="328">
        <v>681.2</v>
      </c>
      <c r="D243" s="329">
        <v>673.66666666666663</v>
      </c>
      <c r="E243" s="329">
        <v>660.63333333333321</v>
      </c>
      <c r="F243" s="329">
        <v>640.06666666666661</v>
      </c>
      <c r="G243" s="329">
        <v>627.03333333333319</v>
      </c>
      <c r="H243" s="329">
        <v>694.23333333333323</v>
      </c>
      <c r="I243" s="329">
        <v>707.26666666666677</v>
      </c>
      <c r="J243" s="329">
        <v>727.83333333333326</v>
      </c>
      <c r="K243" s="328">
        <v>686.7</v>
      </c>
      <c r="L243" s="328">
        <v>653.1</v>
      </c>
      <c r="M243" s="328">
        <v>4.6853600000000002</v>
      </c>
      <c r="N243" s="1"/>
      <c r="O243" s="1"/>
    </row>
    <row r="244" spans="1:15" ht="12.75" customHeight="1">
      <c r="A244" s="30">
        <v>234</v>
      </c>
      <c r="B244" s="347" t="s">
        <v>406</v>
      </c>
      <c r="C244" s="328">
        <v>17.350000000000001</v>
      </c>
      <c r="D244" s="329">
        <v>17.349999999999998</v>
      </c>
      <c r="E244" s="329">
        <v>17.049999999999997</v>
      </c>
      <c r="F244" s="329">
        <v>16.75</v>
      </c>
      <c r="G244" s="329">
        <v>16.45</v>
      </c>
      <c r="H244" s="329">
        <v>17.649999999999995</v>
      </c>
      <c r="I244" s="329">
        <v>17.95</v>
      </c>
      <c r="J244" s="329">
        <v>18.249999999999993</v>
      </c>
      <c r="K244" s="328">
        <v>17.649999999999999</v>
      </c>
      <c r="L244" s="328">
        <v>17.05</v>
      </c>
      <c r="M244" s="328">
        <v>30.846959999999999</v>
      </c>
      <c r="N244" s="1"/>
      <c r="O244" s="1"/>
    </row>
    <row r="245" spans="1:15" ht="12.75" customHeight="1">
      <c r="A245" s="30">
        <v>235</v>
      </c>
      <c r="B245" s="347" t="s">
        <v>135</v>
      </c>
      <c r="C245" s="328">
        <v>112.25</v>
      </c>
      <c r="D245" s="329">
        <v>112.46666666666665</v>
      </c>
      <c r="E245" s="329">
        <v>110.98333333333331</v>
      </c>
      <c r="F245" s="329">
        <v>109.71666666666665</v>
      </c>
      <c r="G245" s="329">
        <v>108.23333333333331</v>
      </c>
      <c r="H245" s="329">
        <v>113.73333333333331</v>
      </c>
      <c r="I245" s="329">
        <v>115.21666666666665</v>
      </c>
      <c r="J245" s="329">
        <v>116.48333333333331</v>
      </c>
      <c r="K245" s="328">
        <v>113.95</v>
      </c>
      <c r="L245" s="328">
        <v>111.2</v>
      </c>
      <c r="M245" s="328">
        <v>169.28369000000001</v>
      </c>
      <c r="N245" s="1"/>
      <c r="O245" s="1"/>
    </row>
    <row r="246" spans="1:15" ht="12.75" customHeight="1">
      <c r="A246" s="30">
        <v>236</v>
      </c>
      <c r="B246" s="347" t="s">
        <v>398</v>
      </c>
      <c r="C246" s="328">
        <v>323.55</v>
      </c>
      <c r="D246" s="329">
        <v>329.73333333333335</v>
      </c>
      <c r="E246" s="329">
        <v>315.81666666666672</v>
      </c>
      <c r="F246" s="329">
        <v>308.08333333333337</v>
      </c>
      <c r="G246" s="329">
        <v>294.16666666666674</v>
      </c>
      <c r="H246" s="329">
        <v>337.4666666666667</v>
      </c>
      <c r="I246" s="329">
        <v>351.38333333333333</v>
      </c>
      <c r="J246" s="329">
        <v>359.11666666666667</v>
      </c>
      <c r="K246" s="328">
        <v>343.65</v>
      </c>
      <c r="L246" s="328">
        <v>322</v>
      </c>
      <c r="M246" s="328">
        <v>3.2673000000000001</v>
      </c>
      <c r="N246" s="1"/>
      <c r="O246" s="1"/>
    </row>
    <row r="247" spans="1:15" ht="12.75" customHeight="1">
      <c r="A247" s="30">
        <v>237</v>
      </c>
      <c r="B247" s="347" t="s">
        <v>265</v>
      </c>
      <c r="C247" s="328">
        <v>973.5</v>
      </c>
      <c r="D247" s="329">
        <v>962.4</v>
      </c>
      <c r="E247" s="329">
        <v>940.34999999999991</v>
      </c>
      <c r="F247" s="329">
        <v>907.19999999999993</v>
      </c>
      <c r="G247" s="329">
        <v>885.14999999999986</v>
      </c>
      <c r="H247" s="329">
        <v>995.55</v>
      </c>
      <c r="I247" s="329">
        <v>1017.5999999999999</v>
      </c>
      <c r="J247" s="329">
        <v>1050.75</v>
      </c>
      <c r="K247" s="328">
        <v>984.45</v>
      </c>
      <c r="L247" s="328">
        <v>929.25</v>
      </c>
      <c r="M247" s="328">
        <v>3.4712299999999998</v>
      </c>
      <c r="N247" s="1"/>
      <c r="O247" s="1"/>
    </row>
    <row r="248" spans="1:15" ht="12.75" customHeight="1">
      <c r="A248" s="30">
        <v>238</v>
      </c>
      <c r="B248" s="347" t="s">
        <v>399</v>
      </c>
      <c r="C248" s="328">
        <v>210.6</v>
      </c>
      <c r="D248" s="329">
        <v>211.86666666666667</v>
      </c>
      <c r="E248" s="329">
        <v>209.33333333333334</v>
      </c>
      <c r="F248" s="329">
        <v>208.06666666666666</v>
      </c>
      <c r="G248" s="329">
        <v>205.53333333333333</v>
      </c>
      <c r="H248" s="329">
        <v>213.13333333333335</v>
      </c>
      <c r="I248" s="329">
        <v>215.66666666666666</v>
      </c>
      <c r="J248" s="329">
        <v>216.93333333333337</v>
      </c>
      <c r="K248" s="328">
        <v>214.4</v>
      </c>
      <c r="L248" s="328">
        <v>210.6</v>
      </c>
      <c r="M248" s="328">
        <v>16.698879999999999</v>
      </c>
      <c r="N248" s="1"/>
      <c r="O248" s="1"/>
    </row>
    <row r="249" spans="1:15" ht="12.75" customHeight="1">
      <c r="A249" s="30">
        <v>239</v>
      </c>
      <c r="B249" s="347" t="s">
        <v>400</v>
      </c>
      <c r="C249" s="328">
        <v>39.450000000000003</v>
      </c>
      <c r="D249" s="329">
        <v>39.6</v>
      </c>
      <c r="E249" s="329">
        <v>39.1</v>
      </c>
      <c r="F249" s="329">
        <v>38.75</v>
      </c>
      <c r="G249" s="329">
        <v>38.25</v>
      </c>
      <c r="H249" s="329">
        <v>39.950000000000003</v>
      </c>
      <c r="I249" s="329">
        <v>40.450000000000003</v>
      </c>
      <c r="J249" s="329">
        <v>40.800000000000004</v>
      </c>
      <c r="K249" s="328">
        <v>40.1</v>
      </c>
      <c r="L249" s="328">
        <v>39.25</v>
      </c>
      <c r="M249" s="328">
        <v>9.64907</v>
      </c>
      <c r="N249" s="1"/>
      <c r="O249" s="1"/>
    </row>
    <row r="250" spans="1:15" ht="12.75" customHeight="1">
      <c r="A250" s="30">
        <v>240</v>
      </c>
      <c r="B250" s="347" t="s">
        <v>136</v>
      </c>
      <c r="C250" s="328">
        <v>718</v>
      </c>
      <c r="D250" s="329">
        <v>722.13333333333333</v>
      </c>
      <c r="E250" s="329">
        <v>704.26666666666665</v>
      </c>
      <c r="F250" s="329">
        <v>690.5333333333333</v>
      </c>
      <c r="G250" s="329">
        <v>672.66666666666663</v>
      </c>
      <c r="H250" s="329">
        <v>735.86666666666667</v>
      </c>
      <c r="I250" s="329">
        <v>753.73333333333323</v>
      </c>
      <c r="J250" s="329">
        <v>767.4666666666667</v>
      </c>
      <c r="K250" s="328">
        <v>740</v>
      </c>
      <c r="L250" s="328">
        <v>708.4</v>
      </c>
      <c r="M250" s="328">
        <v>62.57302</v>
      </c>
      <c r="N250" s="1"/>
      <c r="O250" s="1"/>
    </row>
    <row r="251" spans="1:15" ht="12.75" customHeight="1">
      <c r="A251" s="30">
        <v>241</v>
      </c>
      <c r="B251" s="347" t="s">
        <v>829</v>
      </c>
      <c r="C251" s="328">
        <v>21.2</v>
      </c>
      <c r="D251" s="329">
        <v>21.25</v>
      </c>
      <c r="E251" s="329">
        <v>21.05</v>
      </c>
      <c r="F251" s="329">
        <v>20.900000000000002</v>
      </c>
      <c r="G251" s="329">
        <v>20.700000000000003</v>
      </c>
      <c r="H251" s="329">
        <v>21.4</v>
      </c>
      <c r="I251" s="329">
        <v>21.6</v>
      </c>
      <c r="J251" s="329">
        <v>21.749999999999996</v>
      </c>
      <c r="K251" s="328">
        <v>21.45</v>
      </c>
      <c r="L251" s="328">
        <v>21.1</v>
      </c>
      <c r="M251" s="328">
        <v>55.122860000000003</v>
      </c>
      <c r="N251" s="1"/>
      <c r="O251" s="1"/>
    </row>
    <row r="252" spans="1:15" ht="12.75" customHeight="1">
      <c r="A252" s="30">
        <v>242</v>
      </c>
      <c r="B252" s="347" t="s">
        <v>263</v>
      </c>
      <c r="C252" s="328">
        <v>593.1</v>
      </c>
      <c r="D252" s="329">
        <v>597.73333333333335</v>
      </c>
      <c r="E252" s="329">
        <v>583.36666666666667</v>
      </c>
      <c r="F252" s="329">
        <v>573.63333333333333</v>
      </c>
      <c r="G252" s="329">
        <v>559.26666666666665</v>
      </c>
      <c r="H252" s="329">
        <v>607.4666666666667</v>
      </c>
      <c r="I252" s="329">
        <v>621.83333333333348</v>
      </c>
      <c r="J252" s="329">
        <v>631.56666666666672</v>
      </c>
      <c r="K252" s="328">
        <v>612.1</v>
      </c>
      <c r="L252" s="328">
        <v>588</v>
      </c>
      <c r="M252" s="328">
        <v>3.04752</v>
      </c>
      <c r="N252" s="1"/>
      <c r="O252" s="1"/>
    </row>
    <row r="253" spans="1:15" ht="12.75" customHeight="1">
      <c r="A253" s="30">
        <v>243</v>
      </c>
      <c r="B253" s="347" t="s">
        <v>137</v>
      </c>
      <c r="C253" s="328">
        <v>224.95</v>
      </c>
      <c r="D253" s="329">
        <v>224.01666666666665</v>
      </c>
      <c r="E253" s="329">
        <v>221.0333333333333</v>
      </c>
      <c r="F253" s="329">
        <v>217.11666666666665</v>
      </c>
      <c r="G253" s="329">
        <v>214.1333333333333</v>
      </c>
      <c r="H253" s="329">
        <v>227.93333333333331</v>
      </c>
      <c r="I253" s="329">
        <v>230.91666666666666</v>
      </c>
      <c r="J253" s="329">
        <v>234.83333333333331</v>
      </c>
      <c r="K253" s="328">
        <v>227</v>
      </c>
      <c r="L253" s="328">
        <v>220.1</v>
      </c>
      <c r="M253" s="328">
        <v>452.58668999999998</v>
      </c>
      <c r="N253" s="1"/>
      <c r="O253" s="1"/>
    </row>
    <row r="254" spans="1:15" ht="12.75" customHeight="1">
      <c r="A254" s="30">
        <v>244</v>
      </c>
      <c r="B254" s="347" t="s">
        <v>401</v>
      </c>
      <c r="C254" s="328">
        <v>92.1</v>
      </c>
      <c r="D254" s="329">
        <v>92.883333333333326</v>
      </c>
      <c r="E254" s="329">
        <v>90.816666666666649</v>
      </c>
      <c r="F254" s="329">
        <v>89.533333333333317</v>
      </c>
      <c r="G254" s="329">
        <v>87.46666666666664</v>
      </c>
      <c r="H254" s="329">
        <v>94.166666666666657</v>
      </c>
      <c r="I254" s="329">
        <v>96.23333333333332</v>
      </c>
      <c r="J254" s="329">
        <v>97.516666666666666</v>
      </c>
      <c r="K254" s="328">
        <v>94.95</v>
      </c>
      <c r="L254" s="328">
        <v>91.6</v>
      </c>
      <c r="M254" s="328">
        <v>1.8731100000000001</v>
      </c>
      <c r="N254" s="1"/>
      <c r="O254" s="1"/>
    </row>
    <row r="255" spans="1:15" ht="12.75" customHeight="1">
      <c r="A255" s="30">
        <v>245</v>
      </c>
      <c r="B255" s="347" t="s">
        <v>419</v>
      </c>
      <c r="C255" s="328">
        <v>96.4</v>
      </c>
      <c r="D255" s="329">
        <v>97.733333333333348</v>
      </c>
      <c r="E255" s="329">
        <v>94.566666666666691</v>
      </c>
      <c r="F255" s="329">
        <v>92.733333333333348</v>
      </c>
      <c r="G255" s="329">
        <v>89.566666666666691</v>
      </c>
      <c r="H255" s="329">
        <v>99.566666666666691</v>
      </c>
      <c r="I255" s="329">
        <v>102.73333333333335</v>
      </c>
      <c r="J255" s="329">
        <v>104.56666666666669</v>
      </c>
      <c r="K255" s="328">
        <v>100.9</v>
      </c>
      <c r="L255" s="328">
        <v>95.9</v>
      </c>
      <c r="M255" s="328">
        <v>10.734870000000001</v>
      </c>
      <c r="N255" s="1"/>
      <c r="O255" s="1"/>
    </row>
    <row r="256" spans="1:15" ht="12.75" customHeight="1">
      <c r="A256" s="30">
        <v>246</v>
      </c>
      <c r="B256" s="347" t="s">
        <v>413</v>
      </c>
      <c r="C256" s="328">
        <v>1559.5</v>
      </c>
      <c r="D256" s="329">
        <v>1539.8333333333333</v>
      </c>
      <c r="E256" s="329">
        <v>1504.6666666666665</v>
      </c>
      <c r="F256" s="329">
        <v>1449.8333333333333</v>
      </c>
      <c r="G256" s="329">
        <v>1414.6666666666665</v>
      </c>
      <c r="H256" s="329">
        <v>1594.6666666666665</v>
      </c>
      <c r="I256" s="329">
        <v>1629.833333333333</v>
      </c>
      <c r="J256" s="329">
        <v>1684.6666666666665</v>
      </c>
      <c r="K256" s="328">
        <v>1575</v>
      </c>
      <c r="L256" s="328">
        <v>1485</v>
      </c>
      <c r="M256" s="328">
        <v>0.68454000000000004</v>
      </c>
      <c r="N256" s="1"/>
      <c r="O256" s="1"/>
    </row>
    <row r="257" spans="1:15" ht="12.75" customHeight="1">
      <c r="A257" s="30">
        <v>247</v>
      </c>
      <c r="B257" s="347" t="s">
        <v>423</v>
      </c>
      <c r="C257" s="328">
        <v>1778.8</v>
      </c>
      <c r="D257" s="329">
        <v>1782.9333333333334</v>
      </c>
      <c r="E257" s="329">
        <v>1737.8666666666668</v>
      </c>
      <c r="F257" s="329">
        <v>1696.9333333333334</v>
      </c>
      <c r="G257" s="329">
        <v>1651.8666666666668</v>
      </c>
      <c r="H257" s="329">
        <v>1823.8666666666668</v>
      </c>
      <c r="I257" s="329">
        <v>1868.9333333333334</v>
      </c>
      <c r="J257" s="329">
        <v>1909.8666666666668</v>
      </c>
      <c r="K257" s="328">
        <v>1828</v>
      </c>
      <c r="L257" s="328">
        <v>1742</v>
      </c>
      <c r="M257" s="328">
        <v>8.3779999999999993E-2</v>
      </c>
      <c r="N257" s="1"/>
      <c r="O257" s="1"/>
    </row>
    <row r="258" spans="1:15" ht="12.75" customHeight="1">
      <c r="A258" s="30">
        <v>248</v>
      </c>
      <c r="B258" s="347" t="s">
        <v>420</v>
      </c>
      <c r="C258" s="328">
        <v>84.8</v>
      </c>
      <c r="D258" s="329">
        <v>85.383333333333326</v>
      </c>
      <c r="E258" s="329">
        <v>83.516666666666652</v>
      </c>
      <c r="F258" s="329">
        <v>82.23333333333332</v>
      </c>
      <c r="G258" s="329">
        <v>80.366666666666646</v>
      </c>
      <c r="H258" s="329">
        <v>86.666666666666657</v>
      </c>
      <c r="I258" s="329">
        <v>88.533333333333331</v>
      </c>
      <c r="J258" s="329">
        <v>89.816666666666663</v>
      </c>
      <c r="K258" s="328">
        <v>87.25</v>
      </c>
      <c r="L258" s="328">
        <v>84.1</v>
      </c>
      <c r="M258" s="328">
        <v>6.6625199999999998</v>
      </c>
      <c r="N258" s="1"/>
      <c r="O258" s="1"/>
    </row>
    <row r="259" spans="1:15" ht="12.75" customHeight="1">
      <c r="A259" s="30">
        <v>249</v>
      </c>
      <c r="B259" s="347" t="s">
        <v>138</v>
      </c>
      <c r="C259" s="328">
        <v>443.85</v>
      </c>
      <c r="D259" s="329">
        <v>439.98333333333329</v>
      </c>
      <c r="E259" s="329">
        <v>433.01666666666659</v>
      </c>
      <c r="F259" s="329">
        <v>422.18333333333328</v>
      </c>
      <c r="G259" s="329">
        <v>415.21666666666658</v>
      </c>
      <c r="H259" s="329">
        <v>450.81666666666661</v>
      </c>
      <c r="I259" s="329">
        <v>457.7833333333333</v>
      </c>
      <c r="J259" s="329">
        <v>468.61666666666662</v>
      </c>
      <c r="K259" s="328">
        <v>446.95</v>
      </c>
      <c r="L259" s="328">
        <v>429.15</v>
      </c>
      <c r="M259" s="328">
        <v>98.164259999999999</v>
      </c>
      <c r="N259" s="1"/>
      <c r="O259" s="1"/>
    </row>
    <row r="260" spans="1:15" ht="12.75" customHeight="1">
      <c r="A260" s="30">
        <v>250</v>
      </c>
      <c r="B260" s="347" t="s">
        <v>414</v>
      </c>
      <c r="C260" s="328">
        <v>2336.9</v>
      </c>
      <c r="D260" s="329">
        <v>2407.2999999999997</v>
      </c>
      <c r="E260" s="329">
        <v>2234.5999999999995</v>
      </c>
      <c r="F260" s="329">
        <v>2132.2999999999997</v>
      </c>
      <c r="G260" s="329">
        <v>1959.5999999999995</v>
      </c>
      <c r="H260" s="329">
        <v>2509.5999999999995</v>
      </c>
      <c r="I260" s="329">
        <v>2682.2999999999993</v>
      </c>
      <c r="J260" s="329">
        <v>2784.5999999999995</v>
      </c>
      <c r="K260" s="328">
        <v>2580</v>
      </c>
      <c r="L260" s="328">
        <v>2305</v>
      </c>
      <c r="M260" s="328">
        <v>4.4695200000000002</v>
      </c>
      <c r="N260" s="1"/>
      <c r="O260" s="1"/>
    </row>
    <row r="261" spans="1:15" ht="12.75" customHeight="1">
      <c r="A261" s="30">
        <v>251</v>
      </c>
      <c r="B261" s="347" t="s">
        <v>415</v>
      </c>
      <c r="C261" s="328">
        <v>401.15</v>
      </c>
      <c r="D261" s="329">
        <v>399.5333333333333</v>
      </c>
      <c r="E261" s="329">
        <v>389.61666666666662</v>
      </c>
      <c r="F261" s="329">
        <v>378.08333333333331</v>
      </c>
      <c r="G261" s="329">
        <v>368.16666666666663</v>
      </c>
      <c r="H261" s="329">
        <v>411.06666666666661</v>
      </c>
      <c r="I261" s="329">
        <v>420.98333333333335</v>
      </c>
      <c r="J261" s="329">
        <v>432.51666666666659</v>
      </c>
      <c r="K261" s="328">
        <v>409.45</v>
      </c>
      <c r="L261" s="328">
        <v>388</v>
      </c>
      <c r="M261" s="328">
        <v>1.8046800000000001</v>
      </c>
      <c r="N261" s="1"/>
      <c r="O261" s="1"/>
    </row>
    <row r="262" spans="1:15" ht="12.75" customHeight="1">
      <c r="A262" s="30">
        <v>252</v>
      </c>
      <c r="B262" s="347" t="s">
        <v>416</v>
      </c>
      <c r="C262" s="328">
        <v>221.95</v>
      </c>
      <c r="D262" s="329">
        <v>221.29999999999998</v>
      </c>
      <c r="E262" s="329">
        <v>217.59999999999997</v>
      </c>
      <c r="F262" s="329">
        <v>213.24999999999997</v>
      </c>
      <c r="G262" s="329">
        <v>209.54999999999995</v>
      </c>
      <c r="H262" s="329">
        <v>225.64999999999998</v>
      </c>
      <c r="I262" s="329">
        <v>229.34999999999997</v>
      </c>
      <c r="J262" s="329">
        <v>233.7</v>
      </c>
      <c r="K262" s="328">
        <v>225</v>
      </c>
      <c r="L262" s="328">
        <v>216.95</v>
      </c>
      <c r="M262" s="328">
        <v>4.4917600000000002</v>
      </c>
      <c r="N262" s="1"/>
      <c r="O262" s="1"/>
    </row>
    <row r="263" spans="1:15" ht="12.75" customHeight="1">
      <c r="A263" s="30">
        <v>253</v>
      </c>
      <c r="B263" s="347" t="s">
        <v>417</v>
      </c>
      <c r="C263" s="328">
        <v>101.95</v>
      </c>
      <c r="D263" s="329">
        <v>101.31666666666666</v>
      </c>
      <c r="E263" s="329">
        <v>98.633333333333326</v>
      </c>
      <c r="F263" s="329">
        <v>95.316666666666663</v>
      </c>
      <c r="G263" s="329">
        <v>92.633333333333326</v>
      </c>
      <c r="H263" s="329">
        <v>104.63333333333333</v>
      </c>
      <c r="I263" s="329">
        <v>107.31666666666666</v>
      </c>
      <c r="J263" s="329">
        <v>110.63333333333333</v>
      </c>
      <c r="K263" s="328">
        <v>104</v>
      </c>
      <c r="L263" s="328">
        <v>98</v>
      </c>
      <c r="M263" s="328">
        <v>7.0758799999999997</v>
      </c>
      <c r="N263" s="1"/>
      <c r="O263" s="1"/>
    </row>
    <row r="264" spans="1:15" ht="12.75" customHeight="1">
      <c r="A264" s="30">
        <v>254</v>
      </c>
      <c r="B264" s="347" t="s">
        <v>418</v>
      </c>
      <c r="C264" s="328">
        <v>61.8</v>
      </c>
      <c r="D264" s="329">
        <v>61.633333333333333</v>
      </c>
      <c r="E264" s="329">
        <v>60.316666666666663</v>
      </c>
      <c r="F264" s="329">
        <v>58.833333333333329</v>
      </c>
      <c r="G264" s="329">
        <v>57.516666666666659</v>
      </c>
      <c r="H264" s="329">
        <v>63.116666666666667</v>
      </c>
      <c r="I264" s="329">
        <v>64.433333333333337</v>
      </c>
      <c r="J264" s="329">
        <v>65.916666666666671</v>
      </c>
      <c r="K264" s="328">
        <v>62.95</v>
      </c>
      <c r="L264" s="328">
        <v>60.15</v>
      </c>
      <c r="M264" s="328">
        <v>7.1087100000000003</v>
      </c>
      <c r="N264" s="1"/>
      <c r="O264" s="1"/>
    </row>
    <row r="265" spans="1:15" ht="12.75" customHeight="1">
      <c r="A265" s="30">
        <v>255</v>
      </c>
      <c r="B265" s="347" t="s">
        <v>422</v>
      </c>
      <c r="C265" s="328">
        <v>188.8</v>
      </c>
      <c r="D265" s="329">
        <v>190.81666666666669</v>
      </c>
      <c r="E265" s="329">
        <v>184.78333333333339</v>
      </c>
      <c r="F265" s="329">
        <v>180.76666666666671</v>
      </c>
      <c r="G265" s="329">
        <v>174.73333333333341</v>
      </c>
      <c r="H265" s="329">
        <v>194.83333333333337</v>
      </c>
      <c r="I265" s="329">
        <v>200.86666666666667</v>
      </c>
      <c r="J265" s="329">
        <v>204.88333333333335</v>
      </c>
      <c r="K265" s="328">
        <v>196.85</v>
      </c>
      <c r="L265" s="328">
        <v>186.8</v>
      </c>
      <c r="M265" s="328">
        <v>9.4238300000000006</v>
      </c>
      <c r="N265" s="1"/>
      <c r="O265" s="1"/>
    </row>
    <row r="266" spans="1:15" ht="12.75" customHeight="1">
      <c r="A266" s="30">
        <v>256</v>
      </c>
      <c r="B266" s="347" t="s">
        <v>421</v>
      </c>
      <c r="C266" s="328">
        <v>354.05</v>
      </c>
      <c r="D266" s="329">
        <v>352.68333333333334</v>
      </c>
      <c r="E266" s="329">
        <v>346.36666666666667</v>
      </c>
      <c r="F266" s="329">
        <v>338.68333333333334</v>
      </c>
      <c r="G266" s="329">
        <v>332.36666666666667</v>
      </c>
      <c r="H266" s="329">
        <v>360.36666666666667</v>
      </c>
      <c r="I266" s="329">
        <v>366.68333333333339</v>
      </c>
      <c r="J266" s="329">
        <v>374.36666666666667</v>
      </c>
      <c r="K266" s="328">
        <v>359</v>
      </c>
      <c r="L266" s="328">
        <v>345</v>
      </c>
      <c r="M266" s="328">
        <v>1.40707</v>
      </c>
      <c r="N266" s="1"/>
      <c r="O266" s="1"/>
    </row>
    <row r="267" spans="1:15" ht="12.75" customHeight="1">
      <c r="A267" s="30">
        <v>257</v>
      </c>
      <c r="B267" s="347" t="s">
        <v>266</v>
      </c>
      <c r="C267" s="328">
        <v>312.7</v>
      </c>
      <c r="D267" s="329">
        <v>315.85000000000002</v>
      </c>
      <c r="E267" s="329">
        <v>309.45000000000005</v>
      </c>
      <c r="F267" s="329">
        <v>306.20000000000005</v>
      </c>
      <c r="G267" s="329">
        <v>299.80000000000007</v>
      </c>
      <c r="H267" s="329">
        <v>319.10000000000002</v>
      </c>
      <c r="I267" s="329">
        <v>325.5</v>
      </c>
      <c r="J267" s="329">
        <v>328.75</v>
      </c>
      <c r="K267" s="328">
        <v>322.25</v>
      </c>
      <c r="L267" s="328">
        <v>312.60000000000002</v>
      </c>
      <c r="M267" s="328">
        <v>8.6573799999999999</v>
      </c>
      <c r="N267" s="1"/>
      <c r="O267" s="1"/>
    </row>
    <row r="268" spans="1:15" ht="12.75" customHeight="1">
      <c r="A268" s="30">
        <v>258</v>
      </c>
      <c r="B268" s="347" t="s">
        <v>139</v>
      </c>
      <c r="C268" s="328">
        <v>637.15</v>
      </c>
      <c r="D268" s="329">
        <v>634.2166666666667</v>
      </c>
      <c r="E268" s="329">
        <v>625.43333333333339</v>
      </c>
      <c r="F268" s="329">
        <v>613.7166666666667</v>
      </c>
      <c r="G268" s="329">
        <v>604.93333333333339</v>
      </c>
      <c r="H268" s="329">
        <v>645.93333333333339</v>
      </c>
      <c r="I268" s="329">
        <v>654.7166666666667</v>
      </c>
      <c r="J268" s="329">
        <v>666.43333333333339</v>
      </c>
      <c r="K268" s="328">
        <v>643</v>
      </c>
      <c r="L268" s="328">
        <v>622.5</v>
      </c>
      <c r="M268" s="328">
        <v>55.071129999999997</v>
      </c>
      <c r="N268" s="1"/>
      <c r="O268" s="1"/>
    </row>
    <row r="269" spans="1:15" ht="12.75" customHeight="1">
      <c r="A269" s="30">
        <v>259</v>
      </c>
      <c r="B269" s="347" t="s">
        <v>140</v>
      </c>
      <c r="C269" s="328">
        <v>2553.4499999999998</v>
      </c>
      <c r="D269" s="329">
        <v>2532.9333333333329</v>
      </c>
      <c r="E269" s="329">
        <v>2495.516666666666</v>
      </c>
      <c r="F269" s="329">
        <v>2437.583333333333</v>
      </c>
      <c r="G269" s="329">
        <v>2400.1666666666661</v>
      </c>
      <c r="H269" s="329">
        <v>2590.8666666666659</v>
      </c>
      <c r="I269" s="329">
        <v>2628.2833333333328</v>
      </c>
      <c r="J269" s="329">
        <v>2686.2166666666658</v>
      </c>
      <c r="K269" s="328">
        <v>2570.35</v>
      </c>
      <c r="L269" s="328">
        <v>2475</v>
      </c>
      <c r="M269" s="328">
        <v>13.81781</v>
      </c>
      <c r="N269" s="1"/>
      <c r="O269" s="1"/>
    </row>
    <row r="270" spans="1:15" ht="12.75" customHeight="1">
      <c r="A270" s="30">
        <v>260</v>
      </c>
      <c r="B270" s="347" t="s">
        <v>837</v>
      </c>
      <c r="C270" s="328">
        <v>429.75</v>
      </c>
      <c r="D270" s="329">
        <v>437.58333333333331</v>
      </c>
      <c r="E270" s="329">
        <v>419.16666666666663</v>
      </c>
      <c r="F270" s="329">
        <v>408.58333333333331</v>
      </c>
      <c r="G270" s="329">
        <v>390.16666666666663</v>
      </c>
      <c r="H270" s="329">
        <v>448.16666666666663</v>
      </c>
      <c r="I270" s="329">
        <v>466.58333333333326</v>
      </c>
      <c r="J270" s="329">
        <v>477.16666666666663</v>
      </c>
      <c r="K270" s="328">
        <v>456</v>
      </c>
      <c r="L270" s="328">
        <v>427</v>
      </c>
      <c r="M270" s="328">
        <v>11.122120000000001</v>
      </c>
      <c r="N270" s="1"/>
      <c r="O270" s="1"/>
    </row>
    <row r="271" spans="1:15" ht="12.75" customHeight="1">
      <c r="A271" s="30">
        <v>261</v>
      </c>
      <c r="B271" s="347" t="s">
        <v>838</v>
      </c>
      <c r="C271" s="328">
        <v>397</v>
      </c>
      <c r="D271" s="329">
        <v>399.76666666666671</v>
      </c>
      <c r="E271" s="329">
        <v>390.08333333333343</v>
      </c>
      <c r="F271" s="329">
        <v>383.16666666666674</v>
      </c>
      <c r="G271" s="329">
        <v>373.48333333333346</v>
      </c>
      <c r="H271" s="329">
        <v>406.68333333333339</v>
      </c>
      <c r="I271" s="329">
        <v>416.36666666666667</v>
      </c>
      <c r="J271" s="329">
        <v>423.28333333333336</v>
      </c>
      <c r="K271" s="328">
        <v>409.45</v>
      </c>
      <c r="L271" s="328">
        <v>392.85</v>
      </c>
      <c r="M271" s="328">
        <v>1.73617</v>
      </c>
      <c r="N271" s="1"/>
      <c r="O271" s="1"/>
    </row>
    <row r="272" spans="1:15" ht="12.75" customHeight="1">
      <c r="A272" s="30">
        <v>262</v>
      </c>
      <c r="B272" s="347" t="s">
        <v>424</v>
      </c>
      <c r="C272" s="328">
        <v>717.9</v>
      </c>
      <c r="D272" s="329">
        <v>717.68333333333339</v>
      </c>
      <c r="E272" s="329">
        <v>705.61666666666679</v>
      </c>
      <c r="F272" s="329">
        <v>693.33333333333337</v>
      </c>
      <c r="G272" s="329">
        <v>681.26666666666677</v>
      </c>
      <c r="H272" s="329">
        <v>729.96666666666681</v>
      </c>
      <c r="I272" s="329">
        <v>742.03333333333342</v>
      </c>
      <c r="J272" s="329">
        <v>754.31666666666683</v>
      </c>
      <c r="K272" s="328">
        <v>729.75</v>
      </c>
      <c r="L272" s="328">
        <v>705.4</v>
      </c>
      <c r="M272" s="328">
        <v>4.04331</v>
      </c>
      <c r="N272" s="1"/>
      <c r="O272" s="1"/>
    </row>
    <row r="273" spans="1:15" ht="12.75" customHeight="1">
      <c r="A273" s="30">
        <v>263</v>
      </c>
      <c r="B273" s="347" t="s">
        <v>425</v>
      </c>
      <c r="C273" s="328">
        <v>139.19999999999999</v>
      </c>
      <c r="D273" s="329">
        <v>138.69999999999999</v>
      </c>
      <c r="E273" s="329">
        <v>136.54999999999998</v>
      </c>
      <c r="F273" s="329">
        <v>133.9</v>
      </c>
      <c r="G273" s="329">
        <v>131.75</v>
      </c>
      <c r="H273" s="329">
        <v>141.34999999999997</v>
      </c>
      <c r="I273" s="329">
        <v>143.49999999999994</v>
      </c>
      <c r="J273" s="329">
        <v>146.14999999999995</v>
      </c>
      <c r="K273" s="328">
        <v>140.85</v>
      </c>
      <c r="L273" s="328">
        <v>136.05000000000001</v>
      </c>
      <c r="M273" s="328">
        <v>15.43294</v>
      </c>
      <c r="N273" s="1"/>
      <c r="O273" s="1"/>
    </row>
    <row r="274" spans="1:15" ht="12.75" customHeight="1">
      <c r="A274" s="30">
        <v>264</v>
      </c>
      <c r="B274" s="347" t="s">
        <v>432</v>
      </c>
      <c r="C274" s="328">
        <v>914.45</v>
      </c>
      <c r="D274" s="329">
        <v>925</v>
      </c>
      <c r="E274" s="329">
        <v>896.45</v>
      </c>
      <c r="F274" s="329">
        <v>878.45</v>
      </c>
      <c r="G274" s="329">
        <v>849.90000000000009</v>
      </c>
      <c r="H274" s="329">
        <v>943</v>
      </c>
      <c r="I274" s="329">
        <v>971.55</v>
      </c>
      <c r="J274" s="329">
        <v>989.55</v>
      </c>
      <c r="K274" s="328">
        <v>953.55</v>
      </c>
      <c r="L274" s="328">
        <v>907</v>
      </c>
      <c r="M274" s="328">
        <v>3.2413799999999999</v>
      </c>
      <c r="N274" s="1"/>
      <c r="O274" s="1"/>
    </row>
    <row r="275" spans="1:15" ht="12.75" customHeight="1">
      <c r="A275" s="30">
        <v>265</v>
      </c>
      <c r="B275" s="347" t="s">
        <v>433</v>
      </c>
      <c r="C275" s="328">
        <v>380.6</v>
      </c>
      <c r="D275" s="329">
        <v>374.9666666666667</v>
      </c>
      <c r="E275" s="329">
        <v>365.98333333333341</v>
      </c>
      <c r="F275" s="329">
        <v>351.36666666666673</v>
      </c>
      <c r="G275" s="329">
        <v>342.38333333333344</v>
      </c>
      <c r="H275" s="329">
        <v>389.58333333333337</v>
      </c>
      <c r="I275" s="329">
        <v>398.56666666666672</v>
      </c>
      <c r="J275" s="329">
        <v>413.18333333333334</v>
      </c>
      <c r="K275" s="328">
        <v>383.95</v>
      </c>
      <c r="L275" s="328">
        <v>360.35</v>
      </c>
      <c r="M275" s="328">
        <v>1.3709800000000001</v>
      </c>
      <c r="N275" s="1"/>
      <c r="O275" s="1"/>
    </row>
    <row r="276" spans="1:15" ht="12.75" customHeight="1">
      <c r="A276" s="30">
        <v>266</v>
      </c>
      <c r="B276" s="347" t="s">
        <v>839</v>
      </c>
      <c r="C276" s="328">
        <v>60.1</v>
      </c>
      <c r="D276" s="329">
        <v>60.516666666666673</v>
      </c>
      <c r="E276" s="329">
        <v>59.433333333333344</v>
      </c>
      <c r="F276" s="329">
        <v>58.766666666666673</v>
      </c>
      <c r="G276" s="329">
        <v>57.683333333333344</v>
      </c>
      <c r="H276" s="329">
        <v>61.183333333333344</v>
      </c>
      <c r="I276" s="329">
        <v>62.266666666666673</v>
      </c>
      <c r="J276" s="329">
        <v>62.933333333333344</v>
      </c>
      <c r="K276" s="328">
        <v>61.6</v>
      </c>
      <c r="L276" s="328">
        <v>59.85</v>
      </c>
      <c r="M276" s="328">
        <v>14.86107</v>
      </c>
      <c r="N276" s="1"/>
      <c r="O276" s="1"/>
    </row>
    <row r="277" spans="1:15" ht="12.75" customHeight="1">
      <c r="A277" s="30">
        <v>267</v>
      </c>
      <c r="B277" s="347" t="s">
        <v>434</v>
      </c>
      <c r="C277" s="328">
        <v>430.8</v>
      </c>
      <c r="D277" s="329">
        <v>429.83333333333331</v>
      </c>
      <c r="E277" s="329">
        <v>422.66666666666663</v>
      </c>
      <c r="F277" s="329">
        <v>414.5333333333333</v>
      </c>
      <c r="G277" s="329">
        <v>407.36666666666662</v>
      </c>
      <c r="H277" s="329">
        <v>437.96666666666664</v>
      </c>
      <c r="I277" s="329">
        <v>445.13333333333327</v>
      </c>
      <c r="J277" s="329">
        <v>453.26666666666665</v>
      </c>
      <c r="K277" s="328">
        <v>437</v>
      </c>
      <c r="L277" s="328">
        <v>421.7</v>
      </c>
      <c r="M277" s="328">
        <v>2.5075699999999999</v>
      </c>
      <c r="N277" s="1"/>
      <c r="O277" s="1"/>
    </row>
    <row r="278" spans="1:15" ht="12.75" customHeight="1">
      <c r="A278" s="30">
        <v>268</v>
      </c>
      <c r="B278" s="347" t="s">
        <v>435</v>
      </c>
      <c r="C278" s="328">
        <v>45.35</v>
      </c>
      <c r="D278" s="329">
        <v>45.266666666666673</v>
      </c>
      <c r="E278" s="329">
        <v>44.633333333333347</v>
      </c>
      <c r="F278" s="329">
        <v>43.916666666666671</v>
      </c>
      <c r="G278" s="329">
        <v>43.283333333333346</v>
      </c>
      <c r="H278" s="329">
        <v>45.983333333333348</v>
      </c>
      <c r="I278" s="329">
        <v>46.616666666666674</v>
      </c>
      <c r="J278" s="329">
        <v>47.33333333333335</v>
      </c>
      <c r="K278" s="328">
        <v>45.9</v>
      </c>
      <c r="L278" s="328">
        <v>44.55</v>
      </c>
      <c r="M278" s="328">
        <v>19.178319999999999</v>
      </c>
      <c r="N278" s="1"/>
      <c r="O278" s="1"/>
    </row>
    <row r="279" spans="1:15" ht="12.75" customHeight="1">
      <c r="A279" s="30">
        <v>269</v>
      </c>
      <c r="B279" s="347" t="s">
        <v>437</v>
      </c>
      <c r="C279" s="328">
        <v>417.8</v>
      </c>
      <c r="D279" s="329">
        <v>419.4666666666667</v>
      </c>
      <c r="E279" s="329">
        <v>408.93333333333339</v>
      </c>
      <c r="F279" s="329">
        <v>400.06666666666672</v>
      </c>
      <c r="G279" s="329">
        <v>389.53333333333342</v>
      </c>
      <c r="H279" s="329">
        <v>428.33333333333337</v>
      </c>
      <c r="I279" s="329">
        <v>438.86666666666667</v>
      </c>
      <c r="J279" s="329">
        <v>447.73333333333335</v>
      </c>
      <c r="K279" s="328">
        <v>430</v>
      </c>
      <c r="L279" s="328">
        <v>410.6</v>
      </c>
      <c r="M279" s="328">
        <v>5.5174200000000004</v>
      </c>
      <c r="N279" s="1"/>
      <c r="O279" s="1"/>
    </row>
    <row r="280" spans="1:15" ht="12.75" customHeight="1">
      <c r="A280" s="30">
        <v>270</v>
      </c>
      <c r="B280" s="347" t="s">
        <v>427</v>
      </c>
      <c r="C280" s="328">
        <v>1024.3</v>
      </c>
      <c r="D280" s="329">
        <v>1017.2166666666667</v>
      </c>
      <c r="E280" s="329">
        <v>985.43333333333339</v>
      </c>
      <c r="F280" s="329">
        <v>946.56666666666672</v>
      </c>
      <c r="G280" s="329">
        <v>914.78333333333342</v>
      </c>
      <c r="H280" s="329">
        <v>1056.0833333333335</v>
      </c>
      <c r="I280" s="329">
        <v>1087.8666666666668</v>
      </c>
      <c r="J280" s="329">
        <v>1126.7333333333333</v>
      </c>
      <c r="K280" s="328">
        <v>1049</v>
      </c>
      <c r="L280" s="328">
        <v>978.35</v>
      </c>
      <c r="M280" s="328">
        <v>1.8898900000000001</v>
      </c>
      <c r="N280" s="1"/>
      <c r="O280" s="1"/>
    </row>
    <row r="281" spans="1:15" ht="12.75" customHeight="1">
      <c r="A281" s="30">
        <v>271</v>
      </c>
      <c r="B281" s="347" t="s">
        <v>428</v>
      </c>
      <c r="C281" s="328">
        <v>286.05</v>
      </c>
      <c r="D281" s="329">
        <v>292.01666666666665</v>
      </c>
      <c r="E281" s="329">
        <v>276.23333333333329</v>
      </c>
      <c r="F281" s="329">
        <v>266.41666666666663</v>
      </c>
      <c r="G281" s="329">
        <v>250.63333333333327</v>
      </c>
      <c r="H281" s="329">
        <v>301.83333333333331</v>
      </c>
      <c r="I281" s="329">
        <v>317.61666666666662</v>
      </c>
      <c r="J281" s="329">
        <v>327.43333333333334</v>
      </c>
      <c r="K281" s="328">
        <v>307.8</v>
      </c>
      <c r="L281" s="328">
        <v>282.2</v>
      </c>
      <c r="M281" s="328">
        <v>7.1735800000000003</v>
      </c>
      <c r="N281" s="1"/>
      <c r="O281" s="1"/>
    </row>
    <row r="282" spans="1:15" ht="12.75" customHeight="1">
      <c r="A282" s="30">
        <v>272</v>
      </c>
      <c r="B282" s="347" t="s">
        <v>141</v>
      </c>
      <c r="C282" s="328">
        <v>1711.9</v>
      </c>
      <c r="D282" s="329">
        <v>1707.6166666666668</v>
      </c>
      <c r="E282" s="329">
        <v>1684.3333333333335</v>
      </c>
      <c r="F282" s="329">
        <v>1656.7666666666667</v>
      </c>
      <c r="G282" s="329">
        <v>1633.4833333333333</v>
      </c>
      <c r="H282" s="329">
        <v>1735.1833333333336</v>
      </c>
      <c r="I282" s="329">
        <v>1758.4666666666669</v>
      </c>
      <c r="J282" s="329">
        <v>1786.0333333333338</v>
      </c>
      <c r="K282" s="328">
        <v>1730.9</v>
      </c>
      <c r="L282" s="328">
        <v>1680.05</v>
      </c>
      <c r="M282" s="328">
        <v>26.97935</v>
      </c>
      <c r="N282" s="1"/>
      <c r="O282" s="1"/>
    </row>
    <row r="283" spans="1:15" ht="12.75" customHeight="1">
      <c r="A283" s="30">
        <v>273</v>
      </c>
      <c r="B283" s="347" t="s">
        <v>429</v>
      </c>
      <c r="C283" s="328">
        <v>542.20000000000005</v>
      </c>
      <c r="D283" s="329">
        <v>543.91666666666663</v>
      </c>
      <c r="E283" s="329">
        <v>526.33333333333326</v>
      </c>
      <c r="F283" s="329">
        <v>510.46666666666658</v>
      </c>
      <c r="G283" s="329">
        <v>492.88333333333321</v>
      </c>
      <c r="H283" s="329">
        <v>559.7833333333333</v>
      </c>
      <c r="I283" s="329">
        <v>577.36666666666656</v>
      </c>
      <c r="J283" s="329">
        <v>593.23333333333335</v>
      </c>
      <c r="K283" s="328">
        <v>561.5</v>
      </c>
      <c r="L283" s="328">
        <v>528.04999999999995</v>
      </c>
      <c r="M283" s="328">
        <v>12.813739999999999</v>
      </c>
      <c r="N283" s="1"/>
      <c r="O283" s="1"/>
    </row>
    <row r="284" spans="1:15" ht="12.75" customHeight="1">
      <c r="A284" s="30">
        <v>274</v>
      </c>
      <c r="B284" s="347" t="s">
        <v>426</v>
      </c>
      <c r="C284" s="328">
        <v>594</v>
      </c>
      <c r="D284" s="329">
        <v>596.48333333333335</v>
      </c>
      <c r="E284" s="329">
        <v>578.9666666666667</v>
      </c>
      <c r="F284" s="329">
        <v>563.93333333333339</v>
      </c>
      <c r="G284" s="329">
        <v>546.41666666666674</v>
      </c>
      <c r="H284" s="329">
        <v>611.51666666666665</v>
      </c>
      <c r="I284" s="329">
        <v>629.0333333333333</v>
      </c>
      <c r="J284" s="329">
        <v>644.06666666666661</v>
      </c>
      <c r="K284" s="328">
        <v>614</v>
      </c>
      <c r="L284" s="328">
        <v>581.45000000000005</v>
      </c>
      <c r="M284" s="328">
        <v>16.879670000000001</v>
      </c>
      <c r="N284" s="1"/>
      <c r="O284" s="1"/>
    </row>
    <row r="285" spans="1:15" ht="12.75" customHeight="1">
      <c r="A285" s="30">
        <v>275</v>
      </c>
      <c r="B285" s="347" t="s">
        <v>430</v>
      </c>
      <c r="C285" s="328">
        <v>192.6</v>
      </c>
      <c r="D285" s="329">
        <v>193.13333333333333</v>
      </c>
      <c r="E285" s="329">
        <v>189.46666666666664</v>
      </c>
      <c r="F285" s="329">
        <v>186.33333333333331</v>
      </c>
      <c r="G285" s="329">
        <v>182.66666666666663</v>
      </c>
      <c r="H285" s="329">
        <v>196.26666666666665</v>
      </c>
      <c r="I285" s="329">
        <v>199.93333333333334</v>
      </c>
      <c r="J285" s="329">
        <v>203.06666666666666</v>
      </c>
      <c r="K285" s="328">
        <v>196.8</v>
      </c>
      <c r="L285" s="328">
        <v>190</v>
      </c>
      <c r="M285" s="328">
        <v>5.35656</v>
      </c>
      <c r="N285" s="1"/>
      <c r="O285" s="1"/>
    </row>
    <row r="286" spans="1:15" ht="12.75" customHeight="1">
      <c r="A286" s="30">
        <v>276</v>
      </c>
      <c r="B286" s="347" t="s">
        <v>431</v>
      </c>
      <c r="C286" s="328">
        <v>1146.8</v>
      </c>
      <c r="D286" s="329">
        <v>1112.6666666666667</v>
      </c>
      <c r="E286" s="329">
        <v>1064.1333333333334</v>
      </c>
      <c r="F286" s="329">
        <v>981.4666666666667</v>
      </c>
      <c r="G286" s="329">
        <v>932.93333333333339</v>
      </c>
      <c r="H286" s="329">
        <v>1195.3333333333335</v>
      </c>
      <c r="I286" s="329">
        <v>1243.8666666666668</v>
      </c>
      <c r="J286" s="329">
        <v>1326.5333333333335</v>
      </c>
      <c r="K286" s="328">
        <v>1161.2</v>
      </c>
      <c r="L286" s="328">
        <v>1030</v>
      </c>
      <c r="M286" s="328">
        <v>2.2085599999999999</v>
      </c>
      <c r="N286" s="1"/>
      <c r="O286" s="1"/>
    </row>
    <row r="287" spans="1:15" ht="12.75" customHeight="1">
      <c r="A287" s="30">
        <v>277</v>
      </c>
      <c r="B287" s="347" t="s">
        <v>436</v>
      </c>
      <c r="C287" s="328">
        <v>499.2</v>
      </c>
      <c r="D287" s="329">
        <v>491.05</v>
      </c>
      <c r="E287" s="329">
        <v>475.40000000000003</v>
      </c>
      <c r="F287" s="329">
        <v>451.6</v>
      </c>
      <c r="G287" s="329">
        <v>435.95000000000005</v>
      </c>
      <c r="H287" s="329">
        <v>514.85</v>
      </c>
      <c r="I287" s="329">
        <v>530.5</v>
      </c>
      <c r="J287" s="329">
        <v>554.29999999999995</v>
      </c>
      <c r="K287" s="328">
        <v>506.7</v>
      </c>
      <c r="L287" s="328">
        <v>467.25</v>
      </c>
      <c r="M287" s="328">
        <v>1.8573</v>
      </c>
      <c r="N287" s="1"/>
      <c r="O287" s="1"/>
    </row>
    <row r="288" spans="1:15" ht="12.75" customHeight="1">
      <c r="A288" s="30">
        <v>278</v>
      </c>
      <c r="B288" s="347" t="s">
        <v>142</v>
      </c>
      <c r="C288" s="328">
        <v>59.4</v>
      </c>
      <c r="D288" s="329">
        <v>59.633333333333333</v>
      </c>
      <c r="E288" s="329">
        <v>58.266666666666666</v>
      </c>
      <c r="F288" s="329">
        <v>57.133333333333333</v>
      </c>
      <c r="G288" s="329">
        <v>55.766666666666666</v>
      </c>
      <c r="H288" s="329">
        <v>60.766666666666666</v>
      </c>
      <c r="I288" s="329">
        <v>62.133333333333326</v>
      </c>
      <c r="J288" s="329">
        <v>63.266666666666666</v>
      </c>
      <c r="K288" s="328">
        <v>61</v>
      </c>
      <c r="L288" s="328">
        <v>58.5</v>
      </c>
      <c r="M288" s="328">
        <v>86.457239999999999</v>
      </c>
      <c r="N288" s="1"/>
      <c r="O288" s="1"/>
    </row>
    <row r="289" spans="1:15" ht="12.75" customHeight="1">
      <c r="A289" s="30">
        <v>279</v>
      </c>
      <c r="B289" s="347" t="s">
        <v>143</v>
      </c>
      <c r="C289" s="328">
        <v>2326</v>
      </c>
      <c r="D289" s="329">
        <v>2312.2833333333333</v>
      </c>
      <c r="E289" s="329">
        <v>2277.1166666666668</v>
      </c>
      <c r="F289" s="329">
        <v>2228.2333333333336</v>
      </c>
      <c r="G289" s="329">
        <v>2193.0666666666671</v>
      </c>
      <c r="H289" s="329">
        <v>2361.1666666666665</v>
      </c>
      <c r="I289" s="329">
        <v>2396.3333333333335</v>
      </c>
      <c r="J289" s="329">
        <v>2445.2166666666662</v>
      </c>
      <c r="K289" s="328">
        <v>2347.4499999999998</v>
      </c>
      <c r="L289" s="328">
        <v>2263.4</v>
      </c>
      <c r="M289" s="328">
        <v>3.3149199999999999</v>
      </c>
      <c r="N289" s="1"/>
      <c r="O289" s="1"/>
    </row>
    <row r="290" spans="1:15" ht="12.75" customHeight="1">
      <c r="A290" s="30">
        <v>280</v>
      </c>
      <c r="B290" s="347" t="s">
        <v>438</v>
      </c>
      <c r="C290" s="328">
        <v>343.5</v>
      </c>
      <c r="D290" s="329">
        <v>337.71666666666664</v>
      </c>
      <c r="E290" s="329">
        <v>320.63333333333327</v>
      </c>
      <c r="F290" s="329">
        <v>297.76666666666665</v>
      </c>
      <c r="G290" s="329">
        <v>280.68333333333328</v>
      </c>
      <c r="H290" s="329">
        <v>360.58333333333326</v>
      </c>
      <c r="I290" s="329">
        <v>377.66666666666663</v>
      </c>
      <c r="J290" s="329">
        <v>400.53333333333325</v>
      </c>
      <c r="K290" s="328">
        <v>354.8</v>
      </c>
      <c r="L290" s="328">
        <v>314.85000000000002</v>
      </c>
      <c r="M290" s="328">
        <v>12.146380000000001</v>
      </c>
      <c r="N290" s="1"/>
      <c r="O290" s="1"/>
    </row>
    <row r="291" spans="1:15" ht="12.75" customHeight="1">
      <c r="A291" s="30">
        <v>281</v>
      </c>
      <c r="B291" s="347" t="s">
        <v>267</v>
      </c>
      <c r="C291" s="328">
        <v>528.1</v>
      </c>
      <c r="D291" s="329">
        <v>527.43333333333339</v>
      </c>
      <c r="E291" s="329">
        <v>522.06666666666683</v>
      </c>
      <c r="F291" s="329">
        <v>516.03333333333342</v>
      </c>
      <c r="G291" s="329">
        <v>510.66666666666686</v>
      </c>
      <c r="H291" s="329">
        <v>533.46666666666681</v>
      </c>
      <c r="I291" s="329">
        <v>538.83333333333337</v>
      </c>
      <c r="J291" s="329">
        <v>544.86666666666679</v>
      </c>
      <c r="K291" s="328">
        <v>532.79999999999995</v>
      </c>
      <c r="L291" s="328">
        <v>521.4</v>
      </c>
      <c r="M291" s="328">
        <v>14.11378</v>
      </c>
      <c r="N291" s="1"/>
      <c r="O291" s="1"/>
    </row>
    <row r="292" spans="1:15" ht="12.75" customHeight="1">
      <c r="A292" s="30">
        <v>282</v>
      </c>
      <c r="B292" s="347" t="s">
        <v>439</v>
      </c>
      <c r="C292" s="328">
        <v>9892.2000000000007</v>
      </c>
      <c r="D292" s="329">
        <v>9881.0666666666675</v>
      </c>
      <c r="E292" s="329">
        <v>9662.133333333335</v>
      </c>
      <c r="F292" s="329">
        <v>9432.0666666666675</v>
      </c>
      <c r="G292" s="329">
        <v>9213.133333333335</v>
      </c>
      <c r="H292" s="329">
        <v>10111.133333333335</v>
      </c>
      <c r="I292" s="329">
        <v>10330.066666666666</v>
      </c>
      <c r="J292" s="329">
        <v>10560.133333333335</v>
      </c>
      <c r="K292" s="328">
        <v>10100</v>
      </c>
      <c r="L292" s="328">
        <v>9651</v>
      </c>
      <c r="M292" s="328">
        <v>0.12145</v>
      </c>
      <c r="N292" s="1"/>
      <c r="O292" s="1"/>
    </row>
    <row r="293" spans="1:15" ht="12.75" customHeight="1">
      <c r="A293" s="30">
        <v>283</v>
      </c>
      <c r="B293" s="347" t="s">
        <v>440</v>
      </c>
      <c r="C293" s="328">
        <v>53.15</v>
      </c>
      <c r="D293" s="329">
        <v>52.550000000000004</v>
      </c>
      <c r="E293" s="329">
        <v>51.20000000000001</v>
      </c>
      <c r="F293" s="329">
        <v>49.250000000000007</v>
      </c>
      <c r="G293" s="329">
        <v>47.900000000000013</v>
      </c>
      <c r="H293" s="329">
        <v>54.500000000000007</v>
      </c>
      <c r="I293" s="329">
        <v>55.85</v>
      </c>
      <c r="J293" s="329">
        <v>57.800000000000004</v>
      </c>
      <c r="K293" s="328">
        <v>53.9</v>
      </c>
      <c r="L293" s="328">
        <v>50.6</v>
      </c>
      <c r="M293" s="328">
        <v>75.555490000000006</v>
      </c>
      <c r="N293" s="1"/>
      <c r="O293" s="1"/>
    </row>
    <row r="294" spans="1:15" ht="12.75" customHeight="1">
      <c r="A294" s="30">
        <v>284</v>
      </c>
      <c r="B294" s="347" t="s">
        <v>144</v>
      </c>
      <c r="C294" s="328">
        <v>330.7</v>
      </c>
      <c r="D294" s="329">
        <v>330.23333333333335</v>
      </c>
      <c r="E294" s="329">
        <v>321.4666666666667</v>
      </c>
      <c r="F294" s="329">
        <v>312.23333333333335</v>
      </c>
      <c r="G294" s="329">
        <v>303.4666666666667</v>
      </c>
      <c r="H294" s="329">
        <v>339.4666666666667</v>
      </c>
      <c r="I294" s="329">
        <v>348.23333333333335</v>
      </c>
      <c r="J294" s="329">
        <v>357.4666666666667</v>
      </c>
      <c r="K294" s="328">
        <v>339</v>
      </c>
      <c r="L294" s="328">
        <v>321</v>
      </c>
      <c r="M294" s="328">
        <v>44.438969999999998</v>
      </c>
      <c r="N294" s="1"/>
      <c r="O294" s="1"/>
    </row>
    <row r="295" spans="1:15" ht="12.75" customHeight="1">
      <c r="A295" s="30">
        <v>285</v>
      </c>
      <c r="B295" s="347" t="s">
        <v>441</v>
      </c>
      <c r="C295" s="328">
        <v>2551.8000000000002</v>
      </c>
      <c r="D295" s="329">
        <v>2554.3333333333335</v>
      </c>
      <c r="E295" s="329">
        <v>2500.666666666667</v>
      </c>
      <c r="F295" s="329">
        <v>2449.5333333333333</v>
      </c>
      <c r="G295" s="329">
        <v>2395.8666666666668</v>
      </c>
      <c r="H295" s="329">
        <v>2605.4666666666672</v>
      </c>
      <c r="I295" s="329">
        <v>2659.1333333333341</v>
      </c>
      <c r="J295" s="329">
        <v>2710.2666666666673</v>
      </c>
      <c r="K295" s="328">
        <v>2608</v>
      </c>
      <c r="L295" s="328">
        <v>2503.1999999999998</v>
      </c>
      <c r="M295" s="328">
        <v>0.84316999999999998</v>
      </c>
      <c r="N295" s="1"/>
      <c r="O295" s="1"/>
    </row>
    <row r="296" spans="1:15" ht="12.75" customHeight="1">
      <c r="A296" s="30">
        <v>286</v>
      </c>
      <c r="B296" s="347" t="s">
        <v>840</v>
      </c>
      <c r="C296" s="328">
        <v>994.25</v>
      </c>
      <c r="D296" s="329">
        <v>995.93333333333339</v>
      </c>
      <c r="E296" s="329">
        <v>976.86666666666679</v>
      </c>
      <c r="F296" s="329">
        <v>959.48333333333335</v>
      </c>
      <c r="G296" s="329">
        <v>940.41666666666674</v>
      </c>
      <c r="H296" s="329">
        <v>1013.3166666666668</v>
      </c>
      <c r="I296" s="329">
        <v>1032.3833333333334</v>
      </c>
      <c r="J296" s="329">
        <v>1049.7666666666669</v>
      </c>
      <c r="K296" s="328">
        <v>1015</v>
      </c>
      <c r="L296" s="328">
        <v>978.55</v>
      </c>
      <c r="M296" s="328">
        <v>4.4234499999999999</v>
      </c>
      <c r="N296" s="1"/>
      <c r="O296" s="1"/>
    </row>
    <row r="297" spans="1:15" ht="12.75" customHeight="1">
      <c r="A297" s="30">
        <v>287</v>
      </c>
      <c r="B297" s="347" t="s">
        <v>145</v>
      </c>
      <c r="C297" s="328">
        <v>1634.45</v>
      </c>
      <c r="D297" s="329">
        <v>1635.6000000000001</v>
      </c>
      <c r="E297" s="329">
        <v>1604.4000000000003</v>
      </c>
      <c r="F297" s="329">
        <v>1574.3500000000001</v>
      </c>
      <c r="G297" s="329">
        <v>1543.1500000000003</v>
      </c>
      <c r="H297" s="329">
        <v>1665.6500000000003</v>
      </c>
      <c r="I297" s="329">
        <v>1696.8500000000001</v>
      </c>
      <c r="J297" s="329">
        <v>1726.9000000000003</v>
      </c>
      <c r="K297" s="328">
        <v>1666.8</v>
      </c>
      <c r="L297" s="328">
        <v>1605.55</v>
      </c>
      <c r="M297" s="328">
        <v>63.182510000000001</v>
      </c>
      <c r="N297" s="1"/>
      <c r="O297" s="1"/>
    </row>
    <row r="298" spans="1:15" ht="12.75" customHeight="1">
      <c r="A298" s="30">
        <v>288</v>
      </c>
      <c r="B298" s="347" t="s">
        <v>146</v>
      </c>
      <c r="C298" s="328">
        <v>6212.75</v>
      </c>
      <c r="D298" s="329">
        <v>6135.4833333333336</v>
      </c>
      <c r="E298" s="329">
        <v>6026.0166666666673</v>
      </c>
      <c r="F298" s="329">
        <v>5839.2833333333338</v>
      </c>
      <c r="G298" s="329">
        <v>5729.8166666666675</v>
      </c>
      <c r="H298" s="329">
        <v>6322.2166666666672</v>
      </c>
      <c r="I298" s="329">
        <v>6431.6833333333343</v>
      </c>
      <c r="J298" s="329">
        <v>6618.416666666667</v>
      </c>
      <c r="K298" s="328">
        <v>6244.95</v>
      </c>
      <c r="L298" s="328">
        <v>5948.75</v>
      </c>
      <c r="M298" s="328">
        <v>3.7843100000000001</v>
      </c>
      <c r="N298" s="1"/>
      <c r="O298" s="1"/>
    </row>
    <row r="299" spans="1:15" ht="12.75" customHeight="1">
      <c r="A299" s="30">
        <v>289</v>
      </c>
      <c r="B299" s="347" t="s">
        <v>147</v>
      </c>
      <c r="C299" s="328">
        <v>4610.3500000000004</v>
      </c>
      <c r="D299" s="329">
        <v>4583.7333333333336</v>
      </c>
      <c r="E299" s="329">
        <v>4527.6166666666668</v>
      </c>
      <c r="F299" s="329">
        <v>4444.8833333333332</v>
      </c>
      <c r="G299" s="329">
        <v>4388.7666666666664</v>
      </c>
      <c r="H299" s="329">
        <v>4666.4666666666672</v>
      </c>
      <c r="I299" s="329">
        <v>4722.5833333333339</v>
      </c>
      <c r="J299" s="329">
        <v>4805.3166666666675</v>
      </c>
      <c r="K299" s="328">
        <v>4639.8500000000004</v>
      </c>
      <c r="L299" s="328">
        <v>4501</v>
      </c>
      <c r="M299" s="328">
        <v>3.15964</v>
      </c>
      <c r="N299" s="1"/>
      <c r="O299" s="1"/>
    </row>
    <row r="300" spans="1:15" ht="12.75" customHeight="1">
      <c r="A300" s="30">
        <v>290</v>
      </c>
      <c r="B300" s="347" t="s">
        <v>148</v>
      </c>
      <c r="C300" s="328">
        <v>700.8</v>
      </c>
      <c r="D300" s="329">
        <v>694.38333333333321</v>
      </c>
      <c r="E300" s="329">
        <v>685.21666666666647</v>
      </c>
      <c r="F300" s="329">
        <v>669.63333333333321</v>
      </c>
      <c r="G300" s="329">
        <v>660.46666666666647</v>
      </c>
      <c r="H300" s="329">
        <v>709.96666666666647</v>
      </c>
      <c r="I300" s="329">
        <v>719.13333333333321</v>
      </c>
      <c r="J300" s="329">
        <v>734.71666666666647</v>
      </c>
      <c r="K300" s="328">
        <v>703.55</v>
      </c>
      <c r="L300" s="328">
        <v>678.8</v>
      </c>
      <c r="M300" s="328">
        <v>13.48569</v>
      </c>
      <c r="N300" s="1"/>
      <c r="O300" s="1"/>
    </row>
    <row r="301" spans="1:15" ht="12.75" customHeight="1">
      <c r="A301" s="30">
        <v>291</v>
      </c>
      <c r="B301" s="347" t="s">
        <v>442</v>
      </c>
      <c r="C301" s="328">
        <v>2218.3000000000002</v>
      </c>
      <c r="D301" s="329">
        <v>2224.7166666666667</v>
      </c>
      <c r="E301" s="329">
        <v>2179.2333333333336</v>
      </c>
      <c r="F301" s="329">
        <v>2140.166666666667</v>
      </c>
      <c r="G301" s="329">
        <v>2094.6833333333338</v>
      </c>
      <c r="H301" s="329">
        <v>2263.7833333333333</v>
      </c>
      <c r="I301" s="329">
        <v>2309.266666666666</v>
      </c>
      <c r="J301" s="329">
        <v>2348.333333333333</v>
      </c>
      <c r="K301" s="328">
        <v>2270.1999999999998</v>
      </c>
      <c r="L301" s="328">
        <v>2185.65</v>
      </c>
      <c r="M301" s="328">
        <v>0.44769999999999999</v>
      </c>
      <c r="N301" s="1"/>
      <c r="O301" s="1"/>
    </row>
    <row r="302" spans="1:15" ht="12.75" customHeight="1">
      <c r="A302" s="30">
        <v>292</v>
      </c>
      <c r="B302" s="347" t="s">
        <v>841</v>
      </c>
      <c r="C302" s="328">
        <v>398.6</v>
      </c>
      <c r="D302" s="329">
        <v>397.84999999999997</v>
      </c>
      <c r="E302" s="329">
        <v>392.74999999999994</v>
      </c>
      <c r="F302" s="329">
        <v>386.9</v>
      </c>
      <c r="G302" s="329">
        <v>381.79999999999995</v>
      </c>
      <c r="H302" s="329">
        <v>403.69999999999993</v>
      </c>
      <c r="I302" s="329">
        <v>408.79999999999995</v>
      </c>
      <c r="J302" s="329">
        <v>414.64999999999992</v>
      </c>
      <c r="K302" s="328">
        <v>402.95</v>
      </c>
      <c r="L302" s="328">
        <v>392</v>
      </c>
      <c r="M302" s="328">
        <v>4.9139499999999998</v>
      </c>
      <c r="N302" s="1"/>
      <c r="O302" s="1"/>
    </row>
    <row r="303" spans="1:15" ht="12.75" customHeight="1">
      <c r="A303" s="30">
        <v>293</v>
      </c>
      <c r="B303" s="347" t="s">
        <v>149</v>
      </c>
      <c r="C303" s="328">
        <v>690.55</v>
      </c>
      <c r="D303" s="329">
        <v>697.38333333333333</v>
      </c>
      <c r="E303" s="329">
        <v>674.91666666666663</v>
      </c>
      <c r="F303" s="329">
        <v>659.2833333333333</v>
      </c>
      <c r="G303" s="329">
        <v>636.81666666666661</v>
      </c>
      <c r="H303" s="329">
        <v>713.01666666666665</v>
      </c>
      <c r="I303" s="329">
        <v>735.48333333333335</v>
      </c>
      <c r="J303" s="329">
        <v>751.11666666666667</v>
      </c>
      <c r="K303" s="328">
        <v>719.85</v>
      </c>
      <c r="L303" s="328">
        <v>681.75</v>
      </c>
      <c r="M303" s="328">
        <v>70.086370000000002</v>
      </c>
      <c r="N303" s="1"/>
      <c r="O303" s="1"/>
    </row>
    <row r="304" spans="1:15" ht="12.75" customHeight="1">
      <c r="A304" s="30">
        <v>294</v>
      </c>
      <c r="B304" s="347" t="s">
        <v>150</v>
      </c>
      <c r="C304" s="328">
        <v>130.6</v>
      </c>
      <c r="D304" s="329">
        <v>131.83333333333334</v>
      </c>
      <c r="E304" s="329">
        <v>126.76666666666668</v>
      </c>
      <c r="F304" s="329">
        <v>122.93333333333334</v>
      </c>
      <c r="G304" s="329">
        <v>117.86666666666667</v>
      </c>
      <c r="H304" s="329">
        <v>135.66666666666669</v>
      </c>
      <c r="I304" s="329">
        <v>140.73333333333335</v>
      </c>
      <c r="J304" s="329">
        <v>144.56666666666669</v>
      </c>
      <c r="K304" s="328">
        <v>136.9</v>
      </c>
      <c r="L304" s="328">
        <v>128</v>
      </c>
      <c r="M304" s="328">
        <v>86.552549999999997</v>
      </c>
      <c r="N304" s="1"/>
      <c r="O304" s="1"/>
    </row>
    <row r="305" spans="1:15" ht="12.75" customHeight="1">
      <c r="A305" s="30">
        <v>295</v>
      </c>
      <c r="B305" s="347" t="s">
        <v>316</v>
      </c>
      <c r="C305" s="328">
        <v>17.600000000000001</v>
      </c>
      <c r="D305" s="329">
        <v>17.716666666666669</v>
      </c>
      <c r="E305" s="329">
        <v>17.333333333333336</v>
      </c>
      <c r="F305" s="329">
        <v>17.066666666666666</v>
      </c>
      <c r="G305" s="329">
        <v>16.683333333333334</v>
      </c>
      <c r="H305" s="329">
        <v>17.983333333333338</v>
      </c>
      <c r="I305" s="329">
        <v>18.366666666666671</v>
      </c>
      <c r="J305" s="329">
        <v>18.63333333333334</v>
      </c>
      <c r="K305" s="328">
        <v>18.100000000000001</v>
      </c>
      <c r="L305" s="328">
        <v>17.45</v>
      </c>
      <c r="M305" s="328">
        <v>30.23272</v>
      </c>
      <c r="N305" s="1"/>
      <c r="O305" s="1"/>
    </row>
    <row r="306" spans="1:15" ht="12.75" customHeight="1">
      <c r="A306" s="30">
        <v>296</v>
      </c>
      <c r="B306" s="347" t="s">
        <v>445</v>
      </c>
      <c r="C306" s="328">
        <v>180.1</v>
      </c>
      <c r="D306" s="329">
        <v>181.13333333333333</v>
      </c>
      <c r="E306" s="329">
        <v>177.96666666666664</v>
      </c>
      <c r="F306" s="329">
        <v>175.83333333333331</v>
      </c>
      <c r="G306" s="329">
        <v>172.66666666666663</v>
      </c>
      <c r="H306" s="329">
        <v>183.26666666666665</v>
      </c>
      <c r="I306" s="329">
        <v>186.43333333333334</v>
      </c>
      <c r="J306" s="329">
        <v>188.56666666666666</v>
      </c>
      <c r="K306" s="328">
        <v>184.3</v>
      </c>
      <c r="L306" s="328">
        <v>179</v>
      </c>
      <c r="M306" s="328">
        <v>1.4636</v>
      </c>
      <c r="N306" s="1"/>
      <c r="O306" s="1"/>
    </row>
    <row r="307" spans="1:15" ht="12.75" customHeight="1">
      <c r="A307" s="30">
        <v>297</v>
      </c>
      <c r="B307" s="347" t="s">
        <v>447</v>
      </c>
      <c r="C307" s="328">
        <v>408.55</v>
      </c>
      <c r="D307" s="329">
        <v>409.38333333333338</v>
      </c>
      <c r="E307" s="329">
        <v>402.16666666666674</v>
      </c>
      <c r="F307" s="329">
        <v>395.78333333333336</v>
      </c>
      <c r="G307" s="329">
        <v>388.56666666666672</v>
      </c>
      <c r="H307" s="329">
        <v>415.76666666666677</v>
      </c>
      <c r="I307" s="329">
        <v>422.98333333333335</v>
      </c>
      <c r="J307" s="329">
        <v>429.36666666666679</v>
      </c>
      <c r="K307" s="328">
        <v>416.6</v>
      </c>
      <c r="L307" s="328">
        <v>403</v>
      </c>
      <c r="M307" s="328">
        <v>3.1639300000000001</v>
      </c>
      <c r="N307" s="1"/>
      <c r="O307" s="1"/>
    </row>
    <row r="308" spans="1:15" ht="12.75" customHeight="1">
      <c r="A308" s="30">
        <v>298</v>
      </c>
      <c r="B308" s="347" t="s">
        <v>151</v>
      </c>
      <c r="C308" s="328">
        <v>114.45</v>
      </c>
      <c r="D308" s="329">
        <v>113.66666666666667</v>
      </c>
      <c r="E308" s="329">
        <v>112.08333333333334</v>
      </c>
      <c r="F308" s="329">
        <v>109.71666666666667</v>
      </c>
      <c r="G308" s="329">
        <v>108.13333333333334</v>
      </c>
      <c r="H308" s="329">
        <v>116.03333333333335</v>
      </c>
      <c r="I308" s="329">
        <v>117.61666666666669</v>
      </c>
      <c r="J308" s="329">
        <v>119.98333333333335</v>
      </c>
      <c r="K308" s="328">
        <v>115.25</v>
      </c>
      <c r="L308" s="328">
        <v>111.3</v>
      </c>
      <c r="M308" s="328">
        <v>52.54336</v>
      </c>
      <c r="N308" s="1"/>
      <c r="O308" s="1"/>
    </row>
    <row r="309" spans="1:15" ht="12.75" customHeight="1">
      <c r="A309" s="30">
        <v>299</v>
      </c>
      <c r="B309" s="347" t="s">
        <v>152</v>
      </c>
      <c r="C309" s="328">
        <v>481.85</v>
      </c>
      <c r="D309" s="329">
        <v>486.91666666666669</v>
      </c>
      <c r="E309" s="329">
        <v>471.83333333333337</v>
      </c>
      <c r="F309" s="329">
        <v>461.81666666666666</v>
      </c>
      <c r="G309" s="329">
        <v>446.73333333333335</v>
      </c>
      <c r="H309" s="329">
        <v>496.93333333333339</v>
      </c>
      <c r="I309" s="329">
        <v>512.01666666666677</v>
      </c>
      <c r="J309" s="329">
        <v>522.03333333333342</v>
      </c>
      <c r="K309" s="328">
        <v>502</v>
      </c>
      <c r="L309" s="328">
        <v>476.9</v>
      </c>
      <c r="M309" s="328">
        <v>15.40133</v>
      </c>
      <c r="N309" s="1"/>
      <c r="O309" s="1"/>
    </row>
    <row r="310" spans="1:15" ht="12.75" customHeight="1">
      <c r="A310" s="30">
        <v>300</v>
      </c>
      <c r="B310" s="347" t="s">
        <v>153</v>
      </c>
      <c r="C310" s="328">
        <v>6769.05</v>
      </c>
      <c r="D310" s="329">
        <v>6842.9666666666672</v>
      </c>
      <c r="E310" s="329">
        <v>6656.0833333333339</v>
      </c>
      <c r="F310" s="329">
        <v>6543.1166666666668</v>
      </c>
      <c r="G310" s="329">
        <v>6356.2333333333336</v>
      </c>
      <c r="H310" s="329">
        <v>6955.9333333333343</v>
      </c>
      <c r="I310" s="329">
        <v>7142.8166666666675</v>
      </c>
      <c r="J310" s="329">
        <v>7255.7833333333347</v>
      </c>
      <c r="K310" s="328">
        <v>7029.85</v>
      </c>
      <c r="L310" s="328">
        <v>6730</v>
      </c>
      <c r="M310" s="328">
        <v>24.699249999999999</v>
      </c>
      <c r="N310" s="1"/>
      <c r="O310" s="1"/>
    </row>
    <row r="311" spans="1:15" ht="12.75" customHeight="1">
      <c r="A311" s="30">
        <v>301</v>
      </c>
      <c r="B311" s="347" t="s">
        <v>842</v>
      </c>
      <c r="C311" s="328">
        <v>2782.45</v>
      </c>
      <c r="D311" s="329">
        <v>2727.4833333333331</v>
      </c>
      <c r="E311" s="329">
        <v>2655.9666666666662</v>
      </c>
      <c r="F311" s="329">
        <v>2529.4833333333331</v>
      </c>
      <c r="G311" s="329">
        <v>2457.9666666666662</v>
      </c>
      <c r="H311" s="329">
        <v>2853.9666666666662</v>
      </c>
      <c r="I311" s="329">
        <v>2925.4833333333336</v>
      </c>
      <c r="J311" s="329">
        <v>3051.9666666666662</v>
      </c>
      <c r="K311" s="328">
        <v>2799</v>
      </c>
      <c r="L311" s="328">
        <v>2601</v>
      </c>
      <c r="M311" s="328">
        <v>1.0809599999999999</v>
      </c>
      <c r="N311" s="1"/>
      <c r="O311" s="1"/>
    </row>
    <row r="312" spans="1:15" ht="12.75" customHeight="1">
      <c r="A312" s="30">
        <v>302</v>
      </c>
      <c r="B312" s="347" t="s">
        <v>449</v>
      </c>
      <c r="C312" s="328">
        <v>345.9</v>
      </c>
      <c r="D312" s="329">
        <v>346.09999999999997</v>
      </c>
      <c r="E312" s="329">
        <v>339.79999999999995</v>
      </c>
      <c r="F312" s="329">
        <v>333.7</v>
      </c>
      <c r="G312" s="329">
        <v>327.39999999999998</v>
      </c>
      <c r="H312" s="329">
        <v>352.19999999999993</v>
      </c>
      <c r="I312" s="329">
        <v>358.5</v>
      </c>
      <c r="J312" s="329">
        <v>364.59999999999991</v>
      </c>
      <c r="K312" s="328">
        <v>352.4</v>
      </c>
      <c r="L312" s="328">
        <v>340</v>
      </c>
      <c r="M312" s="328">
        <v>12.364789999999999</v>
      </c>
      <c r="N312" s="1"/>
      <c r="O312" s="1"/>
    </row>
    <row r="313" spans="1:15" ht="12.75" customHeight="1">
      <c r="A313" s="30">
        <v>303</v>
      </c>
      <c r="B313" s="347" t="s">
        <v>450</v>
      </c>
      <c r="C313" s="328">
        <v>240.35</v>
      </c>
      <c r="D313" s="329">
        <v>239.5333333333333</v>
      </c>
      <c r="E313" s="329">
        <v>236.36666666666662</v>
      </c>
      <c r="F313" s="329">
        <v>232.38333333333333</v>
      </c>
      <c r="G313" s="329">
        <v>229.21666666666664</v>
      </c>
      <c r="H313" s="329">
        <v>243.51666666666659</v>
      </c>
      <c r="I313" s="329">
        <v>246.68333333333328</v>
      </c>
      <c r="J313" s="329">
        <v>250.66666666666657</v>
      </c>
      <c r="K313" s="328">
        <v>242.7</v>
      </c>
      <c r="L313" s="328">
        <v>235.55</v>
      </c>
      <c r="M313" s="328">
        <v>1.7345600000000001</v>
      </c>
      <c r="N313" s="1"/>
      <c r="O313" s="1"/>
    </row>
    <row r="314" spans="1:15" ht="12.75" customHeight="1">
      <c r="A314" s="30">
        <v>304</v>
      </c>
      <c r="B314" s="347" t="s">
        <v>154</v>
      </c>
      <c r="C314" s="328">
        <v>775</v>
      </c>
      <c r="D314" s="329">
        <v>784.93333333333339</v>
      </c>
      <c r="E314" s="329">
        <v>755.26666666666677</v>
      </c>
      <c r="F314" s="329">
        <v>735.53333333333342</v>
      </c>
      <c r="G314" s="329">
        <v>705.86666666666679</v>
      </c>
      <c r="H314" s="329">
        <v>804.66666666666674</v>
      </c>
      <c r="I314" s="329">
        <v>834.33333333333326</v>
      </c>
      <c r="J314" s="329">
        <v>854.06666666666672</v>
      </c>
      <c r="K314" s="328">
        <v>814.6</v>
      </c>
      <c r="L314" s="328">
        <v>765.2</v>
      </c>
      <c r="M314" s="328">
        <v>27.49718</v>
      </c>
      <c r="N314" s="1"/>
      <c r="O314" s="1"/>
    </row>
    <row r="315" spans="1:15" ht="12.75" customHeight="1">
      <c r="A315" s="30">
        <v>305</v>
      </c>
      <c r="B315" s="347" t="s">
        <v>455</v>
      </c>
      <c r="C315" s="328">
        <v>1253.95</v>
      </c>
      <c r="D315" s="329">
        <v>1256.0333333333335</v>
      </c>
      <c r="E315" s="329">
        <v>1222.916666666667</v>
      </c>
      <c r="F315" s="329">
        <v>1191.8833333333334</v>
      </c>
      <c r="G315" s="329">
        <v>1158.7666666666669</v>
      </c>
      <c r="H315" s="329">
        <v>1287.0666666666671</v>
      </c>
      <c r="I315" s="329">
        <v>1320.1833333333334</v>
      </c>
      <c r="J315" s="329">
        <v>1351.2166666666672</v>
      </c>
      <c r="K315" s="328">
        <v>1289.1500000000001</v>
      </c>
      <c r="L315" s="328">
        <v>1225</v>
      </c>
      <c r="M315" s="328">
        <v>14.53853</v>
      </c>
      <c r="N315" s="1"/>
      <c r="O315" s="1"/>
    </row>
    <row r="316" spans="1:15" ht="12.75" customHeight="1">
      <c r="A316" s="30">
        <v>306</v>
      </c>
      <c r="B316" s="347" t="s">
        <v>155</v>
      </c>
      <c r="C316" s="328">
        <v>1864.7</v>
      </c>
      <c r="D316" s="329">
        <v>1853.2166666666669</v>
      </c>
      <c r="E316" s="329">
        <v>1815.5333333333338</v>
      </c>
      <c r="F316" s="329">
        <v>1766.3666666666668</v>
      </c>
      <c r="G316" s="329">
        <v>1728.6833333333336</v>
      </c>
      <c r="H316" s="329">
        <v>1902.3833333333339</v>
      </c>
      <c r="I316" s="329">
        <v>1940.0666666666668</v>
      </c>
      <c r="J316" s="329">
        <v>1989.233333333334</v>
      </c>
      <c r="K316" s="328">
        <v>1890.9</v>
      </c>
      <c r="L316" s="328">
        <v>1804.05</v>
      </c>
      <c r="M316" s="328">
        <v>1.68913</v>
      </c>
      <c r="N316" s="1"/>
      <c r="O316" s="1"/>
    </row>
    <row r="317" spans="1:15" ht="12.75" customHeight="1">
      <c r="A317" s="30">
        <v>307</v>
      </c>
      <c r="B317" s="347" t="s">
        <v>156</v>
      </c>
      <c r="C317" s="328">
        <v>779.15</v>
      </c>
      <c r="D317" s="329">
        <v>777.48333333333323</v>
      </c>
      <c r="E317" s="329">
        <v>756.71666666666647</v>
      </c>
      <c r="F317" s="329">
        <v>734.28333333333319</v>
      </c>
      <c r="G317" s="329">
        <v>713.51666666666642</v>
      </c>
      <c r="H317" s="329">
        <v>799.91666666666652</v>
      </c>
      <c r="I317" s="329">
        <v>820.68333333333317</v>
      </c>
      <c r="J317" s="329">
        <v>843.11666666666656</v>
      </c>
      <c r="K317" s="328">
        <v>798.25</v>
      </c>
      <c r="L317" s="328">
        <v>755.05</v>
      </c>
      <c r="M317" s="328">
        <v>9.8120999999999992</v>
      </c>
      <c r="N317" s="1"/>
      <c r="O317" s="1"/>
    </row>
    <row r="318" spans="1:15" ht="12.75" customHeight="1">
      <c r="A318" s="30">
        <v>308</v>
      </c>
      <c r="B318" s="347" t="s">
        <v>157</v>
      </c>
      <c r="C318" s="328">
        <v>713.7</v>
      </c>
      <c r="D318" s="329">
        <v>713.66666666666663</v>
      </c>
      <c r="E318" s="329">
        <v>696.33333333333326</v>
      </c>
      <c r="F318" s="329">
        <v>678.96666666666658</v>
      </c>
      <c r="G318" s="329">
        <v>661.63333333333321</v>
      </c>
      <c r="H318" s="329">
        <v>731.0333333333333</v>
      </c>
      <c r="I318" s="329">
        <v>748.36666666666656</v>
      </c>
      <c r="J318" s="329">
        <v>765.73333333333335</v>
      </c>
      <c r="K318" s="328">
        <v>731</v>
      </c>
      <c r="L318" s="328">
        <v>696.3</v>
      </c>
      <c r="M318" s="328">
        <v>6.45139</v>
      </c>
      <c r="N318" s="1"/>
      <c r="O318" s="1"/>
    </row>
    <row r="319" spans="1:15" ht="12.75" customHeight="1">
      <c r="A319" s="30">
        <v>309</v>
      </c>
      <c r="B319" s="347" t="s">
        <v>446</v>
      </c>
      <c r="C319" s="328">
        <v>199.4</v>
      </c>
      <c r="D319" s="329">
        <v>200.81666666666669</v>
      </c>
      <c r="E319" s="329">
        <v>196.78333333333339</v>
      </c>
      <c r="F319" s="329">
        <v>194.16666666666669</v>
      </c>
      <c r="G319" s="329">
        <v>190.13333333333338</v>
      </c>
      <c r="H319" s="329">
        <v>203.43333333333339</v>
      </c>
      <c r="I319" s="329">
        <v>207.4666666666667</v>
      </c>
      <c r="J319" s="329">
        <v>210.0833333333334</v>
      </c>
      <c r="K319" s="328">
        <v>204.85</v>
      </c>
      <c r="L319" s="328">
        <v>198.2</v>
      </c>
      <c r="M319" s="328">
        <v>2.7579199999999999</v>
      </c>
      <c r="N319" s="1"/>
      <c r="O319" s="1"/>
    </row>
    <row r="320" spans="1:15" ht="12.75" customHeight="1">
      <c r="A320" s="30">
        <v>310</v>
      </c>
      <c r="B320" s="347" t="s">
        <v>453</v>
      </c>
      <c r="C320" s="328">
        <v>172.3</v>
      </c>
      <c r="D320" s="329">
        <v>173.86666666666667</v>
      </c>
      <c r="E320" s="329">
        <v>169.53333333333336</v>
      </c>
      <c r="F320" s="329">
        <v>166.76666666666668</v>
      </c>
      <c r="G320" s="329">
        <v>162.43333333333337</v>
      </c>
      <c r="H320" s="329">
        <v>176.63333333333335</v>
      </c>
      <c r="I320" s="329">
        <v>180.96666666666667</v>
      </c>
      <c r="J320" s="329">
        <v>183.73333333333335</v>
      </c>
      <c r="K320" s="328">
        <v>178.2</v>
      </c>
      <c r="L320" s="328">
        <v>171.1</v>
      </c>
      <c r="M320" s="328">
        <v>1.9615499999999999</v>
      </c>
      <c r="N320" s="1"/>
      <c r="O320" s="1"/>
    </row>
    <row r="321" spans="1:15" ht="12.75" customHeight="1">
      <c r="A321" s="30">
        <v>311</v>
      </c>
      <c r="B321" s="347" t="s">
        <v>451</v>
      </c>
      <c r="C321" s="328">
        <v>175.05</v>
      </c>
      <c r="D321" s="329">
        <v>177.9</v>
      </c>
      <c r="E321" s="329">
        <v>171.20000000000002</v>
      </c>
      <c r="F321" s="329">
        <v>167.35000000000002</v>
      </c>
      <c r="G321" s="329">
        <v>160.65000000000003</v>
      </c>
      <c r="H321" s="329">
        <v>181.75</v>
      </c>
      <c r="I321" s="329">
        <v>188.45</v>
      </c>
      <c r="J321" s="329">
        <v>192.29999999999998</v>
      </c>
      <c r="K321" s="328">
        <v>184.6</v>
      </c>
      <c r="L321" s="328">
        <v>174.05</v>
      </c>
      <c r="M321" s="328">
        <v>7.1836500000000001</v>
      </c>
      <c r="N321" s="1"/>
      <c r="O321" s="1"/>
    </row>
    <row r="322" spans="1:15" ht="12.75" customHeight="1">
      <c r="A322" s="30">
        <v>312</v>
      </c>
      <c r="B322" s="347" t="s">
        <v>452</v>
      </c>
      <c r="C322" s="328">
        <v>900.2</v>
      </c>
      <c r="D322" s="329">
        <v>900.06666666666661</v>
      </c>
      <c r="E322" s="329">
        <v>882.48333333333323</v>
      </c>
      <c r="F322" s="329">
        <v>864.76666666666665</v>
      </c>
      <c r="G322" s="329">
        <v>847.18333333333328</v>
      </c>
      <c r="H322" s="329">
        <v>917.78333333333319</v>
      </c>
      <c r="I322" s="329">
        <v>935.36666666666667</v>
      </c>
      <c r="J322" s="329">
        <v>953.08333333333314</v>
      </c>
      <c r="K322" s="328">
        <v>917.65</v>
      </c>
      <c r="L322" s="328">
        <v>882.35</v>
      </c>
      <c r="M322" s="328">
        <v>5.5727799999999998</v>
      </c>
      <c r="N322" s="1"/>
      <c r="O322" s="1"/>
    </row>
    <row r="323" spans="1:15" ht="12.75" customHeight="1">
      <c r="A323" s="30">
        <v>313</v>
      </c>
      <c r="B323" s="347" t="s">
        <v>158</v>
      </c>
      <c r="C323" s="328">
        <v>3858.85</v>
      </c>
      <c r="D323" s="329">
        <v>3839.5833333333335</v>
      </c>
      <c r="E323" s="329">
        <v>3789.2666666666669</v>
      </c>
      <c r="F323" s="329">
        <v>3719.6833333333334</v>
      </c>
      <c r="G323" s="329">
        <v>3669.3666666666668</v>
      </c>
      <c r="H323" s="329">
        <v>3909.166666666667</v>
      </c>
      <c r="I323" s="329">
        <v>3959.4833333333336</v>
      </c>
      <c r="J323" s="329">
        <v>4029.0666666666671</v>
      </c>
      <c r="K323" s="328">
        <v>3889.9</v>
      </c>
      <c r="L323" s="328">
        <v>3770</v>
      </c>
      <c r="M323" s="328">
        <v>5.1009000000000002</v>
      </c>
      <c r="N323" s="1"/>
      <c r="O323" s="1"/>
    </row>
    <row r="324" spans="1:15" ht="12.75" customHeight="1">
      <c r="A324" s="30">
        <v>314</v>
      </c>
      <c r="B324" s="347" t="s">
        <v>443</v>
      </c>
      <c r="C324" s="328">
        <v>44.35</v>
      </c>
      <c r="D324" s="329">
        <v>44.383333333333333</v>
      </c>
      <c r="E324" s="329">
        <v>43.816666666666663</v>
      </c>
      <c r="F324" s="329">
        <v>43.283333333333331</v>
      </c>
      <c r="G324" s="329">
        <v>42.716666666666661</v>
      </c>
      <c r="H324" s="329">
        <v>44.916666666666664</v>
      </c>
      <c r="I324" s="329">
        <v>45.483333333333341</v>
      </c>
      <c r="J324" s="329">
        <v>46.016666666666666</v>
      </c>
      <c r="K324" s="328">
        <v>44.95</v>
      </c>
      <c r="L324" s="328">
        <v>43.85</v>
      </c>
      <c r="M324" s="328">
        <v>19.706469999999999</v>
      </c>
      <c r="N324" s="1"/>
      <c r="O324" s="1"/>
    </row>
    <row r="325" spans="1:15" ht="12.75" customHeight="1">
      <c r="A325" s="30">
        <v>315</v>
      </c>
      <c r="B325" s="347" t="s">
        <v>444</v>
      </c>
      <c r="C325" s="328">
        <v>172.75</v>
      </c>
      <c r="D325" s="329">
        <v>171.53333333333333</v>
      </c>
      <c r="E325" s="329">
        <v>168.26666666666665</v>
      </c>
      <c r="F325" s="329">
        <v>163.78333333333333</v>
      </c>
      <c r="G325" s="329">
        <v>160.51666666666665</v>
      </c>
      <c r="H325" s="329">
        <v>176.01666666666665</v>
      </c>
      <c r="I325" s="329">
        <v>179.28333333333336</v>
      </c>
      <c r="J325" s="329">
        <v>183.76666666666665</v>
      </c>
      <c r="K325" s="328">
        <v>174.8</v>
      </c>
      <c r="L325" s="328">
        <v>167.05</v>
      </c>
      <c r="M325" s="328">
        <v>3.0434899999999998</v>
      </c>
      <c r="N325" s="1"/>
      <c r="O325" s="1"/>
    </row>
    <row r="326" spans="1:15" ht="12.75" customHeight="1">
      <c r="A326" s="30">
        <v>316</v>
      </c>
      <c r="B326" s="347" t="s">
        <v>454</v>
      </c>
      <c r="C326" s="328">
        <v>850.9</v>
      </c>
      <c r="D326" s="329">
        <v>841.55000000000007</v>
      </c>
      <c r="E326" s="329">
        <v>821.20000000000016</v>
      </c>
      <c r="F326" s="329">
        <v>791.50000000000011</v>
      </c>
      <c r="G326" s="329">
        <v>771.1500000000002</v>
      </c>
      <c r="H326" s="329">
        <v>871.25000000000011</v>
      </c>
      <c r="I326" s="329">
        <v>891.6</v>
      </c>
      <c r="J326" s="329">
        <v>921.30000000000007</v>
      </c>
      <c r="K326" s="328">
        <v>861.9</v>
      </c>
      <c r="L326" s="328">
        <v>811.85</v>
      </c>
      <c r="M326" s="328">
        <v>0.68398999999999999</v>
      </c>
      <c r="N326" s="1"/>
      <c r="O326" s="1"/>
    </row>
    <row r="327" spans="1:15" ht="12.75" customHeight="1">
      <c r="A327" s="30">
        <v>317</v>
      </c>
      <c r="B327" s="347" t="s">
        <v>160</v>
      </c>
      <c r="C327" s="328">
        <v>3126.4</v>
      </c>
      <c r="D327" s="329">
        <v>3138.7666666666664</v>
      </c>
      <c r="E327" s="329">
        <v>3087.6333333333328</v>
      </c>
      <c r="F327" s="329">
        <v>3048.8666666666663</v>
      </c>
      <c r="G327" s="329">
        <v>2997.7333333333327</v>
      </c>
      <c r="H327" s="329">
        <v>3177.5333333333328</v>
      </c>
      <c r="I327" s="329">
        <v>3228.6666666666661</v>
      </c>
      <c r="J327" s="329">
        <v>3267.4333333333329</v>
      </c>
      <c r="K327" s="328">
        <v>3189.9</v>
      </c>
      <c r="L327" s="328">
        <v>3100</v>
      </c>
      <c r="M327" s="328">
        <v>8.2663799999999998</v>
      </c>
      <c r="N327" s="1"/>
      <c r="O327" s="1"/>
    </row>
    <row r="328" spans="1:15" ht="12.75" customHeight="1">
      <c r="A328" s="30">
        <v>318</v>
      </c>
      <c r="B328" s="347" t="s">
        <v>161</v>
      </c>
      <c r="C328" s="328">
        <v>66153.100000000006</v>
      </c>
      <c r="D328" s="329">
        <v>65447.566666666673</v>
      </c>
      <c r="E328" s="329">
        <v>64447.133333333346</v>
      </c>
      <c r="F328" s="329">
        <v>62741.166666666672</v>
      </c>
      <c r="G328" s="329">
        <v>61740.733333333344</v>
      </c>
      <c r="H328" s="329">
        <v>67153.533333333355</v>
      </c>
      <c r="I328" s="329">
        <v>68153.966666666674</v>
      </c>
      <c r="J328" s="329">
        <v>69859.933333333349</v>
      </c>
      <c r="K328" s="328">
        <v>66448</v>
      </c>
      <c r="L328" s="328">
        <v>63741.599999999999</v>
      </c>
      <c r="M328" s="328">
        <v>0.29607</v>
      </c>
      <c r="N328" s="1"/>
      <c r="O328" s="1"/>
    </row>
    <row r="329" spans="1:15" ht="12.75" customHeight="1">
      <c r="A329" s="30">
        <v>319</v>
      </c>
      <c r="B329" s="347" t="s">
        <v>448</v>
      </c>
      <c r="C329" s="328">
        <v>42</v>
      </c>
      <c r="D329" s="329">
        <v>41.616666666666667</v>
      </c>
      <c r="E329" s="329">
        <v>39.983333333333334</v>
      </c>
      <c r="F329" s="329">
        <v>37.966666666666669</v>
      </c>
      <c r="G329" s="329">
        <v>36.333333333333336</v>
      </c>
      <c r="H329" s="329">
        <v>43.633333333333333</v>
      </c>
      <c r="I329" s="329">
        <v>45.266666666666673</v>
      </c>
      <c r="J329" s="329">
        <v>47.283333333333331</v>
      </c>
      <c r="K329" s="328">
        <v>43.25</v>
      </c>
      <c r="L329" s="328">
        <v>39.6</v>
      </c>
      <c r="M329" s="328">
        <v>28.99117</v>
      </c>
      <c r="N329" s="1"/>
      <c r="O329" s="1"/>
    </row>
    <row r="330" spans="1:15" ht="12.75" customHeight="1">
      <c r="A330" s="30">
        <v>320</v>
      </c>
      <c r="B330" s="347" t="s">
        <v>162</v>
      </c>
      <c r="C330" s="328">
        <v>1350.3</v>
      </c>
      <c r="D330" s="329">
        <v>1357.4333333333334</v>
      </c>
      <c r="E330" s="329">
        <v>1335.9166666666667</v>
      </c>
      <c r="F330" s="329">
        <v>1321.5333333333333</v>
      </c>
      <c r="G330" s="329">
        <v>1300.0166666666667</v>
      </c>
      <c r="H330" s="329">
        <v>1371.8166666666668</v>
      </c>
      <c r="I330" s="329">
        <v>1393.3333333333333</v>
      </c>
      <c r="J330" s="329">
        <v>1407.7166666666669</v>
      </c>
      <c r="K330" s="328">
        <v>1378.95</v>
      </c>
      <c r="L330" s="328">
        <v>1343.05</v>
      </c>
      <c r="M330" s="328">
        <v>7.3116599999999998</v>
      </c>
      <c r="N330" s="1"/>
      <c r="O330" s="1"/>
    </row>
    <row r="331" spans="1:15" ht="12.75" customHeight="1">
      <c r="A331" s="30">
        <v>321</v>
      </c>
      <c r="B331" s="347" t="s">
        <v>163</v>
      </c>
      <c r="C331" s="328">
        <v>289.64999999999998</v>
      </c>
      <c r="D331" s="329">
        <v>290.15000000000003</v>
      </c>
      <c r="E331" s="329">
        <v>283.30000000000007</v>
      </c>
      <c r="F331" s="329">
        <v>276.95000000000005</v>
      </c>
      <c r="G331" s="329">
        <v>270.10000000000008</v>
      </c>
      <c r="H331" s="329">
        <v>296.50000000000006</v>
      </c>
      <c r="I331" s="329">
        <v>303.35000000000008</v>
      </c>
      <c r="J331" s="329">
        <v>309.70000000000005</v>
      </c>
      <c r="K331" s="328">
        <v>297</v>
      </c>
      <c r="L331" s="328">
        <v>283.8</v>
      </c>
      <c r="M331" s="328">
        <v>6.0135199999999998</v>
      </c>
      <c r="N331" s="1"/>
      <c r="O331" s="1"/>
    </row>
    <row r="332" spans="1:15" ht="12.75" customHeight="1">
      <c r="A332" s="30">
        <v>322</v>
      </c>
      <c r="B332" s="347" t="s">
        <v>268</v>
      </c>
      <c r="C332" s="328">
        <v>844.35</v>
      </c>
      <c r="D332" s="329">
        <v>840.66666666666663</v>
      </c>
      <c r="E332" s="329">
        <v>826.33333333333326</v>
      </c>
      <c r="F332" s="329">
        <v>808.31666666666661</v>
      </c>
      <c r="G332" s="329">
        <v>793.98333333333323</v>
      </c>
      <c r="H332" s="329">
        <v>858.68333333333328</v>
      </c>
      <c r="I332" s="329">
        <v>873.01666666666654</v>
      </c>
      <c r="J332" s="329">
        <v>891.0333333333333</v>
      </c>
      <c r="K332" s="328">
        <v>855</v>
      </c>
      <c r="L332" s="328">
        <v>822.65</v>
      </c>
      <c r="M332" s="328">
        <v>2.0578699999999999</v>
      </c>
      <c r="N332" s="1"/>
      <c r="O332" s="1"/>
    </row>
    <row r="333" spans="1:15" ht="12.75" customHeight="1">
      <c r="A333" s="30">
        <v>323</v>
      </c>
      <c r="B333" s="347" t="s">
        <v>164</v>
      </c>
      <c r="C333" s="328">
        <v>127.1</v>
      </c>
      <c r="D333" s="329">
        <v>125.75</v>
      </c>
      <c r="E333" s="329">
        <v>123.44999999999999</v>
      </c>
      <c r="F333" s="329">
        <v>119.79999999999998</v>
      </c>
      <c r="G333" s="329">
        <v>117.49999999999997</v>
      </c>
      <c r="H333" s="329">
        <v>129.4</v>
      </c>
      <c r="I333" s="329">
        <v>131.70000000000002</v>
      </c>
      <c r="J333" s="329">
        <v>135.35000000000002</v>
      </c>
      <c r="K333" s="328">
        <v>128.05000000000001</v>
      </c>
      <c r="L333" s="328">
        <v>122.1</v>
      </c>
      <c r="M333" s="328">
        <v>392.61390999999998</v>
      </c>
      <c r="N333" s="1"/>
      <c r="O333" s="1"/>
    </row>
    <row r="334" spans="1:15" ht="12.75" customHeight="1">
      <c r="A334" s="30">
        <v>324</v>
      </c>
      <c r="B334" s="347" t="s">
        <v>165</v>
      </c>
      <c r="C334" s="328">
        <v>4287.8999999999996</v>
      </c>
      <c r="D334" s="329">
        <v>4281.7833333333328</v>
      </c>
      <c r="E334" s="329">
        <v>4214.5666666666657</v>
      </c>
      <c r="F334" s="329">
        <v>4141.2333333333327</v>
      </c>
      <c r="G334" s="329">
        <v>4074.0166666666655</v>
      </c>
      <c r="H334" s="329">
        <v>4355.1166666666659</v>
      </c>
      <c r="I334" s="329">
        <v>4422.333333333333</v>
      </c>
      <c r="J334" s="329">
        <v>4495.6666666666661</v>
      </c>
      <c r="K334" s="328">
        <v>4349</v>
      </c>
      <c r="L334" s="328">
        <v>4208.45</v>
      </c>
      <c r="M334" s="328">
        <v>3.2866399999999998</v>
      </c>
      <c r="N334" s="1"/>
      <c r="O334" s="1"/>
    </row>
    <row r="335" spans="1:15" ht="12.75" customHeight="1">
      <c r="A335" s="30">
        <v>325</v>
      </c>
      <c r="B335" s="347" t="s">
        <v>166</v>
      </c>
      <c r="C335" s="328">
        <v>3550.45</v>
      </c>
      <c r="D335" s="329">
        <v>3536.5166666666664</v>
      </c>
      <c r="E335" s="329">
        <v>3435.9333333333329</v>
      </c>
      <c r="F335" s="329">
        <v>3321.4166666666665</v>
      </c>
      <c r="G335" s="329">
        <v>3220.833333333333</v>
      </c>
      <c r="H335" s="329">
        <v>3651.0333333333328</v>
      </c>
      <c r="I335" s="329">
        <v>3751.6166666666668</v>
      </c>
      <c r="J335" s="329">
        <v>3866.1333333333328</v>
      </c>
      <c r="K335" s="328">
        <v>3637.1</v>
      </c>
      <c r="L335" s="328">
        <v>3422</v>
      </c>
      <c r="M335" s="328">
        <v>2.1353</v>
      </c>
      <c r="N335" s="1"/>
      <c r="O335" s="1"/>
    </row>
    <row r="336" spans="1:15" ht="12.75" customHeight="1">
      <c r="A336" s="30">
        <v>326</v>
      </c>
      <c r="B336" s="347" t="s">
        <v>843</v>
      </c>
      <c r="C336" s="328">
        <v>1766</v>
      </c>
      <c r="D336" s="329">
        <v>1760.3333333333333</v>
      </c>
      <c r="E336" s="329">
        <v>1720.6666666666665</v>
      </c>
      <c r="F336" s="329">
        <v>1675.3333333333333</v>
      </c>
      <c r="G336" s="329">
        <v>1635.6666666666665</v>
      </c>
      <c r="H336" s="329">
        <v>1805.6666666666665</v>
      </c>
      <c r="I336" s="329">
        <v>1845.333333333333</v>
      </c>
      <c r="J336" s="329">
        <v>1890.6666666666665</v>
      </c>
      <c r="K336" s="328">
        <v>1800</v>
      </c>
      <c r="L336" s="328">
        <v>1715</v>
      </c>
      <c r="M336" s="328">
        <v>1.0248900000000001</v>
      </c>
      <c r="N336" s="1"/>
      <c r="O336" s="1"/>
    </row>
    <row r="337" spans="1:15" ht="12.75" customHeight="1">
      <c r="A337" s="30">
        <v>327</v>
      </c>
      <c r="B337" s="347" t="s">
        <v>456</v>
      </c>
      <c r="C337" s="328">
        <v>36.35</v>
      </c>
      <c r="D337" s="329">
        <v>36.35</v>
      </c>
      <c r="E337" s="329">
        <v>35.6</v>
      </c>
      <c r="F337" s="329">
        <v>34.85</v>
      </c>
      <c r="G337" s="329">
        <v>34.1</v>
      </c>
      <c r="H337" s="329">
        <v>37.1</v>
      </c>
      <c r="I337" s="329">
        <v>37.85</v>
      </c>
      <c r="J337" s="329">
        <v>38.6</v>
      </c>
      <c r="K337" s="328">
        <v>37.1</v>
      </c>
      <c r="L337" s="328">
        <v>35.6</v>
      </c>
      <c r="M337" s="328">
        <v>70.207099999999997</v>
      </c>
      <c r="N337" s="1"/>
      <c r="O337" s="1"/>
    </row>
    <row r="338" spans="1:15" ht="12.75" customHeight="1">
      <c r="A338" s="30">
        <v>328</v>
      </c>
      <c r="B338" s="347" t="s">
        <v>457</v>
      </c>
      <c r="C338" s="328">
        <v>59.55</v>
      </c>
      <c r="D338" s="329">
        <v>59.366666666666667</v>
      </c>
      <c r="E338" s="329">
        <v>58.533333333333331</v>
      </c>
      <c r="F338" s="329">
        <v>57.516666666666666</v>
      </c>
      <c r="G338" s="329">
        <v>56.68333333333333</v>
      </c>
      <c r="H338" s="329">
        <v>60.383333333333333</v>
      </c>
      <c r="I338" s="329">
        <v>61.216666666666661</v>
      </c>
      <c r="J338" s="329">
        <v>62.233333333333334</v>
      </c>
      <c r="K338" s="328">
        <v>60.2</v>
      </c>
      <c r="L338" s="328">
        <v>58.35</v>
      </c>
      <c r="M338" s="328">
        <v>27.517910000000001</v>
      </c>
      <c r="N338" s="1"/>
      <c r="O338" s="1"/>
    </row>
    <row r="339" spans="1:15" ht="12.75" customHeight="1">
      <c r="A339" s="30">
        <v>329</v>
      </c>
      <c r="B339" s="347" t="s">
        <v>458</v>
      </c>
      <c r="C339" s="328">
        <v>528.65</v>
      </c>
      <c r="D339" s="329">
        <v>533.23333333333335</v>
      </c>
      <c r="E339" s="329">
        <v>520.4666666666667</v>
      </c>
      <c r="F339" s="329">
        <v>512.2833333333333</v>
      </c>
      <c r="G339" s="329">
        <v>499.51666666666665</v>
      </c>
      <c r="H339" s="329">
        <v>541.41666666666674</v>
      </c>
      <c r="I339" s="329">
        <v>554.18333333333339</v>
      </c>
      <c r="J339" s="329">
        <v>562.36666666666679</v>
      </c>
      <c r="K339" s="328">
        <v>546</v>
      </c>
      <c r="L339" s="328">
        <v>525.04999999999995</v>
      </c>
      <c r="M339" s="328">
        <v>0.40005000000000002</v>
      </c>
      <c r="N339" s="1"/>
      <c r="O339" s="1"/>
    </row>
    <row r="340" spans="1:15" ht="12.75" customHeight="1">
      <c r="A340" s="30">
        <v>330</v>
      </c>
      <c r="B340" s="347" t="s">
        <v>167</v>
      </c>
      <c r="C340" s="328">
        <v>17342.05</v>
      </c>
      <c r="D340" s="329">
        <v>17263.266666666666</v>
      </c>
      <c r="E340" s="329">
        <v>17118.783333333333</v>
      </c>
      <c r="F340" s="329">
        <v>16895.516666666666</v>
      </c>
      <c r="G340" s="329">
        <v>16751.033333333333</v>
      </c>
      <c r="H340" s="329">
        <v>17486.533333333333</v>
      </c>
      <c r="I340" s="329">
        <v>17631.016666666663</v>
      </c>
      <c r="J340" s="329">
        <v>17854.283333333333</v>
      </c>
      <c r="K340" s="328">
        <v>17407.75</v>
      </c>
      <c r="L340" s="328">
        <v>17040</v>
      </c>
      <c r="M340" s="328">
        <v>0.66542000000000001</v>
      </c>
      <c r="N340" s="1"/>
      <c r="O340" s="1"/>
    </row>
    <row r="341" spans="1:15" ht="12.75" customHeight="1">
      <c r="A341" s="30">
        <v>331</v>
      </c>
      <c r="B341" s="347" t="s">
        <v>464</v>
      </c>
      <c r="C341" s="328">
        <v>73.650000000000006</v>
      </c>
      <c r="D341" s="329">
        <v>74.666666666666671</v>
      </c>
      <c r="E341" s="329">
        <v>72.63333333333334</v>
      </c>
      <c r="F341" s="329">
        <v>71.616666666666674</v>
      </c>
      <c r="G341" s="329">
        <v>69.583333333333343</v>
      </c>
      <c r="H341" s="329">
        <v>75.683333333333337</v>
      </c>
      <c r="I341" s="329">
        <v>77.716666666666669</v>
      </c>
      <c r="J341" s="329">
        <v>78.733333333333334</v>
      </c>
      <c r="K341" s="328">
        <v>76.7</v>
      </c>
      <c r="L341" s="328">
        <v>73.650000000000006</v>
      </c>
      <c r="M341" s="328">
        <v>9.6664600000000007</v>
      </c>
      <c r="N341" s="1"/>
      <c r="O341" s="1"/>
    </row>
    <row r="342" spans="1:15" ht="12.75" customHeight="1">
      <c r="A342" s="30">
        <v>332</v>
      </c>
      <c r="B342" s="347" t="s">
        <v>463</v>
      </c>
      <c r="C342" s="328">
        <v>42.9</v>
      </c>
      <c r="D342" s="329">
        <v>43.066666666666663</v>
      </c>
      <c r="E342" s="329">
        <v>42.333333333333329</v>
      </c>
      <c r="F342" s="329">
        <v>41.766666666666666</v>
      </c>
      <c r="G342" s="329">
        <v>41.033333333333331</v>
      </c>
      <c r="H342" s="329">
        <v>43.633333333333326</v>
      </c>
      <c r="I342" s="329">
        <v>44.36666666666666</v>
      </c>
      <c r="J342" s="329">
        <v>44.933333333333323</v>
      </c>
      <c r="K342" s="328">
        <v>43.8</v>
      </c>
      <c r="L342" s="328">
        <v>42.5</v>
      </c>
      <c r="M342" s="328">
        <v>3.7686899999999999</v>
      </c>
      <c r="N342" s="1"/>
      <c r="O342" s="1"/>
    </row>
    <row r="343" spans="1:15" ht="12.75" customHeight="1">
      <c r="A343" s="30">
        <v>333</v>
      </c>
      <c r="B343" s="347" t="s">
        <v>462</v>
      </c>
      <c r="C343" s="328">
        <v>645.6</v>
      </c>
      <c r="D343" s="329">
        <v>646.91666666666663</v>
      </c>
      <c r="E343" s="329">
        <v>630.7833333333333</v>
      </c>
      <c r="F343" s="329">
        <v>615.9666666666667</v>
      </c>
      <c r="G343" s="329">
        <v>599.83333333333337</v>
      </c>
      <c r="H343" s="329">
        <v>661.73333333333323</v>
      </c>
      <c r="I343" s="329">
        <v>677.86666666666667</v>
      </c>
      <c r="J343" s="329">
        <v>692.68333333333317</v>
      </c>
      <c r="K343" s="328">
        <v>663.05</v>
      </c>
      <c r="L343" s="328">
        <v>632.1</v>
      </c>
      <c r="M343" s="328">
        <v>1.24369</v>
      </c>
      <c r="N343" s="1"/>
      <c r="O343" s="1"/>
    </row>
    <row r="344" spans="1:15" ht="12.75" customHeight="1">
      <c r="A344" s="30">
        <v>334</v>
      </c>
      <c r="B344" s="347" t="s">
        <v>459</v>
      </c>
      <c r="C344" s="328">
        <v>28.65</v>
      </c>
      <c r="D344" s="329">
        <v>28.383333333333336</v>
      </c>
      <c r="E344" s="329">
        <v>27.916666666666671</v>
      </c>
      <c r="F344" s="329">
        <v>27.183333333333334</v>
      </c>
      <c r="G344" s="329">
        <v>26.716666666666669</v>
      </c>
      <c r="H344" s="329">
        <v>29.116666666666674</v>
      </c>
      <c r="I344" s="329">
        <v>29.583333333333336</v>
      </c>
      <c r="J344" s="329">
        <v>30.316666666666677</v>
      </c>
      <c r="K344" s="328">
        <v>28.85</v>
      </c>
      <c r="L344" s="328">
        <v>27.65</v>
      </c>
      <c r="M344" s="328">
        <v>60.720260000000003</v>
      </c>
      <c r="N344" s="1"/>
      <c r="O344" s="1"/>
    </row>
    <row r="345" spans="1:15" ht="12.75" customHeight="1">
      <c r="A345" s="30">
        <v>335</v>
      </c>
      <c r="B345" s="347" t="s">
        <v>535</v>
      </c>
      <c r="C345" s="328">
        <v>114</v>
      </c>
      <c r="D345" s="329">
        <v>115.10000000000001</v>
      </c>
      <c r="E345" s="329">
        <v>112.20000000000002</v>
      </c>
      <c r="F345" s="329">
        <v>110.4</v>
      </c>
      <c r="G345" s="329">
        <v>107.50000000000001</v>
      </c>
      <c r="H345" s="329">
        <v>116.90000000000002</v>
      </c>
      <c r="I345" s="329">
        <v>119.80000000000003</v>
      </c>
      <c r="J345" s="329">
        <v>121.60000000000002</v>
      </c>
      <c r="K345" s="328">
        <v>118</v>
      </c>
      <c r="L345" s="328">
        <v>113.3</v>
      </c>
      <c r="M345" s="328">
        <v>2.01918</v>
      </c>
      <c r="N345" s="1"/>
      <c r="O345" s="1"/>
    </row>
    <row r="346" spans="1:15" ht="12.75" customHeight="1">
      <c r="A346" s="30">
        <v>336</v>
      </c>
      <c r="B346" s="347" t="s">
        <v>465</v>
      </c>
      <c r="C346" s="328">
        <v>1904.5</v>
      </c>
      <c r="D346" s="329">
        <v>1929.2666666666667</v>
      </c>
      <c r="E346" s="329">
        <v>1855.5333333333333</v>
      </c>
      <c r="F346" s="329">
        <v>1806.5666666666666</v>
      </c>
      <c r="G346" s="329">
        <v>1732.8333333333333</v>
      </c>
      <c r="H346" s="329">
        <v>1978.2333333333333</v>
      </c>
      <c r="I346" s="329">
        <v>2051.9666666666662</v>
      </c>
      <c r="J346" s="329">
        <v>2100.9333333333334</v>
      </c>
      <c r="K346" s="328">
        <v>2003</v>
      </c>
      <c r="L346" s="328">
        <v>1880.3</v>
      </c>
      <c r="M346" s="328">
        <v>3.8469999999999997E-2</v>
      </c>
      <c r="N346" s="1"/>
      <c r="O346" s="1"/>
    </row>
    <row r="347" spans="1:15" ht="12.75" customHeight="1">
      <c r="A347" s="30">
        <v>337</v>
      </c>
      <c r="B347" s="347" t="s">
        <v>460</v>
      </c>
      <c r="C347" s="328">
        <v>63.9</v>
      </c>
      <c r="D347" s="329">
        <v>63.81666666666667</v>
      </c>
      <c r="E347" s="329">
        <v>63.233333333333334</v>
      </c>
      <c r="F347" s="329">
        <v>62.566666666666663</v>
      </c>
      <c r="G347" s="329">
        <v>61.983333333333327</v>
      </c>
      <c r="H347" s="329">
        <v>64.483333333333348</v>
      </c>
      <c r="I347" s="329">
        <v>65.066666666666663</v>
      </c>
      <c r="J347" s="329">
        <v>65.733333333333348</v>
      </c>
      <c r="K347" s="328">
        <v>64.400000000000006</v>
      </c>
      <c r="L347" s="328">
        <v>63.15</v>
      </c>
      <c r="M347" s="328">
        <v>28.543600000000001</v>
      </c>
      <c r="N347" s="1"/>
      <c r="O347" s="1"/>
    </row>
    <row r="348" spans="1:15" ht="12.75" customHeight="1">
      <c r="A348" s="30">
        <v>338</v>
      </c>
      <c r="B348" s="347" t="s">
        <v>168</v>
      </c>
      <c r="C348" s="328">
        <v>153.05000000000001</v>
      </c>
      <c r="D348" s="329">
        <v>151.16666666666666</v>
      </c>
      <c r="E348" s="329">
        <v>148.48333333333332</v>
      </c>
      <c r="F348" s="329">
        <v>143.91666666666666</v>
      </c>
      <c r="G348" s="329">
        <v>141.23333333333332</v>
      </c>
      <c r="H348" s="329">
        <v>155.73333333333332</v>
      </c>
      <c r="I348" s="329">
        <v>158.41666666666666</v>
      </c>
      <c r="J348" s="329">
        <v>162.98333333333332</v>
      </c>
      <c r="K348" s="328">
        <v>153.85</v>
      </c>
      <c r="L348" s="328">
        <v>146.6</v>
      </c>
      <c r="M348" s="328">
        <v>122.26488999999999</v>
      </c>
      <c r="N348" s="1"/>
      <c r="O348" s="1"/>
    </row>
    <row r="349" spans="1:15" ht="12.75" customHeight="1">
      <c r="A349" s="30">
        <v>339</v>
      </c>
      <c r="B349" s="347" t="s">
        <v>461</v>
      </c>
      <c r="C349" s="328">
        <v>197.85</v>
      </c>
      <c r="D349" s="329">
        <v>199.75</v>
      </c>
      <c r="E349" s="329">
        <v>192.5</v>
      </c>
      <c r="F349" s="329">
        <v>187.15</v>
      </c>
      <c r="G349" s="329">
        <v>179.9</v>
      </c>
      <c r="H349" s="329">
        <v>205.1</v>
      </c>
      <c r="I349" s="329">
        <v>212.35</v>
      </c>
      <c r="J349" s="329">
        <v>217.7</v>
      </c>
      <c r="K349" s="328">
        <v>207</v>
      </c>
      <c r="L349" s="328">
        <v>194.4</v>
      </c>
      <c r="M349" s="328">
        <v>9.2144100000000009</v>
      </c>
      <c r="N349" s="1"/>
      <c r="O349" s="1"/>
    </row>
    <row r="350" spans="1:15" ht="12.75" customHeight="1">
      <c r="A350" s="30">
        <v>340</v>
      </c>
      <c r="B350" s="347" t="s">
        <v>170</v>
      </c>
      <c r="C350" s="328">
        <v>130.05000000000001</v>
      </c>
      <c r="D350" s="329">
        <v>129.15</v>
      </c>
      <c r="E350" s="329">
        <v>127.80000000000001</v>
      </c>
      <c r="F350" s="329">
        <v>125.55000000000001</v>
      </c>
      <c r="G350" s="329">
        <v>124.20000000000002</v>
      </c>
      <c r="H350" s="329">
        <v>131.4</v>
      </c>
      <c r="I350" s="329">
        <v>132.74999999999997</v>
      </c>
      <c r="J350" s="329">
        <v>135</v>
      </c>
      <c r="K350" s="328">
        <v>130.5</v>
      </c>
      <c r="L350" s="328">
        <v>126.9</v>
      </c>
      <c r="M350" s="328">
        <v>149.85637</v>
      </c>
      <c r="N350" s="1"/>
      <c r="O350" s="1"/>
    </row>
    <row r="351" spans="1:15" ht="12.75" customHeight="1">
      <c r="A351" s="30">
        <v>341</v>
      </c>
      <c r="B351" s="347" t="s">
        <v>269</v>
      </c>
      <c r="C351" s="328">
        <v>797.35</v>
      </c>
      <c r="D351" s="329">
        <v>805.44999999999993</v>
      </c>
      <c r="E351" s="329">
        <v>777.89999999999986</v>
      </c>
      <c r="F351" s="329">
        <v>758.44999999999993</v>
      </c>
      <c r="G351" s="329">
        <v>730.89999999999986</v>
      </c>
      <c r="H351" s="329">
        <v>824.89999999999986</v>
      </c>
      <c r="I351" s="329">
        <v>852.44999999999982</v>
      </c>
      <c r="J351" s="329">
        <v>871.89999999999986</v>
      </c>
      <c r="K351" s="328">
        <v>833</v>
      </c>
      <c r="L351" s="328">
        <v>786</v>
      </c>
      <c r="M351" s="328">
        <v>11.249029999999999</v>
      </c>
      <c r="N351" s="1"/>
      <c r="O351" s="1"/>
    </row>
    <row r="352" spans="1:15" ht="12.75" customHeight="1">
      <c r="A352" s="30">
        <v>342</v>
      </c>
      <c r="B352" s="347" t="s">
        <v>466</v>
      </c>
      <c r="C352" s="328">
        <v>3351.9</v>
      </c>
      <c r="D352" s="329">
        <v>3335.7333333333336</v>
      </c>
      <c r="E352" s="329">
        <v>3288.5166666666673</v>
      </c>
      <c r="F352" s="329">
        <v>3225.1333333333337</v>
      </c>
      <c r="G352" s="329">
        <v>3177.9166666666674</v>
      </c>
      <c r="H352" s="329">
        <v>3399.1166666666672</v>
      </c>
      <c r="I352" s="329">
        <v>3446.3333333333335</v>
      </c>
      <c r="J352" s="329">
        <v>3509.7166666666672</v>
      </c>
      <c r="K352" s="328">
        <v>3382.95</v>
      </c>
      <c r="L352" s="328">
        <v>3272.35</v>
      </c>
      <c r="M352" s="328">
        <v>0.79976000000000003</v>
      </c>
      <c r="N352" s="1"/>
      <c r="O352" s="1"/>
    </row>
    <row r="353" spans="1:15" ht="12.75" customHeight="1">
      <c r="A353" s="30">
        <v>343</v>
      </c>
      <c r="B353" s="347" t="s">
        <v>270</v>
      </c>
      <c r="C353" s="328">
        <v>249.2</v>
      </c>
      <c r="D353" s="329">
        <v>250.63333333333333</v>
      </c>
      <c r="E353" s="329">
        <v>243.86666666666667</v>
      </c>
      <c r="F353" s="329">
        <v>238.53333333333336</v>
      </c>
      <c r="G353" s="329">
        <v>231.76666666666671</v>
      </c>
      <c r="H353" s="329">
        <v>255.96666666666664</v>
      </c>
      <c r="I353" s="329">
        <v>262.73333333333329</v>
      </c>
      <c r="J353" s="329">
        <v>268.06666666666661</v>
      </c>
      <c r="K353" s="328">
        <v>257.39999999999998</v>
      </c>
      <c r="L353" s="328">
        <v>245.3</v>
      </c>
      <c r="M353" s="328">
        <v>67.880369999999999</v>
      </c>
      <c r="N353" s="1"/>
      <c r="O353" s="1"/>
    </row>
    <row r="354" spans="1:15" ht="12.75" customHeight="1">
      <c r="A354" s="30">
        <v>344</v>
      </c>
      <c r="B354" s="347" t="s">
        <v>171</v>
      </c>
      <c r="C354" s="328">
        <v>186.95</v>
      </c>
      <c r="D354" s="329">
        <v>181.28333333333333</v>
      </c>
      <c r="E354" s="329">
        <v>172.76666666666665</v>
      </c>
      <c r="F354" s="329">
        <v>158.58333333333331</v>
      </c>
      <c r="G354" s="329">
        <v>150.06666666666663</v>
      </c>
      <c r="H354" s="329">
        <v>195.46666666666667</v>
      </c>
      <c r="I354" s="329">
        <v>203.98333333333338</v>
      </c>
      <c r="J354" s="329">
        <v>218.16666666666669</v>
      </c>
      <c r="K354" s="328">
        <v>189.8</v>
      </c>
      <c r="L354" s="328">
        <v>167.1</v>
      </c>
      <c r="M354" s="328">
        <v>1325.3815500000001</v>
      </c>
      <c r="N354" s="1"/>
      <c r="O354" s="1"/>
    </row>
    <row r="355" spans="1:15" ht="12.75" customHeight="1">
      <c r="A355" s="30">
        <v>345</v>
      </c>
      <c r="B355" s="347" t="s">
        <v>467</v>
      </c>
      <c r="C355" s="328">
        <v>316.95</v>
      </c>
      <c r="D355" s="329">
        <v>317.65000000000003</v>
      </c>
      <c r="E355" s="329">
        <v>313.30000000000007</v>
      </c>
      <c r="F355" s="329">
        <v>309.65000000000003</v>
      </c>
      <c r="G355" s="329">
        <v>305.30000000000007</v>
      </c>
      <c r="H355" s="329">
        <v>321.30000000000007</v>
      </c>
      <c r="I355" s="329">
        <v>325.65000000000009</v>
      </c>
      <c r="J355" s="329">
        <v>329.30000000000007</v>
      </c>
      <c r="K355" s="328">
        <v>322</v>
      </c>
      <c r="L355" s="328">
        <v>314</v>
      </c>
      <c r="M355" s="328">
        <v>1.5249900000000001</v>
      </c>
      <c r="N355" s="1"/>
      <c r="O355" s="1"/>
    </row>
    <row r="356" spans="1:15" ht="12.75" customHeight="1">
      <c r="A356" s="30">
        <v>346</v>
      </c>
      <c r="B356" s="347" t="s">
        <v>172</v>
      </c>
      <c r="C356" s="328">
        <v>39914.300000000003</v>
      </c>
      <c r="D356" s="329">
        <v>39980.183333333334</v>
      </c>
      <c r="E356" s="329">
        <v>39561.366666666669</v>
      </c>
      <c r="F356" s="329">
        <v>39208.433333333334</v>
      </c>
      <c r="G356" s="329">
        <v>38789.616666666669</v>
      </c>
      <c r="H356" s="329">
        <v>40333.116666666669</v>
      </c>
      <c r="I356" s="329">
        <v>40751.933333333334</v>
      </c>
      <c r="J356" s="329">
        <v>41104.866666666669</v>
      </c>
      <c r="K356" s="328">
        <v>40399</v>
      </c>
      <c r="L356" s="328">
        <v>39627.25</v>
      </c>
      <c r="M356" s="328">
        <v>0.22781999999999999</v>
      </c>
      <c r="N356" s="1"/>
      <c r="O356" s="1"/>
    </row>
    <row r="357" spans="1:15" ht="12.75" customHeight="1">
      <c r="A357" s="30">
        <v>347</v>
      </c>
      <c r="B357" s="347" t="s">
        <v>900</v>
      </c>
      <c r="C357" s="328">
        <v>187.75</v>
      </c>
      <c r="D357" s="329">
        <v>187.86666666666667</v>
      </c>
      <c r="E357" s="329">
        <v>183.13333333333335</v>
      </c>
      <c r="F357" s="329">
        <v>178.51666666666668</v>
      </c>
      <c r="G357" s="329">
        <v>173.78333333333336</v>
      </c>
      <c r="H357" s="329">
        <v>192.48333333333335</v>
      </c>
      <c r="I357" s="329">
        <v>197.2166666666667</v>
      </c>
      <c r="J357" s="329">
        <v>201.83333333333334</v>
      </c>
      <c r="K357" s="328">
        <v>192.6</v>
      </c>
      <c r="L357" s="328">
        <v>183.25</v>
      </c>
      <c r="M357" s="328">
        <v>6.2832600000000003</v>
      </c>
      <c r="N357" s="1"/>
      <c r="O357" s="1"/>
    </row>
    <row r="358" spans="1:15" ht="12.75" customHeight="1">
      <c r="A358" s="30">
        <v>348</v>
      </c>
      <c r="B358" s="347" t="s">
        <v>173</v>
      </c>
      <c r="C358" s="328">
        <v>1886.6</v>
      </c>
      <c r="D358" s="329">
        <v>1925.6833333333334</v>
      </c>
      <c r="E358" s="329">
        <v>1826.4166666666667</v>
      </c>
      <c r="F358" s="329">
        <v>1766.2333333333333</v>
      </c>
      <c r="G358" s="329">
        <v>1666.9666666666667</v>
      </c>
      <c r="H358" s="329">
        <v>1985.8666666666668</v>
      </c>
      <c r="I358" s="329">
        <v>2085.1333333333332</v>
      </c>
      <c r="J358" s="329">
        <v>2145.3166666666666</v>
      </c>
      <c r="K358" s="328">
        <v>2024.95</v>
      </c>
      <c r="L358" s="328">
        <v>1865.5</v>
      </c>
      <c r="M358" s="328">
        <v>11.52943</v>
      </c>
      <c r="N358" s="1"/>
      <c r="O358" s="1"/>
    </row>
    <row r="359" spans="1:15" ht="12.75" customHeight="1">
      <c r="A359" s="30">
        <v>349</v>
      </c>
      <c r="B359" s="347" t="s">
        <v>471</v>
      </c>
      <c r="C359" s="328">
        <v>4144.5</v>
      </c>
      <c r="D359" s="329">
        <v>4091.7166666666672</v>
      </c>
      <c r="E359" s="329">
        <v>4002.8333333333339</v>
      </c>
      <c r="F359" s="329">
        <v>3861.166666666667</v>
      </c>
      <c r="G359" s="329">
        <v>3772.2833333333338</v>
      </c>
      <c r="H359" s="329">
        <v>4233.3833333333341</v>
      </c>
      <c r="I359" s="329">
        <v>4322.2666666666673</v>
      </c>
      <c r="J359" s="329">
        <v>4463.9333333333343</v>
      </c>
      <c r="K359" s="328">
        <v>4180.6000000000004</v>
      </c>
      <c r="L359" s="328">
        <v>3950.05</v>
      </c>
      <c r="M359" s="328">
        <v>2.8956400000000002</v>
      </c>
      <c r="N359" s="1"/>
      <c r="O359" s="1"/>
    </row>
    <row r="360" spans="1:15" ht="12.75" customHeight="1">
      <c r="A360" s="30">
        <v>350</v>
      </c>
      <c r="B360" s="347" t="s">
        <v>174</v>
      </c>
      <c r="C360" s="328">
        <v>218.2</v>
      </c>
      <c r="D360" s="329">
        <v>216.79999999999998</v>
      </c>
      <c r="E360" s="329">
        <v>213.59999999999997</v>
      </c>
      <c r="F360" s="329">
        <v>208.99999999999997</v>
      </c>
      <c r="G360" s="329">
        <v>205.79999999999995</v>
      </c>
      <c r="H360" s="329">
        <v>221.39999999999998</v>
      </c>
      <c r="I360" s="329">
        <v>224.59999999999997</v>
      </c>
      <c r="J360" s="329">
        <v>229.2</v>
      </c>
      <c r="K360" s="328">
        <v>220</v>
      </c>
      <c r="L360" s="328">
        <v>212.2</v>
      </c>
      <c r="M360" s="328">
        <v>34.942360000000001</v>
      </c>
      <c r="N360" s="1"/>
      <c r="O360" s="1"/>
    </row>
    <row r="361" spans="1:15" ht="12.75" customHeight="1">
      <c r="A361" s="30">
        <v>351</v>
      </c>
      <c r="B361" s="347" t="s">
        <v>175</v>
      </c>
      <c r="C361" s="328">
        <v>106</v>
      </c>
      <c r="D361" s="329">
        <v>106.08333333333333</v>
      </c>
      <c r="E361" s="329">
        <v>104.31666666666666</v>
      </c>
      <c r="F361" s="329">
        <v>102.63333333333334</v>
      </c>
      <c r="G361" s="329">
        <v>100.86666666666667</v>
      </c>
      <c r="H361" s="329">
        <v>107.76666666666665</v>
      </c>
      <c r="I361" s="329">
        <v>109.53333333333333</v>
      </c>
      <c r="J361" s="329">
        <v>111.21666666666664</v>
      </c>
      <c r="K361" s="328">
        <v>107.85</v>
      </c>
      <c r="L361" s="328">
        <v>104.4</v>
      </c>
      <c r="M361" s="328">
        <v>56.223129999999998</v>
      </c>
      <c r="N361" s="1"/>
      <c r="O361" s="1"/>
    </row>
    <row r="362" spans="1:15" ht="12.75" customHeight="1">
      <c r="A362" s="30">
        <v>352</v>
      </c>
      <c r="B362" s="347" t="s">
        <v>176</v>
      </c>
      <c r="C362" s="328">
        <v>4266.8</v>
      </c>
      <c r="D362" s="329">
        <v>4276.0166666666664</v>
      </c>
      <c r="E362" s="329">
        <v>4178.083333333333</v>
      </c>
      <c r="F362" s="329">
        <v>4089.3666666666668</v>
      </c>
      <c r="G362" s="329">
        <v>3991.4333333333334</v>
      </c>
      <c r="H362" s="329">
        <v>4364.7333333333327</v>
      </c>
      <c r="I362" s="329">
        <v>4462.666666666667</v>
      </c>
      <c r="J362" s="329">
        <v>4551.3833333333323</v>
      </c>
      <c r="K362" s="328">
        <v>4373.95</v>
      </c>
      <c r="L362" s="328">
        <v>4187.3</v>
      </c>
      <c r="M362" s="328">
        <v>0.26386999999999999</v>
      </c>
      <c r="N362" s="1"/>
      <c r="O362" s="1"/>
    </row>
    <row r="363" spans="1:15" ht="12.75" customHeight="1">
      <c r="A363" s="30">
        <v>353</v>
      </c>
      <c r="B363" s="347" t="s">
        <v>273</v>
      </c>
      <c r="C363" s="328">
        <v>14099.4</v>
      </c>
      <c r="D363" s="329">
        <v>14353.133333333333</v>
      </c>
      <c r="E363" s="329">
        <v>13746.266666666666</v>
      </c>
      <c r="F363" s="329">
        <v>13393.133333333333</v>
      </c>
      <c r="G363" s="329">
        <v>12786.266666666666</v>
      </c>
      <c r="H363" s="329">
        <v>14706.266666666666</v>
      </c>
      <c r="I363" s="329">
        <v>15313.133333333331</v>
      </c>
      <c r="J363" s="329">
        <v>15666.266666666666</v>
      </c>
      <c r="K363" s="328">
        <v>14960</v>
      </c>
      <c r="L363" s="328">
        <v>14000</v>
      </c>
      <c r="M363" s="328">
        <v>8.8220000000000007E-2</v>
      </c>
      <c r="N363" s="1"/>
      <c r="O363" s="1"/>
    </row>
    <row r="364" spans="1:15" ht="12.75" customHeight="1">
      <c r="A364" s="30">
        <v>354</v>
      </c>
      <c r="B364" s="347" t="s">
        <v>478</v>
      </c>
      <c r="C364" s="328">
        <v>4414.3</v>
      </c>
      <c r="D364" s="329">
        <v>4432.3499999999995</v>
      </c>
      <c r="E364" s="329">
        <v>4382.9499999999989</v>
      </c>
      <c r="F364" s="329">
        <v>4351.5999999999995</v>
      </c>
      <c r="G364" s="329">
        <v>4302.1999999999989</v>
      </c>
      <c r="H364" s="329">
        <v>4463.6999999999989</v>
      </c>
      <c r="I364" s="329">
        <v>4513.0999999999985</v>
      </c>
      <c r="J364" s="329">
        <v>4544.4499999999989</v>
      </c>
      <c r="K364" s="328">
        <v>4481.75</v>
      </c>
      <c r="L364" s="328">
        <v>4401</v>
      </c>
      <c r="M364" s="328">
        <v>4.7070000000000001E-2</v>
      </c>
      <c r="N364" s="1"/>
      <c r="O364" s="1"/>
    </row>
    <row r="365" spans="1:15" ht="12.75" customHeight="1">
      <c r="A365" s="30">
        <v>355</v>
      </c>
      <c r="B365" s="347" t="s">
        <v>473</v>
      </c>
      <c r="C365" s="328">
        <v>901.05</v>
      </c>
      <c r="D365" s="329">
        <v>910.18333333333339</v>
      </c>
      <c r="E365" s="329">
        <v>887.36666666666679</v>
      </c>
      <c r="F365" s="329">
        <v>873.68333333333339</v>
      </c>
      <c r="G365" s="329">
        <v>850.86666666666679</v>
      </c>
      <c r="H365" s="329">
        <v>923.86666666666679</v>
      </c>
      <c r="I365" s="329">
        <v>946.68333333333339</v>
      </c>
      <c r="J365" s="329">
        <v>960.36666666666679</v>
      </c>
      <c r="K365" s="328">
        <v>933</v>
      </c>
      <c r="L365" s="328">
        <v>896.5</v>
      </c>
      <c r="M365" s="328">
        <v>1.9313800000000001</v>
      </c>
      <c r="N365" s="1"/>
      <c r="O365" s="1"/>
    </row>
    <row r="366" spans="1:15" ht="12.75" customHeight="1">
      <c r="A366" s="30">
        <v>356</v>
      </c>
      <c r="B366" s="347" t="s">
        <v>177</v>
      </c>
      <c r="C366" s="328">
        <v>2164.65</v>
      </c>
      <c r="D366" s="329">
        <v>2177.2666666666669</v>
      </c>
      <c r="E366" s="329">
        <v>2131.6833333333338</v>
      </c>
      <c r="F366" s="329">
        <v>2098.7166666666672</v>
      </c>
      <c r="G366" s="329">
        <v>2053.1333333333341</v>
      </c>
      <c r="H366" s="329">
        <v>2210.2333333333336</v>
      </c>
      <c r="I366" s="329">
        <v>2255.8166666666666</v>
      </c>
      <c r="J366" s="329">
        <v>2288.7833333333333</v>
      </c>
      <c r="K366" s="328">
        <v>2222.85</v>
      </c>
      <c r="L366" s="328">
        <v>2144.3000000000002</v>
      </c>
      <c r="M366" s="328">
        <v>7.4444900000000001</v>
      </c>
      <c r="N366" s="1"/>
      <c r="O366" s="1"/>
    </row>
    <row r="367" spans="1:15" ht="12.75" customHeight="1">
      <c r="A367" s="30">
        <v>357</v>
      </c>
      <c r="B367" s="347" t="s">
        <v>178</v>
      </c>
      <c r="C367" s="328">
        <v>2406.3000000000002</v>
      </c>
      <c r="D367" s="329">
        <v>2395.166666666667</v>
      </c>
      <c r="E367" s="329">
        <v>2362.4333333333338</v>
      </c>
      <c r="F367" s="329">
        <v>2318.5666666666671</v>
      </c>
      <c r="G367" s="329">
        <v>2285.8333333333339</v>
      </c>
      <c r="H367" s="329">
        <v>2439.0333333333338</v>
      </c>
      <c r="I367" s="329">
        <v>2471.7666666666673</v>
      </c>
      <c r="J367" s="329">
        <v>2515.6333333333337</v>
      </c>
      <c r="K367" s="328">
        <v>2427.9</v>
      </c>
      <c r="L367" s="328">
        <v>2351.3000000000002</v>
      </c>
      <c r="M367" s="328">
        <v>1.80365</v>
      </c>
      <c r="N367" s="1"/>
      <c r="O367" s="1"/>
    </row>
    <row r="368" spans="1:15" ht="12.75" customHeight="1">
      <c r="A368" s="30">
        <v>358</v>
      </c>
      <c r="B368" s="347" t="s">
        <v>179</v>
      </c>
      <c r="C368" s="328">
        <v>34.200000000000003</v>
      </c>
      <c r="D368" s="329">
        <v>34.083333333333336</v>
      </c>
      <c r="E368" s="329">
        <v>33.466666666666669</v>
      </c>
      <c r="F368" s="329">
        <v>32.733333333333334</v>
      </c>
      <c r="G368" s="329">
        <v>32.116666666666667</v>
      </c>
      <c r="H368" s="329">
        <v>34.81666666666667</v>
      </c>
      <c r="I368" s="329">
        <v>35.43333333333333</v>
      </c>
      <c r="J368" s="329">
        <v>36.166666666666671</v>
      </c>
      <c r="K368" s="328">
        <v>34.700000000000003</v>
      </c>
      <c r="L368" s="328">
        <v>33.35</v>
      </c>
      <c r="M368" s="328">
        <v>620.92259000000001</v>
      </c>
      <c r="N368" s="1"/>
      <c r="O368" s="1"/>
    </row>
    <row r="369" spans="1:15" ht="12.75" customHeight="1">
      <c r="A369" s="30">
        <v>359</v>
      </c>
      <c r="B369" s="347" t="s">
        <v>469</v>
      </c>
      <c r="C369" s="328">
        <v>425.9</v>
      </c>
      <c r="D369" s="329">
        <v>419.26666666666665</v>
      </c>
      <c r="E369" s="329">
        <v>404.5333333333333</v>
      </c>
      <c r="F369" s="329">
        <v>383.16666666666663</v>
      </c>
      <c r="G369" s="329">
        <v>368.43333333333328</v>
      </c>
      <c r="H369" s="329">
        <v>440.63333333333333</v>
      </c>
      <c r="I369" s="329">
        <v>455.36666666666667</v>
      </c>
      <c r="J369" s="329">
        <v>476.73333333333335</v>
      </c>
      <c r="K369" s="328">
        <v>434</v>
      </c>
      <c r="L369" s="328">
        <v>397.9</v>
      </c>
      <c r="M369" s="328">
        <v>12.510630000000001</v>
      </c>
      <c r="N369" s="1"/>
      <c r="O369" s="1"/>
    </row>
    <row r="370" spans="1:15" ht="12.75" customHeight="1">
      <c r="A370" s="30">
        <v>360</v>
      </c>
      <c r="B370" s="347" t="s">
        <v>470</v>
      </c>
      <c r="C370" s="328">
        <v>240.15</v>
      </c>
      <c r="D370" s="329">
        <v>239.63333333333333</v>
      </c>
      <c r="E370" s="329">
        <v>235.86666666666665</v>
      </c>
      <c r="F370" s="329">
        <v>231.58333333333331</v>
      </c>
      <c r="G370" s="329">
        <v>227.81666666666663</v>
      </c>
      <c r="H370" s="329">
        <v>243.91666666666666</v>
      </c>
      <c r="I370" s="329">
        <v>247.68333333333331</v>
      </c>
      <c r="J370" s="329">
        <v>251.96666666666667</v>
      </c>
      <c r="K370" s="328">
        <v>243.4</v>
      </c>
      <c r="L370" s="328">
        <v>235.35</v>
      </c>
      <c r="M370" s="328">
        <v>4.7763400000000003</v>
      </c>
      <c r="N370" s="1"/>
      <c r="O370" s="1"/>
    </row>
    <row r="371" spans="1:15" ht="12.75" customHeight="1">
      <c r="A371" s="30">
        <v>361</v>
      </c>
      <c r="B371" s="347" t="s">
        <v>271</v>
      </c>
      <c r="C371" s="328">
        <v>2202.15</v>
      </c>
      <c r="D371" s="329">
        <v>2200.7000000000003</v>
      </c>
      <c r="E371" s="329">
        <v>2163.4500000000007</v>
      </c>
      <c r="F371" s="329">
        <v>2124.7500000000005</v>
      </c>
      <c r="G371" s="329">
        <v>2087.5000000000009</v>
      </c>
      <c r="H371" s="329">
        <v>2239.4000000000005</v>
      </c>
      <c r="I371" s="329">
        <v>2276.6499999999996</v>
      </c>
      <c r="J371" s="329">
        <v>2315.3500000000004</v>
      </c>
      <c r="K371" s="328">
        <v>2237.9499999999998</v>
      </c>
      <c r="L371" s="328">
        <v>2162</v>
      </c>
      <c r="M371" s="328">
        <v>4.3228499999999999</v>
      </c>
      <c r="N371" s="1"/>
      <c r="O371" s="1"/>
    </row>
    <row r="372" spans="1:15" ht="12.75" customHeight="1">
      <c r="A372" s="30">
        <v>362</v>
      </c>
      <c r="B372" s="347" t="s">
        <v>474</v>
      </c>
      <c r="C372" s="328">
        <v>809.25</v>
      </c>
      <c r="D372" s="329">
        <v>800.66666666666663</v>
      </c>
      <c r="E372" s="329">
        <v>783.63333333333321</v>
      </c>
      <c r="F372" s="329">
        <v>758.01666666666654</v>
      </c>
      <c r="G372" s="329">
        <v>740.98333333333312</v>
      </c>
      <c r="H372" s="329">
        <v>826.2833333333333</v>
      </c>
      <c r="I372" s="329">
        <v>843.31666666666683</v>
      </c>
      <c r="J372" s="329">
        <v>868.93333333333339</v>
      </c>
      <c r="K372" s="328">
        <v>817.7</v>
      </c>
      <c r="L372" s="328">
        <v>775.05</v>
      </c>
      <c r="M372" s="328">
        <v>0.373</v>
      </c>
      <c r="N372" s="1"/>
      <c r="O372" s="1"/>
    </row>
    <row r="373" spans="1:15" ht="12.75" customHeight="1">
      <c r="A373" s="30">
        <v>363</v>
      </c>
      <c r="B373" s="347" t="s">
        <v>475</v>
      </c>
      <c r="C373" s="328">
        <v>1818.4</v>
      </c>
      <c r="D373" s="329">
        <v>1798.7333333333336</v>
      </c>
      <c r="E373" s="329">
        <v>1767.0666666666671</v>
      </c>
      <c r="F373" s="329">
        <v>1715.7333333333336</v>
      </c>
      <c r="G373" s="329">
        <v>1684.0666666666671</v>
      </c>
      <c r="H373" s="329">
        <v>1850.0666666666671</v>
      </c>
      <c r="I373" s="329">
        <v>1881.7333333333336</v>
      </c>
      <c r="J373" s="329">
        <v>1933.0666666666671</v>
      </c>
      <c r="K373" s="328">
        <v>1830.4</v>
      </c>
      <c r="L373" s="328">
        <v>1747.4</v>
      </c>
      <c r="M373" s="328">
        <v>1.1277600000000001</v>
      </c>
      <c r="N373" s="1"/>
      <c r="O373" s="1"/>
    </row>
    <row r="374" spans="1:15" ht="12.75" customHeight="1">
      <c r="A374" s="30">
        <v>364</v>
      </c>
      <c r="B374" s="347" t="s">
        <v>844</v>
      </c>
      <c r="C374" s="328">
        <v>220.3</v>
      </c>
      <c r="D374" s="329">
        <v>221.5</v>
      </c>
      <c r="E374" s="329">
        <v>217.2</v>
      </c>
      <c r="F374" s="329">
        <v>214.1</v>
      </c>
      <c r="G374" s="329">
        <v>209.79999999999998</v>
      </c>
      <c r="H374" s="329">
        <v>224.6</v>
      </c>
      <c r="I374" s="329">
        <v>228.9</v>
      </c>
      <c r="J374" s="329">
        <v>232</v>
      </c>
      <c r="K374" s="328">
        <v>225.8</v>
      </c>
      <c r="L374" s="328">
        <v>218.4</v>
      </c>
      <c r="M374" s="328">
        <v>28.73949</v>
      </c>
      <c r="N374" s="1"/>
      <c r="O374" s="1"/>
    </row>
    <row r="375" spans="1:15" ht="12.75" customHeight="1">
      <c r="A375" s="30">
        <v>365</v>
      </c>
      <c r="B375" s="347" t="s">
        <v>180</v>
      </c>
      <c r="C375" s="328">
        <v>212.8</v>
      </c>
      <c r="D375" s="329">
        <v>212.28333333333333</v>
      </c>
      <c r="E375" s="329">
        <v>209.36666666666667</v>
      </c>
      <c r="F375" s="329">
        <v>205.93333333333334</v>
      </c>
      <c r="G375" s="329">
        <v>203.01666666666668</v>
      </c>
      <c r="H375" s="329">
        <v>215.71666666666667</v>
      </c>
      <c r="I375" s="329">
        <v>218.63333333333335</v>
      </c>
      <c r="J375" s="329">
        <v>222.06666666666666</v>
      </c>
      <c r="K375" s="328">
        <v>215.2</v>
      </c>
      <c r="L375" s="328">
        <v>208.85</v>
      </c>
      <c r="M375" s="328">
        <v>132.26740000000001</v>
      </c>
      <c r="N375" s="1"/>
      <c r="O375" s="1"/>
    </row>
    <row r="376" spans="1:15" ht="12.75" customHeight="1">
      <c r="A376" s="30">
        <v>366</v>
      </c>
      <c r="B376" s="347" t="s">
        <v>290</v>
      </c>
      <c r="C376" s="328">
        <v>3281.65</v>
      </c>
      <c r="D376" s="329">
        <v>3360.0166666666664</v>
      </c>
      <c r="E376" s="329">
        <v>3181.6333333333328</v>
      </c>
      <c r="F376" s="329">
        <v>3081.6166666666663</v>
      </c>
      <c r="G376" s="329">
        <v>2903.2333333333327</v>
      </c>
      <c r="H376" s="329">
        <v>3460.0333333333328</v>
      </c>
      <c r="I376" s="329">
        <v>3638.4166666666661</v>
      </c>
      <c r="J376" s="329">
        <v>3738.4333333333329</v>
      </c>
      <c r="K376" s="328">
        <v>3538.4</v>
      </c>
      <c r="L376" s="328">
        <v>3260</v>
      </c>
      <c r="M376" s="328">
        <v>1.4064099999999999</v>
      </c>
      <c r="N376" s="1"/>
      <c r="O376" s="1"/>
    </row>
    <row r="377" spans="1:15" ht="12.75" customHeight="1">
      <c r="A377" s="30">
        <v>367</v>
      </c>
      <c r="B377" s="347" t="s">
        <v>845</v>
      </c>
      <c r="C377" s="328">
        <v>347.4</v>
      </c>
      <c r="D377" s="329">
        <v>347.68333333333334</v>
      </c>
      <c r="E377" s="329">
        <v>340.36666666666667</v>
      </c>
      <c r="F377" s="329">
        <v>333.33333333333331</v>
      </c>
      <c r="G377" s="329">
        <v>326.01666666666665</v>
      </c>
      <c r="H377" s="329">
        <v>354.7166666666667</v>
      </c>
      <c r="I377" s="329">
        <v>362.03333333333342</v>
      </c>
      <c r="J377" s="329">
        <v>369.06666666666672</v>
      </c>
      <c r="K377" s="328">
        <v>355</v>
      </c>
      <c r="L377" s="328">
        <v>340.65</v>
      </c>
      <c r="M377" s="328">
        <v>9.1293799999999994</v>
      </c>
      <c r="N377" s="1"/>
      <c r="O377" s="1"/>
    </row>
    <row r="378" spans="1:15" ht="12.75" customHeight="1">
      <c r="A378" s="30">
        <v>368</v>
      </c>
      <c r="B378" s="347" t="s">
        <v>272</v>
      </c>
      <c r="C378" s="328">
        <v>405.8</v>
      </c>
      <c r="D378" s="329">
        <v>411.0333333333333</v>
      </c>
      <c r="E378" s="329">
        <v>395.91666666666663</v>
      </c>
      <c r="F378" s="329">
        <v>386.0333333333333</v>
      </c>
      <c r="G378" s="329">
        <v>370.91666666666663</v>
      </c>
      <c r="H378" s="329">
        <v>420.91666666666663</v>
      </c>
      <c r="I378" s="329">
        <v>436.0333333333333</v>
      </c>
      <c r="J378" s="329">
        <v>445.91666666666663</v>
      </c>
      <c r="K378" s="328">
        <v>426.15</v>
      </c>
      <c r="L378" s="328">
        <v>401.15</v>
      </c>
      <c r="M378" s="328">
        <v>7.7711300000000003</v>
      </c>
      <c r="N378" s="1"/>
      <c r="O378" s="1"/>
    </row>
    <row r="379" spans="1:15" ht="12.75" customHeight="1">
      <c r="A379" s="30">
        <v>369</v>
      </c>
      <c r="B379" s="347" t="s">
        <v>476</v>
      </c>
      <c r="C379" s="328">
        <v>607.45000000000005</v>
      </c>
      <c r="D379" s="329">
        <v>608.15</v>
      </c>
      <c r="E379" s="329">
        <v>601.29999999999995</v>
      </c>
      <c r="F379" s="329">
        <v>595.15</v>
      </c>
      <c r="G379" s="329">
        <v>588.29999999999995</v>
      </c>
      <c r="H379" s="329">
        <v>614.29999999999995</v>
      </c>
      <c r="I379" s="329">
        <v>621.15000000000009</v>
      </c>
      <c r="J379" s="329">
        <v>627.29999999999995</v>
      </c>
      <c r="K379" s="328">
        <v>615</v>
      </c>
      <c r="L379" s="328">
        <v>602</v>
      </c>
      <c r="M379" s="328">
        <v>1.92472</v>
      </c>
      <c r="N379" s="1"/>
      <c r="O379" s="1"/>
    </row>
    <row r="380" spans="1:15" ht="12.75" customHeight="1">
      <c r="A380" s="30">
        <v>370</v>
      </c>
      <c r="B380" s="347" t="s">
        <v>477</v>
      </c>
      <c r="C380" s="328">
        <v>114.3</v>
      </c>
      <c r="D380" s="329">
        <v>113.90000000000002</v>
      </c>
      <c r="E380" s="329">
        <v>110.30000000000004</v>
      </c>
      <c r="F380" s="329">
        <v>106.30000000000003</v>
      </c>
      <c r="G380" s="329">
        <v>102.70000000000005</v>
      </c>
      <c r="H380" s="329">
        <v>117.90000000000003</v>
      </c>
      <c r="I380" s="329">
        <v>121.50000000000003</v>
      </c>
      <c r="J380" s="329">
        <v>125.50000000000003</v>
      </c>
      <c r="K380" s="328">
        <v>117.5</v>
      </c>
      <c r="L380" s="328">
        <v>109.9</v>
      </c>
      <c r="M380" s="328">
        <v>2.36056</v>
      </c>
      <c r="N380" s="1"/>
      <c r="O380" s="1"/>
    </row>
    <row r="381" spans="1:15" ht="12.75" customHeight="1">
      <c r="A381" s="30">
        <v>371</v>
      </c>
      <c r="B381" s="347" t="s">
        <v>182</v>
      </c>
      <c r="C381" s="328">
        <v>1498.3</v>
      </c>
      <c r="D381" s="329">
        <v>1511.2833333333335</v>
      </c>
      <c r="E381" s="329">
        <v>1472.5666666666671</v>
      </c>
      <c r="F381" s="329">
        <v>1446.8333333333335</v>
      </c>
      <c r="G381" s="329">
        <v>1408.116666666667</v>
      </c>
      <c r="H381" s="329">
        <v>1537.0166666666671</v>
      </c>
      <c r="I381" s="329">
        <v>1575.7333333333338</v>
      </c>
      <c r="J381" s="329">
        <v>1601.4666666666672</v>
      </c>
      <c r="K381" s="328">
        <v>1550</v>
      </c>
      <c r="L381" s="328">
        <v>1485.55</v>
      </c>
      <c r="M381" s="328">
        <v>10.348649999999999</v>
      </c>
      <c r="N381" s="1"/>
      <c r="O381" s="1"/>
    </row>
    <row r="382" spans="1:15" ht="12.75" customHeight="1">
      <c r="A382" s="30">
        <v>372</v>
      </c>
      <c r="B382" s="347" t="s">
        <v>479</v>
      </c>
      <c r="C382" s="328">
        <v>554.79999999999995</v>
      </c>
      <c r="D382" s="329">
        <v>561.26666666666665</v>
      </c>
      <c r="E382" s="329">
        <v>543.5333333333333</v>
      </c>
      <c r="F382" s="329">
        <v>532.26666666666665</v>
      </c>
      <c r="G382" s="329">
        <v>514.5333333333333</v>
      </c>
      <c r="H382" s="329">
        <v>572.5333333333333</v>
      </c>
      <c r="I382" s="329">
        <v>590.26666666666665</v>
      </c>
      <c r="J382" s="329">
        <v>601.5333333333333</v>
      </c>
      <c r="K382" s="328">
        <v>579</v>
      </c>
      <c r="L382" s="328">
        <v>550</v>
      </c>
      <c r="M382" s="328">
        <v>1.9873499999999999</v>
      </c>
      <c r="N382" s="1"/>
      <c r="O382" s="1"/>
    </row>
    <row r="383" spans="1:15" ht="12.75" customHeight="1">
      <c r="A383" s="30">
        <v>373</v>
      </c>
      <c r="B383" s="347" t="s">
        <v>481</v>
      </c>
      <c r="C383" s="328">
        <v>850.75</v>
      </c>
      <c r="D383" s="329">
        <v>838.30000000000007</v>
      </c>
      <c r="E383" s="329">
        <v>822.10000000000014</v>
      </c>
      <c r="F383" s="329">
        <v>793.45</v>
      </c>
      <c r="G383" s="329">
        <v>777.25000000000011</v>
      </c>
      <c r="H383" s="329">
        <v>866.95000000000016</v>
      </c>
      <c r="I383" s="329">
        <v>883.1500000000002</v>
      </c>
      <c r="J383" s="329">
        <v>911.80000000000018</v>
      </c>
      <c r="K383" s="328">
        <v>854.5</v>
      </c>
      <c r="L383" s="328">
        <v>809.65</v>
      </c>
      <c r="M383" s="328">
        <v>6.4674100000000001</v>
      </c>
      <c r="N383" s="1"/>
      <c r="O383" s="1"/>
    </row>
    <row r="384" spans="1:15" ht="12.75" customHeight="1">
      <c r="A384" s="30">
        <v>374</v>
      </c>
      <c r="B384" s="347" t="s">
        <v>846</v>
      </c>
      <c r="C384" s="328">
        <v>88.35</v>
      </c>
      <c r="D384" s="329">
        <v>88.850000000000009</v>
      </c>
      <c r="E384" s="329">
        <v>86.700000000000017</v>
      </c>
      <c r="F384" s="329">
        <v>85.050000000000011</v>
      </c>
      <c r="G384" s="329">
        <v>82.90000000000002</v>
      </c>
      <c r="H384" s="329">
        <v>90.500000000000014</v>
      </c>
      <c r="I384" s="329">
        <v>92.65000000000002</v>
      </c>
      <c r="J384" s="329">
        <v>94.300000000000011</v>
      </c>
      <c r="K384" s="328">
        <v>91</v>
      </c>
      <c r="L384" s="328">
        <v>87.2</v>
      </c>
      <c r="M384" s="328">
        <v>9.3279499999999995</v>
      </c>
      <c r="N384" s="1"/>
      <c r="O384" s="1"/>
    </row>
    <row r="385" spans="1:15" ht="12.75" customHeight="1">
      <c r="A385" s="30">
        <v>375</v>
      </c>
      <c r="B385" s="347" t="s">
        <v>483</v>
      </c>
      <c r="C385" s="328">
        <v>168.95</v>
      </c>
      <c r="D385" s="329">
        <v>168.28333333333333</v>
      </c>
      <c r="E385" s="329">
        <v>164.01666666666665</v>
      </c>
      <c r="F385" s="329">
        <v>159.08333333333331</v>
      </c>
      <c r="G385" s="329">
        <v>154.81666666666663</v>
      </c>
      <c r="H385" s="329">
        <v>173.21666666666667</v>
      </c>
      <c r="I385" s="329">
        <v>177.48333333333338</v>
      </c>
      <c r="J385" s="329">
        <v>182.41666666666669</v>
      </c>
      <c r="K385" s="328">
        <v>172.55</v>
      </c>
      <c r="L385" s="328">
        <v>163.35</v>
      </c>
      <c r="M385" s="328">
        <v>31.90156</v>
      </c>
      <c r="N385" s="1"/>
      <c r="O385" s="1"/>
    </row>
    <row r="386" spans="1:15" ht="12.75" customHeight="1">
      <c r="A386" s="30">
        <v>376</v>
      </c>
      <c r="B386" s="347" t="s">
        <v>484</v>
      </c>
      <c r="C386" s="328">
        <v>699.9</v>
      </c>
      <c r="D386" s="329">
        <v>700.93333333333339</v>
      </c>
      <c r="E386" s="329">
        <v>686.96666666666681</v>
      </c>
      <c r="F386" s="329">
        <v>674.03333333333342</v>
      </c>
      <c r="G386" s="329">
        <v>660.06666666666683</v>
      </c>
      <c r="H386" s="329">
        <v>713.86666666666679</v>
      </c>
      <c r="I386" s="329">
        <v>727.83333333333348</v>
      </c>
      <c r="J386" s="329">
        <v>740.76666666666677</v>
      </c>
      <c r="K386" s="328">
        <v>714.9</v>
      </c>
      <c r="L386" s="328">
        <v>688</v>
      </c>
      <c r="M386" s="328">
        <v>0.73628000000000005</v>
      </c>
      <c r="N386" s="1"/>
      <c r="O386" s="1"/>
    </row>
    <row r="387" spans="1:15" ht="12.75" customHeight="1">
      <c r="A387" s="30">
        <v>377</v>
      </c>
      <c r="B387" s="347" t="s">
        <v>485</v>
      </c>
      <c r="C387" s="328">
        <v>240</v>
      </c>
      <c r="D387" s="329">
        <v>240.36666666666667</v>
      </c>
      <c r="E387" s="329">
        <v>236.73333333333335</v>
      </c>
      <c r="F387" s="329">
        <v>233.46666666666667</v>
      </c>
      <c r="G387" s="329">
        <v>229.83333333333334</v>
      </c>
      <c r="H387" s="329">
        <v>243.63333333333335</v>
      </c>
      <c r="I387" s="329">
        <v>247.26666666666668</v>
      </c>
      <c r="J387" s="329">
        <v>250.53333333333336</v>
      </c>
      <c r="K387" s="328">
        <v>244</v>
      </c>
      <c r="L387" s="328">
        <v>237.1</v>
      </c>
      <c r="M387" s="328">
        <v>4.2220199999999997</v>
      </c>
      <c r="N387" s="1"/>
      <c r="O387" s="1"/>
    </row>
    <row r="388" spans="1:15" ht="12.75" customHeight="1">
      <c r="A388" s="30">
        <v>378</v>
      </c>
      <c r="B388" s="347" t="s">
        <v>183</v>
      </c>
      <c r="C388" s="328">
        <v>699.3</v>
      </c>
      <c r="D388" s="329">
        <v>704.13333333333321</v>
      </c>
      <c r="E388" s="329">
        <v>687.36666666666645</v>
      </c>
      <c r="F388" s="329">
        <v>675.43333333333328</v>
      </c>
      <c r="G388" s="329">
        <v>658.66666666666652</v>
      </c>
      <c r="H388" s="329">
        <v>716.06666666666638</v>
      </c>
      <c r="I388" s="329">
        <v>732.83333333333326</v>
      </c>
      <c r="J388" s="329">
        <v>744.76666666666631</v>
      </c>
      <c r="K388" s="328">
        <v>720.9</v>
      </c>
      <c r="L388" s="328">
        <v>692.2</v>
      </c>
      <c r="M388" s="328">
        <v>8.8209300000000006</v>
      </c>
      <c r="N388" s="1"/>
      <c r="O388" s="1"/>
    </row>
    <row r="389" spans="1:15" ht="12.75" customHeight="1">
      <c r="A389" s="30">
        <v>379</v>
      </c>
      <c r="B389" s="347" t="s">
        <v>487</v>
      </c>
      <c r="C389" s="328">
        <v>2170.8000000000002</v>
      </c>
      <c r="D389" s="329">
        <v>2188.1166666666668</v>
      </c>
      <c r="E389" s="329">
        <v>2143.6833333333334</v>
      </c>
      <c r="F389" s="329">
        <v>2116.5666666666666</v>
      </c>
      <c r="G389" s="329">
        <v>2072.1333333333332</v>
      </c>
      <c r="H389" s="329">
        <v>2215.2333333333336</v>
      </c>
      <c r="I389" s="329">
        <v>2259.666666666667</v>
      </c>
      <c r="J389" s="329">
        <v>2286.7833333333338</v>
      </c>
      <c r="K389" s="328">
        <v>2232.5500000000002</v>
      </c>
      <c r="L389" s="328">
        <v>2161</v>
      </c>
      <c r="M389" s="328">
        <v>0.41231000000000001</v>
      </c>
      <c r="N389" s="1"/>
      <c r="O389" s="1"/>
    </row>
    <row r="390" spans="1:15" ht="12.75" customHeight="1">
      <c r="A390" s="30">
        <v>380</v>
      </c>
      <c r="B390" s="347" t="s">
        <v>901</v>
      </c>
      <c r="C390" s="328">
        <v>103.1</v>
      </c>
      <c r="D390" s="329">
        <v>102.75</v>
      </c>
      <c r="E390" s="329">
        <v>100.55</v>
      </c>
      <c r="F390" s="329">
        <v>98</v>
      </c>
      <c r="G390" s="329">
        <v>95.8</v>
      </c>
      <c r="H390" s="329">
        <v>105.3</v>
      </c>
      <c r="I390" s="329">
        <v>107.49999999999999</v>
      </c>
      <c r="J390" s="329">
        <v>110.05</v>
      </c>
      <c r="K390" s="328">
        <v>104.95</v>
      </c>
      <c r="L390" s="328">
        <v>100.2</v>
      </c>
      <c r="M390" s="328">
        <v>11.057359999999999</v>
      </c>
      <c r="N390" s="1"/>
      <c r="O390" s="1"/>
    </row>
    <row r="391" spans="1:15" ht="12.75" customHeight="1">
      <c r="A391" s="30">
        <v>381</v>
      </c>
      <c r="B391" s="347" t="s">
        <v>184</v>
      </c>
      <c r="C391" s="328">
        <v>121.85</v>
      </c>
      <c r="D391" s="329">
        <v>121.71666666666665</v>
      </c>
      <c r="E391" s="329">
        <v>118.23333333333331</v>
      </c>
      <c r="F391" s="329">
        <v>114.61666666666665</v>
      </c>
      <c r="G391" s="329">
        <v>111.1333333333333</v>
      </c>
      <c r="H391" s="329">
        <v>125.33333333333331</v>
      </c>
      <c r="I391" s="329">
        <v>128.81666666666666</v>
      </c>
      <c r="J391" s="329">
        <v>132.43333333333334</v>
      </c>
      <c r="K391" s="328">
        <v>125.2</v>
      </c>
      <c r="L391" s="328">
        <v>118.1</v>
      </c>
      <c r="M391" s="328">
        <v>163.08304000000001</v>
      </c>
      <c r="N391" s="1"/>
      <c r="O391" s="1"/>
    </row>
    <row r="392" spans="1:15" ht="12.75" customHeight="1">
      <c r="A392" s="30">
        <v>382</v>
      </c>
      <c r="B392" s="347" t="s">
        <v>486</v>
      </c>
      <c r="C392" s="328">
        <v>70.45</v>
      </c>
      <c r="D392" s="329">
        <v>70.600000000000009</v>
      </c>
      <c r="E392" s="329">
        <v>69.40000000000002</v>
      </c>
      <c r="F392" s="329">
        <v>68.350000000000009</v>
      </c>
      <c r="G392" s="329">
        <v>67.15000000000002</v>
      </c>
      <c r="H392" s="329">
        <v>71.65000000000002</v>
      </c>
      <c r="I392" s="329">
        <v>72.850000000000009</v>
      </c>
      <c r="J392" s="329">
        <v>73.90000000000002</v>
      </c>
      <c r="K392" s="328">
        <v>71.8</v>
      </c>
      <c r="L392" s="328">
        <v>69.55</v>
      </c>
      <c r="M392" s="328">
        <v>13.028409999999999</v>
      </c>
      <c r="N392" s="1"/>
      <c r="O392" s="1"/>
    </row>
    <row r="393" spans="1:15" ht="12.75" customHeight="1">
      <c r="A393" s="30">
        <v>383</v>
      </c>
      <c r="B393" s="347" t="s">
        <v>185</v>
      </c>
      <c r="C393" s="328">
        <v>120.7</v>
      </c>
      <c r="D393" s="329">
        <v>120.75</v>
      </c>
      <c r="E393" s="329">
        <v>119.1</v>
      </c>
      <c r="F393" s="329">
        <v>117.5</v>
      </c>
      <c r="G393" s="329">
        <v>115.85</v>
      </c>
      <c r="H393" s="329">
        <v>122.35</v>
      </c>
      <c r="I393" s="329">
        <v>124</v>
      </c>
      <c r="J393" s="329">
        <v>125.6</v>
      </c>
      <c r="K393" s="328">
        <v>122.4</v>
      </c>
      <c r="L393" s="328">
        <v>119.15</v>
      </c>
      <c r="M393" s="328">
        <v>39.374090000000002</v>
      </c>
      <c r="N393" s="1"/>
      <c r="O393" s="1"/>
    </row>
    <row r="394" spans="1:15" ht="12.75" customHeight="1">
      <c r="A394" s="30">
        <v>384</v>
      </c>
      <c r="B394" s="347" t="s">
        <v>488</v>
      </c>
      <c r="C394" s="328">
        <v>147.4</v>
      </c>
      <c r="D394" s="329">
        <v>148.56666666666666</v>
      </c>
      <c r="E394" s="329">
        <v>144.78333333333333</v>
      </c>
      <c r="F394" s="329">
        <v>142.16666666666666</v>
      </c>
      <c r="G394" s="329">
        <v>138.38333333333333</v>
      </c>
      <c r="H394" s="329">
        <v>151.18333333333334</v>
      </c>
      <c r="I394" s="329">
        <v>154.96666666666664</v>
      </c>
      <c r="J394" s="329">
        <v>157.58333333333334</v>
      </c>
      <c r="K394" s="328">
        <v>152.35</v>
      </c>
      <c r="L394" s="328">
        <v>145.94999999999999</v>
      </c>
      <c r="M394" s="328">
        <v>20.090240000000001</v>
      </c>
      <c r="N394" s="1"/>
      <c r="O394" s="1"/>
    </row>
    <row r="395" spans="1:15" ht="12.75" customHeight="1">
      <c r="A395" s="30">
        <v>385</v>
      </c>
      <c r="B395" s="347" t="s">
        <v>489</v>
      </c>
      <c r="C395" s="328">
        <v>1144.05</v>
      </c>
      <c r="D395" s="329">
        <v>1146.8333333333333</v>
      </c>
      <c r="E395" s="329">
        <v>1119.2166666666665</v>
      </c>
      <c r="F395" s="329">
        <v>1094.3833333333332</v>
      </c>
      <c r="G395" s="329">
        <v>1066.7666666666664</v>
      </c>
      <c r="H395" s="329">
        <v>1171.6666666666665</v>
      </c>
      <c r="I395" s="329">
        <v>1199.2833333333333</v>
      </c>
      <c r="J395" s="329">
        <v>1224.1166666666666</v>
      </c>
      <c r="K395" s="328">
        <v>1174.45</v>
      </c>
      <c r="L395" s="328">
        <v>1122</v>
      </c>
      <c r="M395" s="328">
        <v>2.1100599999999998</v>
      </c>
      <c r="N395" s="1"/>
      <c r="O395" s="1"/>
    </row>
    <row r="396" spans="1:15" ht="12.75" customHeight="1">
      <c r="A396" s="30">
        <v>386</v>
      </c>
      <c r="B396" s="347" t="s">
        <v>186</v>
      </c>
      <c r="C396" s="328">
        <v>2239.5500000000002</v>
      </c>
      <c r="D396" s="329">
        <v>2257.8833333333332</v>
      </c>
      <c r="E396" s="329">
        <v>2203.6666666666665</v>
      </c>
      <c r="F396" s="329">
        <v>2167.7833333333333</v>
      </c>
      <c r="G396" s="329">
        <v>2113.5666666666666</v>
      </c>
      <c r="H396" s="329">
        <v>2293.7666666666664</v>
      </c>
      <c r="I396" s="329">
        <v>2347.9833333333336</v>
      </c>
      <c r="J396" s="329">
        <v>2383.8666666666663</v>
      </c>
      <c r="K396" s="328">
        <v>2312.1</v>
      </c>
      <c r="L396" s="328">
        <v>2222</v>
      </c>
      <c r="M396" s="328">
        <v>82.992949999999993</v>
      </c>
      <c r="N396" s="1"/>
      <c r="O396" s="1"/>
    </row>
    <row r="397" spans="1:15" ht="12.75" customHeight="1">
      <c r="A397" s="30">
        <v>387</v>
      </c>
      <c r="B397" s="347" t="s">
        <v>847</v>
      </c>
      <c r="C397" s="328">
        <v>490.15</v>
      </c>
      <c r="D397" s="329">
        <v>497.7166666666667</v>
      </c>
      <c r="E397" s="329">
        <v>477.43333333333339</v>
      </c>
      <c r="F397" s="329">
        <v>464.7166666666667</v>
      </c>
      <c r="G397" s="329">
        <v>444.43333333333339</v>
      </c>
      <c r="H397" s="329">
        <v>510.43333333333339</v>
      </c>
      <c r="I397" s="329">
        <v>530.7166666666667</v>
      </c>
      <c r="J397" s="329">
        <v>543.43333333333339</v>
      </c>
      <c r="K397" s="328">
        <v>518</v>
      </c>
      <c r="L397" s="328">
        <v>485</v>
      </c>
      <c r="M397" s="328">
        <v>3.86761</v>
      </c>
      <c r="N397" s="1"/>
      <c r="O397" s="1"/>
    </row>
    <row r="398" spans="1:15" ht="12.75" customHeight="1">
      <c r="A398" s="30">
        <v>388</v>
      </c>
      <c r="B398" s="347" t="s">
        <v>480</v>
      </c>
      <c r="C398" s="328">
        <v>244.9</v>
      </c>
      <c r="D398" s="329">
        <v>244.66666666666666</v>
      </c>
      <c r="E398" s="329">
        <v>242.33333333333331</v>
      </c>
      <c r="F398" s="329">
        <v>239.76666666666665</v>
      </c>
      <c r="G398" s="329">
        <v>237.43333333333331</v>
      </c>
      <c r="H398" s="329">
        <v>247.23333333333332</v>
      </c>
      <c r="I398" s="329">
        <v>249.56666666666663</v>
      </c>
      <c r="J398" s="329">
        <v>252.13333333333333</v>
      </c>
      <c r="K398" s="328">
        <v>247</v>
      </c>
      <c r="L398" s="328">
        <v>242.1</v>
      </c>
      <c r="M398" s="328">
        <v>1.04725</v>
      </c>
      <c r="N398" s="1"/>
      <c r="O398" s="1"/>
    </row>
    <row r="399" spans="1:15" ht="12.75" customHeight="1">
      <c r="A399" s="30">
        <v>389</v>
      </c>
      <c r="B399" s="347" t="s">
        <v>490</v>
      </c>
      <c r="C399" s="328">
        <v>898.45</v>
      </c>
      <c r="D399" s="329">
        <v>902.6</v>
      </c>
      <c r="E399" s="329">
        <v>885.85</v>
      </c>
      <c r="F399" s="329">
        <v>873.25</v>
      </c>
      <c r="G399" s="329">
        <v>856.5</v>
      </c>
      <c r="H399" s="329">
        <v>915.2</v>
      </c>
      <c r="I399" s="329">
        <v>931.95</v>
      </c>
      <c r="J399" s="329">
        <v>944.55000000000007</v>
      </c>
      <c r="K399" s="328">
        <v>919.35</v>
      </c>
      <c r="L399" s="328">
        <v>890</v>
      </c>
      <c r="M399" s="328">
        <v>0.65475000000000005</v>
      </c>
      <c r="N399" s="1"/>
      <c r="O399" s="1"/>
    </row>
    <row r="400" spans="1:15" ht="12.75" customHeight="1">
      <c r="A400" s="30">
        <v>390</v>
      </c>
      <c r="B400" s="347" t="s">
        <v>491</v>
      </c>
      <c r="C400" s="328">
        <v>1524.7</v>
      </c>
      <c r="D400" s="329">
        <v>1517.1333333333332</v>
      </c>
      <c r="E400" s="329">
        <v>1494.5666666666664</v>
      </c>
      <c r="F400" s="329">
        <v>1464.4333333333332</v>
      </c>
      <c r="G400" s="329">
        <v>1441.8666666666663</v>
      </c>
      <c r="H400" s="329">
        <v>1547.2666666666664</v>
      </c>
      <c r="I400" s="329">
        <v>1569.833333333333</v>
      </c>
      <c r="J400" s="329">
        <v>1599.9666666666665</v>
      </c>
      <c r="K400" s="328">
        <v>1539.7</v>
      </c>
      <c r="L400" s="328">
        <v>1487</v>
      </c>
      <c r="M400" s="328">
        <v>1.07331</v>
      </c>
      <c r="N400" s="1"/>
      <c r="O400" s="1"/>
    </row>
    <row r="401" spans="1:15" ht="12.75" customHeight="1">
      <c r="A401" s="30">
        <v>391</v>
      </c>
      <c r="B401" s="347" t="s">
        <v>482</v>
      </c>
      <c r="C401" s="328">
        <v>29.95</v>
      </c>
      <c r="D401" s="329">
        <v>30.016666666666666</v>
      </c>
      <c r="E401" s="329">
        <v>29.633333333333333</v>
      </c>
      <c r="F401" s="329">
        <v>29.316666666666666</v>
      </c>
      <c r="G401" s="329">
        <v>28.933333333333334</v>
      </c>
      <c r="H401" s="329">
        <v>30.333333333333332</v>
      </c>
      <c r="I401" s="329">
        <v>30.716666666666665</v>
      </c>
      <c r="J401" s="329">
        <v>31.033333333333331</v>
      </c>
      <c r="K401" s="328">
        <v>30.4</v>
      </c>
      <c r="L401" s="328">
        <v>29.7</v>
      </c>
      <c r="M401" s="328">
        <v>27.035209999999999</v>
      </c>
      <c r="N401" s="1"/>
      <c r="O401" s="1"/>
    </row>
    <row r="402" spans="1:15" ht="12.75" customHeight="1">
      <c r="A402" s="30">
        <v>392</v>
      </c>
      <c r="B402" s="347" t="s">
        <v>187</v>
      </c>
      <c r="C402" s="328">
        <v>98</v>
      </c>
      <c r="D402" s="329">
        <v>97.333333333333329</v>
      </c>
      <c r="E402" s="329">
        <v>95.516666666666652</v>
      </c>
      <c r="F402" s="329">
        <v>93.033333333333317</v>
      </c>
      <c r="G402" s="329">
        <v>91.21666666666664</v>
      </c>
      <c r="H402" s="329">
        <v>99.816666666666663</v>
      </c>
      <c r="I402" s="329">
        <v>101.63333333333335</v>
      </c>
      <c r="J402" s="329">
        <v>104.11666666666667</v>
      </c>
      <c r="K402" s="328">
        <v>99.15</v>
      </c>
      <c r="L402" s="328">
        <v>94.85</v>
      </c>
      <c r="M402" s="328">
        <v>386.17536000000001</v>
      </c>
      <c r="N402" s="1"/>
      <c r="O402" s="1"/>
    </row>
    <row r="403" spans="1:15" ht="12.75" customHeight="1">
      <c r="A403" s="30">
        <v>393</v>
      </c>
      <c r="B403" s="347" t="s">
        <v>275</v>
      </c>
      <c r="C403" s="328">
        <v>7021.25</v>
      </c>
      <c r="D403" s="329">
        <v>7054.7833333333328</v>
      </c>
      <c r="E403" s="329">
        <v>6969.5666666666657</v>
      </c>
      <c r="F403" s="329">
        <v>6917.8833333333332</v>
      </c>
      <c r="G403" s="329">
        <v>6832.6666666666661</v>
      </c>
      <c r="H403" s="329">
        <v>7106.4666666666653</v>
      </c>
      <c r="I403" s="329">
        <v>7191.6833333333325</v>
      </c>
      <c r="J403" s="329">
        <v>7243.366666666665</v>
      </c>
      <c r="K403" s="328">
        <v>7140</v>
      </c>
      <c r="L403" s="328">
        <v>7003.1</v>
      </c>
      <c r="M403" s="328">
        <v>0.26252999999999999</v>
      </c>
      <c r="N403" s="1"/>
      <c r="O403" s="1"/>
    </row>
    <row r="404" spans="1:15" ht="12.75" customHeight="1">
      <c r="A404" s="30">
        <v>394</v>
      </c>
      <c r="B404" s="347" t="s">
        <v>274</v>
      </c>
      <c r="C404" s="328">
        <v>730.55</v>
      </c>
      <c r="D404" s="329">
        <v>726.26666666666677</v>
      </c>
      <c r="E404" s="329">
        <v>716.53333333333353</v>
      </c>
      <c r="F404" s="329">
        <v>702.51666666666677</v>
      </c>
      <c r="G404" s="329">
        <v>692.78333333333353</v>
      </c>
      <c r="H404" s="329">
        <v>740.28333333333353</v>
      </c>
      <c r="I404" s="329">
        <v>750.01666666666688</v>
      </c>
      <c r="J404" s="329">
        <v>764.03333333333353</v>
      </c>
      <c r="K404" s="328">
        <v>736</v>
      </c>
      <c r="L404" s="328">
        <v>712.25</v>
      </c>
      <c r="M404" s="328">
        <v>12.685689999999999</v>
      </c>
      <c r="N404" s="1"/>
      <c r="O404" s="1"/>
    </row>
    <row r="405" spans="1:15" ht="12.75" customHeight="1">
      <c r="A405" s="30">
        <v>395</v>
      </c>
      <c r="B405" s="347" t="s">
        <v>188</v>
      </c>
      <c r="C405" s="328">
        <v>1028.9000000000001</v>
      </c>
      <c r="D405" s="329">
        <v>1033.5666666666666</v>
      </c>
      <c r="E405" s="329">
        <v>1018.3333333333333</v>
      </c>
      <c r="F405" s="329">
        <v>1007.7666666666667</v>
      </c>
      <c r="G405" s="329">
        <v>992.5333333333333</v>
      </c>
      <c r="H405" s="329">
        <v>1044.1333333333332</v>
      </c>
      <c r="I405" s="329">
        <v>1059.3666666666668</v>
      </c>
      <c r="J405" s="329">
        <v>1069.9333333333332</v>
      </c>
      <c r="K405" s="328">
        <v>1048.8</v>
      </c>
      <c r="L405" s="328">
        <v>1023</v>
      </c>
      <c r="M405" s="328">
        <v>8.5206700000000009</v>
      </c>
      <c r="N405" s="1"/>
      <c r="O405" s="1"/>
    </row>
    <row r="406" spans="1:15" ht="12.75" customHeight="1">
      <c r="A406" s="30">
        <v>396</v>
      </c>
      <c r="B406" s="347" t="s">
        <v>189</v>
      </c>
      <c r="C406" s="328">
        <v>440.3</v>
      </c>
      <c r="D406" s="329">
        <v>442.56666666666666</v>
      </c>
      <c r="E406" s="329">
        <v>431.18333333333334</v>
      </c>
      <c r="F406" s="329">
        <v>422.06666666666666</v>
      </c>
      <c r="G406" s="329">
        <v>410.68333333333334</v>
      </c>
      <c r="H406" s="329">
        <v>451.68333333333334</v>
      </c>
      <c r="I406" s="329">
        <v>463.06666666666666</v>
      </c>
      <c r="J406" s="329">
        <v>472.18333333333334</v>
      </c>
      <c r="K406" s="328">
        <v>453.95</v>
      </c>
      <c r="L406" s="328">
        <v>433.45</v>
      </c>
      <c r="M406" s="328">
        <v>337.20472000000001</v>
      </c>
      <c r="N406" s="1"/>
      <c r="O406" s="1"/>
    </row>
    <row r="407" spans="1:15" ht="12.75" customHeight="1">
      <c r="A407" s="30">
        <v>397</v>
      </c>
      <c r="B407" s="347" t="s">
        <v>495</v>
      </c>
      <c r="C407" s="328">
        <v>1788.1</v>
      </c>
      <c r="D407" s="329">
        <v>1751.05</v>
      </c>
      <c r="E407" s="329">
        <v>1687.1</v>
      </c>
      <c r="F407" s="329">
        <v>1586.1</v>
      </c>
      <c r="G407" s="329">
        <v>1522.1499999999999</v>
      </c>
      <c r="H407" s="329">
        <v>1852.05</v>
      </c>
      <c r="I407" s="329">
        <v>1916.0000000000002</v>
      </c>
      <c r="J407" s="329">
        <v>2017</v>
      </c>
      <c r="K407" s="328">
        <v>1815</v>
      </c>
      <c r="L407" s="328">
        <v>1650.05</v>
      </c>
      <c r="M407" s="328">
        <v>1.2063200000000001</v>
      </c>
      <c r="N407" s="1"/>
      <c r="O407" s="1"/>
    </row>
    <row r="408" spans="1:15" ht="12.75" customHeight="1">
      <c r="A408" s="30">
        <v>398</v>
      </c>
      <c r="B408" s="347" t="s">
        <v>496</v>
      </c>
      <c r="C408" s="328">
        <v>104.1</v>
      </c>
      <c r="D408" s="329">
        <v>105.41666666666667</v>
      </c>
      <c r="E408" s="329">
        <v>102.38333333333334</v>
      </c>
      <c r="F408" s="329">
        <v>100.66666666666667</v>
      </c>
      <c r="G408" s="329">
        <v>97.63333333333334</v>
      </c>
      <c r="H408" s="329">
        <v>107.13333333333334</v>
      </c>
      <c r="I408" s="329">
        <v>110.16666666666667</v>
      </c>
      <c r="J408" s="329">
        <v>111.88333333333334</v>
      </c>
      <c r="K408" s="328">
        <v>108.45</v>
      </c>
      <c r="L408" s="328">
        <v>103.7</v>
      </c>
      <c r="M408" s="328">
        <v>6.9056699999999998</v>
      </c>
      <c r="N408" s="1"/>
      <c r="O408" s="1"/>
    </row>
    <row r="409" spans="1:15" ht="12.75" customHeight="1">
      <c r="A409" s="30">
        <v>399</v>
      </c>
      <c r="B409" s="347" t="s">
        <v>501</v>
      </c>
      <c r="C409" s="328">
        <v>113.25</v>
      </c>
      <c r="D409" s="329">
        <v>113.58333333333333</v>
      </c>
      <c r="E409" s="329">
        <v>110.66666666666666</v>
      </c>
      <c r="F409" s="329">
        <v>108.08333333333333</v>
      </c>
      <c r="G409" s="329">
        <v>105.16666666666666</v>
      </c>
      <c r="H409" s="329">
        <v>116.16666666666666</v>
      </c>
      <c r="I409" s="329">
        <v>119.08333333333331</v>
      </c>
      <c r="J409" s="329">
        <v>121.66666666666666</v>
      </c>
      <c r="K409" s="328">
        <v>116.5</v>
      </c>
      <c r="L409" s="328">
        <v>111</v>
      </c>
      <c r="M409" s="328">
        <v>19.448429999999998</v>
      </c>
      <c r="N409" s="1"/>
      <c r="O409" s="1"/>
    </row>
    <row r="410" spans="1:15" ht="12.75" customHeight="1">
      <c r="A410" s="30">
        <v>400</v>
      </c>
      <c r="B410" s="347" t="s">
        <v>497</v>
      </c>
      <c r="C410" s="328">
        <v>121.65</v>
      </c>
      <c r="D410" s="329">
        <v>122.81666666666666</v>
      </c>
      <c r="E410" s="329">
        <v>119.83333333333333</v>
      </c>
      <c r="F410" s="329">
        <v>118.01666666666667</v>
      </c>
      <c r="G410" s="329">
        <v>115.03333333333333</v>
      </c>
      <c r="H410" s="329">
        <v>124.63333333333333</v>
      </c>
      <c r="I410" s="329">
        <v>127.61666666666667</v>
      </c>
      <c r="J410" s="329">
        <v>129.43333333333334</v>
      </c>
      <c r="K410" s="328">
        <v>125.8</v>
      </c>
      <c r="L410" s="328">
        <v>121</v>
      </c>
      <c r="M410" s="328">
        <v>9.5435700000000008</v>
      </c>
      <c r="N410" s="1"/>
      <c r="O410" s="1"/>
    </row>
    <row r="411" spans="1:15" ht="12.75" customHeight="1">
      <c r="A411" s="30">
        <v>401</v>
      </c>
      <c r="B411" s="347" t="s">
        <v>499</v>
      </c>
      <c r="C411" s="328">
        <v>3583.6</v>
      </c>
      <c r="D411" s="329">
        <v>3555.9333333333329</v>
      </c>
      <c r="E411" s="329">
        <v>3333.8666666666659</v>
      </c>
      <c r="F411" s="329">
        <v>3084.1333333333328</v>
      </c>
      <c r="G411" s="329">
        <v>2862.0666666666657</v>
      </c>
      <c r="H411" s="329">
        <v>3805.6666666666661</v>
      </c>
      <c r="I411" s="329">
        <v>4027.7333333333327</v>
      </c>
      <c r="J411" s="329">
        <v>4277.4666666666662</v>
      </c>
      <c r="K411" s="328">
        <v>3778</v>
      </c>
      <c r="L411" s="328">
        <v>3306.2</v>
      </c>
      <c r="M411" s="328">
        <v>0.37529000000000001</v>
      </c>
      <c r="N411" s="1"/>
      <c r="O411" s="1"/>
    </row>
    <row r="412" spans="1:15" ht="12.75" customHeight="1">
      <c r="A412" s="30">
        <v>402</v>
      </c>
      <c r="B412" s="347" t="s">
        <v>498</v>
      </c>
      <c r="C412" s="328">
        <v>522.79999999999995</v>
      </c>
      <c r="D412" s="329">
        <v>522.2833333333333</v>
      </c>
      <c r="E412" s="329">
        <v>511.56666666666661</v>
      </c>
      <c r="F412" s="329">
        <v>500.33333333333331</v>
      </c>
      <c r="G412" s="329">
        <v>489.61666666666662</v>
      </c>
      <c r="H412" s="329">
        <v>533.51666666666665</v>
      </c>
      <c r="I412" s="329">
        <v>544.23333333333335</v>
      </c>
      <c r="J412" s="329">
        <v>555.46666666666658</v>
      </c>
      <c r="K412" s="328">
        <v>533</v>
      </c>
      <c r="L412" s="328">
        <v>511.05</v>
      </c>
      <c r="M412" s="328">
        <v>1.27948</v>
      </c>
      <c r="N412" s="1"/>
      <c r="O412" s="1"/>
    </row>
    <row r="413" spans="1:15" ht="12.75" customHeight="1">
      <c r="A413" s="30">
        <v>403</v>
      </c>
      <c r="B413" s="347" t="s">
        <v>500</v>
      </c>
      <c r="C413" s="328">
        <v>384.2</v>
      </c>
      <c r="D413" s="329">
        <v>390.40000000000003</v>
      </c>
      <c r="E413" s="329">
        <v>373.80000000000007</v>
      </c>
      <c r="F413" s="329">
        <v>363.40000000000003</v>
      </c>
      <c r="G413" s="329">
        <v>346.80000000000007</v>
      </c>
      <c r="H413" s="329">
        <v>400.80000000000007</v>
      </c>
      <c r="I413" s="329">
        <v>417.40000000000009</v>
      </c>
      <c r="J413" s="329">
        <v>427.80000000000007</v>
      </c>
      <c r="K413" s="328">
        <v>407</v>
      </c>
      <c r="L413" s="328">
        <v>380</v>
      </c>
      <c r="M413" s="328">
        <v>2.4648500000000002</v>
      </c>
      <c r="N413" s="1"/>
      <c r="O413" s="1"/>
    </row>
    <row r="414" spans="1:15" ht="12.75" customHeight="1">
      <c r="A414" s="30">
        <v>404</v>
      </c>
      <c r="B414" s="347" t="s">
        <v>190</v>
      </c>
      <c r="C414" s="328">
        <v>21990.35</v>
      </c>
      <c r="D414" s="329">
        <v>22003.5</v>
      </c>
      <c r="E414" s="329">
        <v>21636.85</v>
      </c>
      <c r="F414" s="329">
        <v>21283.35</v>
      </c>
      <c r="G414" s="329">
        <v>20916.699999999997</v>
      </c>
      <c r="H414" s="329">
        <v>22357</v>
      </c>
      <c r="I414" s="329">
        <v>22723.65</v>
      </c>
      <c r="J414" s="329">
        <v>23077.15</v>
      </c>
      <c r="K414" s="328">
        <v>22370.15</v>
      </c>
      <c r="L414" s="328">
        <v>21650</v>
      </c>
      <c r="M414" s="328">
        <v>0.55411999999999995</v>
      </c>
      <c r="N414" s="1"/>
      <c r="O414" s="1"/>
    </row>
    <row r="415" spans="1:15" ht="12.75" customHeight="1">
      <c r="A415" s="30">
        <v>405</v>
      </c>
      <c r="B415" s="347" t="s">
        <v>502</v>
      </c>
      <c r="C415" s="328">
        <v>1441.55</v>
      </c>
      <c r="D415" s="329">
        <v>1465.0333333333335</v>
      </c>
      <c r="E415" s="329">
        <v>1408.166666666667</v>
      </c>
      <c r="F415" s="329">
        <v>1374.7833333333335</v>
      </c>
      <c r="G415" s="329">
        <v>1317.916666666667</v>
      </c>
      <c r="H415" s="329">
        <v>1498.416666666667</v>
      </c>
      <c r="I415" s="329">
        <v>1555.2833333333333</v>
      </c>
      <c r="J415" s="329">
        <v>1588.666666666667</v>
      </c>
      <c r="K415" s="328">
        <v>1521.9</v>
      </c>
      <c r="L415" s="328">
        <v>1431.65</v>
      </c>
      <c r="M415" s="328">
        <v>0.44402000000000003</v>
      </c>
      <c r="N415" s="1"/>
      <c r="O415" s="1"/>
    </row>
    <row r="416" spans="1:15" ht="12.75" customHeight="1">
      <c r="A416" s="30">
        <v>406</v>
      </c>
      <c r="B416" s="347" t="s">
        <v>191</v>
      </c>
      <c r="C416" s="328">
        <v>2220.6999999999998</v>
      </c>
      <c r="D416" s="329">
        <v>2232.9166666666665</v>
      </c>
      <c r="E416" s="329">
        <v>2187.7833333333328</v>
      </c>
      <c r="F416" s="329">
        <v>2154.8666666666663</v>
      </c>
      <c r="G416" s="329">
        <v>2109.7333333333327</v>
      </c>
      <c r="H416" s="329">
        <v>2265.833333333333</v>
      </c>
      <c r="I416" s="329">
        <v>2310.9666666666672</v>
      </c>
      <c r="J416" s="329">
        <v>2343.8833333333332</v>
      </c>
      <c r="K416" s="328">
        <v>2278.0500000000002</v>
      </c>
      <c r="L416" s="328">
        <v>2200</v>
      </c>
      <c r="M416" s="328">
        <v>1.8738999999999999</v>
      </c>
      <c r="N416" s="1"/>
      <c r="O416" s="1"/>
    </row>
    <row r="417" spans="1:15" ht="12.75" customHeight="1">
      <c r="A417" s="30">
        <v>407</v>
      </c>
      <c r="B417" s="347" t="s">
        <v>492</v>
      </c>
      <c r="C417" s="328">
        <v>434.65</v>
      </c>
      <c r="D417" s="329">
        <v>437</v>
      </c>
      <c r="E417" s="329">
        <v>429</v>
      </c>
      <c r="F417" s="329">
        <v>423.35</v>
      </c>
      <c r="G417" s="329">
        <v>415.35</v>
      </c>
      <c r="H417" s="329">
        <v>442.65</v>
      </c>
      <c r="I417" s="329">
        <v>450.65</v>
      </c>
      <c r="J417" s="329">
        <v>456.29999999999995</v>
      </c>
      <c r="K417" s="328">
        <v>445</v>
      </c>
      <c r="L417" s="328">
        <v>431.35</v>
      </c>
      <c r="M417" s="328">
        <v>0.97694999999999999</v>
      </c>
      <c r="N417" s="1"/>
      <c r="O417" s="1"/>
    </row>
    <row r="418" spans="1:15" ht="12.75" customHeight="1">
      <c r="A418" s="30">
        <v>408</v>
      </c>
      <c r="B418" s="347" t="s">
        <v>493</v>
      </c>
      <c r="C418" s="328">
        <v>28</v>
      </c>
      <c r="D418" s="329">
        <v>28.133333333333336</v>
      </c>
      <c r="E418" s="329">
        <v>27.666666666666671</v>
      </c>
      <c r="F418" s="329">
        <v>27.333333333333336</v>
      </c>
      <c r="G418" s="329">
        <v>26.866666666666671</v>
      </c>
      <c r="H418" s="329">
        <v>28.466666666666672</v>
      </c>
      <c r="I418" s="329">
        <v>28.933333333333334</v>
      </c>
      <c r="J418" s="329">
        <v>29.266666666666673</v>
      </c>
      <c r="K418" s="328">
        <v>28.6</v>
      </c>
      <c r="L418" s="328">
        <v>27.8</v>
      </c>
      <c r="M418" s="328">
        <v>30.3764</v>
      </c>
      <c r="N418" s="1"/>
      <c r="O418" s="1"/>
    </row>
    <row r="419" spans="1:15" ht="12.75" customHeight="1">
      <c r="A419" s="30">
        <v>409</v>
      </c>
      <c r="B419" s="347" t="s">
        <v>494</v>
      </c>
      <c r="C419" s="328">
        <v>3190.9</v>
      </c>
      <c r="D419" s="329">
        <v>3210.6999999999994</v>
      </c>
      <c r="E419" s="329">
        <v>3121.3999999999987</v>
      </c>
      <c r="F419" s="329">
        <v>3051.8999999999992</v>
      </c>
      <c r="G419" s="329">
        <v>2962.5999999999985</v>
      </c>
      <c r="H419" s="329">
        <v>3280.1999999999989</v>
      </c>
      <c r="I419" s="329">
        <v>3369.4999999999991</v>
      </c>
      <c r="J419" s="329">
        <v>3438.9999999999991</v>
      </c>
      <c r="K419" s="328">
        <v>3300</v>
      </c>
      <c r="L419" s="328">
        <v>3141.2</v>
      </c>
      <c r="M419" s="328">
        <v>0.25696999999999998</v>
      </c>
      <c r="N419" s="1"/>
      <c r="O419" s="1"/>
    </row>
    <row r="420" spans="1:15" ht="12.75" customHeight="1">
      <c r="A420" s="30">
        <v>410</v>
      </c>
      <c r="B420" s="347" t="s">
        <v>503</v>
      </c>
      <c r="C420" s="328">
        <v>701</v>
      </c>
      <c r="D420" s="329">
        <v>708.88333333333333</v>
      </c>
      <c r="E420" s="329">
        <v>690.4666666666667</v>
      </c>
      <c r="F420" s="329">
        <v>679.93333333333339</v>
      </c>
      <c r="G420" s="329">
        <v>661.51666666666677</v>
      </c>
      <c r="H420" s="329">
        <v>719.41666666666663</v>
      </c>
      <c r="I420" s="329">
        <v>737.83333333333337</v>
      </c>
      <c r="J420" s="329">
        <v>748.36666666666656</v>
      </c>
      <c r="K420" s="328">
        <v>727.3</v>
      </c>
      <c r="L420" s="328">
        <v>698.35</v>
      </c>
      <c r="M420" s="328">
        <v>3.4726300000000001</v>
      </c>
      <c r="N420" s="1"/>
      <c r="O420" s="1"/>
    </row>
    <row r="421" spans="1:15" ht="12.75" customHeight="1">
      <c r="A421" s="30">
        <v>411</v>
      </c>
      <c r="B421" s="347" t="s">
        <v>505</v>
      </c>
      <c r="C421" s="328">
        <v>699.3</v>
      </c>
      <c r="D421" s="329">
        <v>693.13333333333333</v>
      </c>
      <c r="E421" s="329">
        <v>676.26666666666665</v>
      </c>
      <c r="F421" s="329">
        <v>653.23333333333335</v>
      </c>
      <c r="G421" s="329">
        <v>636.36666666666667</v>
      </c>
      <c r="H421" s="329">
        <v>716.16666666666663</v>
      </c>
      <c r="I421" s="329">
        <v>733.03333333333319</v>
      </c>
      <c r="J421" s="329">
        <v>756.06666666666661</v>
      </c>
      <c r="K421" s="328">
        <v>710</v>
      </c>
      <c r="L421" s="328">
        <v>670.1</v>
      </c>
      <c r="M421" s="328">
        <v>0.70189000000000001</v>
      </c>
      <c r="N421" s="1"/>
      <c r="O421" s="1"/>
    </row>
    <row r="422" spans="1:15" ht="12.75" customHeight="1">
      <c r="A422" s="30">
        <v>412</v>
      </c>
      <c r="B422" s="347" t="s">
        <v>504</v>
      </c>
      <c r="C422" s="328">
        <v>2245.0500000000002</v>
      </c>
      <c r="D422" s="329">
        <v>2250.5166666666669</v>
      </c>
      <c r="E422" s="329">
        <v>2221.7833333333338</v>
      </c>
      <c r="F422" s="329">
        <v>2198.5166666666669</v>
      </c>
      <c r="G422" s="329">
        <v>2169.7833333333338</v>
      </c>
      <c r="H422" s="329">
        <v>2273.7833333333338</v>
      </c>
      <c r="I422" s="329">
        <v>2302.5166666666664</v>
      </c>
      <c r="J422" s="329">
        <v>2325.7833333333338</v>
      </c>
      <c r="K422" s="328">
        <v>2279.25</v>
      </c>
      <c r="L422" s="328">
        <v>2227.25</v>
      </c>
      <c r="M422" s="328">
        <v>0.26440999999999998</v>
      </c>
      <c r="N422" s="1"/>
      <c r="O422" s="1"/>
    </row>
    <row r="423" spans="1:15" ht="12.75" customHeight="1">
      <c r="A423" s="30">
        <v>413</v>
      </c>
      <c r="B423" s="347" t="s">
        <v>902</v>
      </c>
      <c r="C423" s="328">
        <v>572.45000000000005</v>
      </c>
      <c r="D423" s="329">
        <v>569.76666666666677</v>
      </c>
      <c r="E423" s="329">
        <v>555.68333333333351</v>
      </c>
      <c r="F423" s="329">
        <v>538.91666666666674</v>
      </c>
      <c r="G423" s="329">
        <v>524.83333333333348</v>
      </c>
      <c r="H423" s="329">
        <v>586.53333333333353</v>
      </c>
      <c r="I423" s="329">
        <v>600.61666666666679</v>
      </c>
      <c r="J423" s="329">
        <v>617.38333333333355</v>
      </c>
      <c r="K423" s="328">
        <v>583.85</v>
      </c>
      <c r="L423" s="328">
        <v>553</v>
      </c>
      <c r="M423" s="328">
        <v>25.756820000000001</v>
      </c>
      <c r="N423" s="1"/>
      <c r="O423" s="1"/>
    </row>
    <row r="424" spans="1:15" ht="12.75" customHeight="1">
      <c r="A424" s="30">
        <v>414</v>
      </c>
      <c r="B424" s="347" t="s">
        <v>506</v>
      </c>
      <c r="C424" s="328">
        <v>749.85</v>
      </c>
      <c r="D424" s="329">
        <v>748.56666666666661</v>
      </c>
      <c r="E424" s="329">
        <v>732.13333333333321</v>
      </c>
      <c r="F424" s="329">
        <v>714.41666666666663</v>
      </c>
      <c r="G424" s="329">
        <v>697.98333333333323</v>
      </c>
      <c r="H424" s="329">
        <v>766.28333333333319</v>
      </c>
      <c r="I424" s="329">
        <v>782.71666666666658</v>
      </c>
      <c r="J424" s="329">
        <v>800.43333333333317</v>
      </c>
      <c r="K424" s="328">
        <v>765</v>
      </c>
      <c r="L424" s="328">
        <v>730.85</v>
      </c>
      <c r="M424" s="328">
        <v>0.61246</v>
      </c>
      <c r="N424" s="1"/>
      <c r="O424" s="1"/>
    </row>
    <row r="425" spans="1:15" ht="12.75" customHeight="1">
      <c r="A425" s="30">
        <v>415</v>
      </c>
      <c r="B425" s="347" t="s">
        <v>507</v>
      </c>
      <c r="C425" s="328">
        <v>331.15</v>
      </c>
      <c r="D425" s="329">
        <v>333.90000000000003</v>
      </c>
      <c r="E425" s="329">
        <v>323.30000000000007</v>
      </c>
      <c r="F425" s="329">
        <v>315.45000000000005</v>
      </c>
      <c r="G425" s="329">
        <v>304.85000000000008</v>
      </c>
      <c r="H425" s="329">
        <v>341.75000000000006</v>
      </c>
      <c r="I425" s="329">
        <v>352.35000000000008</v>
      </c>
      <c r="J425" s="329">
        <v>360.20000000000005</v>
      </c>
      <c r="K425" s="328">
        <v>344.5</v>
      </c>
      <c r="L425" s="328">
        <v>326.05</v>
      </c>
      <c r="M425" s="328">
        <v>2.3522699999999999</v>
      </c>
      <c r="N425" s="1"/>
      <c r="O425" s="1"/>
    </row>
    <row r="426" spans="1:15" ht="12.75" customHeight="1">
      <c r="A426" s="30">
        <v>416</v>
      </c>
      <c r="B426" s="347" t="s">
        <v>515</v>
      </c>
      <c r="C426" s="328">
        <v>259.8</v>
      </c>
      <c r="D426" s="329">
        <v>257.56666666666666</v>
      </c>
      <c r="E426" s="329">
        <v>252.23333333333335</v>
      </c>
      <c r="F426" s="329">
        <v>244.66666666666669</v>
      </c>
      <c r="G426" s="329">
        <v>239.33333333333337</v>
      </c>
      <c r="H426" s="329">
        <v>265.13333333333333</v>
      </c>
      <c r="I426" s="329">
        <v>270.4666666666667</v>
      </c>
      <c r="J426" s="329">
        <v>278.0333333333333</v>
      </c>
      <c r="K426" s="328">
        <v>262.89999999999998</v>
      </c>
      <c r="L426" s="328">
        <v>250</v>
      </c>
      <c r="M426" s="328">
        <v>4.8027899999999999</v>
      </c>
      <c r="N426" s="1"/>
      <c r="O426" s="1"/>
    </row>
    <row r="427" spans="1:15" ht="12.75" customHeight="1">
      <c r="A427" s="30">
        <v>417</v>
      </c>
      <c r="B427" s="347" t="s">
        <v>508</v>
      </c>
      <c r="C427" s="328">
        <v>54.7</v>
      </c>
      <c r="D427" s="329">
        <v>55.4</v>
      </c>
      <c r="E427" s="329">
        <v>52.55</v>
      </c>
      <c r="F427" s="329">
        <v>50.4</v>
      </c>
      <c r="G427" s="329">
        <v>47.55</v>
      </c>
      <c r="H427" s="329">
        <v>57.55</v>
      </c>
      <c r="I427" s="329">
        <v>60.400000000000006</v>
      </c>
      <c r="J427" s="329">
        <v>62.55</v>
      </c>
      <c r="K427" s="328">
        <v>58.25</v>
      </c>
      <c r="L427" s="328">
        <v>53.25</v>
      </c>
      <c r="M427" s="328">
        <v>53.713059999999999</v>
      </c>
      <c r="N427" s="1"/>
      <c r="O427" s="1"/>
    </row>
    <row r="428" spans="1:15" ht="12.75" customHeight="1">
      <c r="A428" s="30">
        <v>418</v>
      </c>
      <c r="B428" s="347" t="s">
        <v>192</v>
      </c>
      <c r="C428" s="328">
        <v>2153.3000000000002</v>
      </c>
      <c r="D428" s="329">
        <v>2149.7666666666669</v>
      </c>
      <c r="E428" s="329">
        <v>2109.5333333333338</v>
      </c>
      <c r="F428" s="329">
        <v>2065.7666666666669</v>
      </c>
      <c r="G428" s="329">
        <v>2025.5333333333338</v>
      </c>
      <c r="H428" s="329">
        <v>2193.5333333333338</v>
      </c>
      <c r="I428" s="329">
        <v>2233.7666666666664</v>
      </c>
      <c r="J428" s="329">
        <v>2277.5333333333338</v>
      </c>
      <c r="K428" s="328">
        <v>2190</v>
      </c>
      <c r="L428" s="328">
        <v>2106</v>
      </c>
      <c r="M428" s="328">
        <v>7.2160200000000003</v>
      </c>
      <c r="N428" s="1"/>
      <c r="O428" s="1"/>
    </row>
    <row r="429" spans="1:15" ht="12.75" customHeight="1">
      <c r="A429" s="30">
        <v>419</v>
      </c>
      <c r="B429" s="347" t="s">
        <v>193</v>
      </c>
      <c r="C429" s="328">
        <v>1021.3</v>
      </c>
      <c r="D429" s="329">
        <v>1032.4833333333333</v>
      </c>
      <c r="E429" s="329">
        <v>1005.1166666666668</v>
      </c>
      <c r="F429" s="329">
        <v>988.93333333333339</v>
      </c>
      <c r="G429" s="329">
        <v>961.56666666666683</v>
      </c>
      <c r="H429" s="329">
        <v>1048.6666666666667</v>
      </c>
      <c r="I429" s="329">
        <v>1076.0333333333331</v>
      </c>
      <c r="J429" s="329">
        <v>1092.2166666666667</v>
      </c>
      <c r="K429" s="328">
        <v>1059.8499999999999</v>
      </c>
      <c r="L429" s="328">
        <v>1016.3</v>
      </c>
      <c r="M429" s="328">
        <v>9.8031199999999998</v>
      </c>
      <c r="N429" s="1"/>
      <c r="O429" s="1"/>
    </row>
    <row r="430" spans="1:15" ht="12.75" customHeight="1">
      <c r="A430" s="30">
        <v>420</v>
      </c>
      <c r="B430" s="347" t="s">
        <v>512</v>
      </c>
      <c r="C430" s="328">
        <v>317.89999999999998</v>
      </c>
      <c r="D430" s="329">
        <v>315.55</v>
      </c>
      <c r="E430" s="329">
        <v>311.85000000000002</v>
      </c>
      <c r="F430" s="329">
        <v>305.8</v>
      </c>
      <c r="G430" s="329">
        <v>302.10000000000002</v>
      </c>
      <c r="H430" s="329">
        <v>321.60000000000002</v>
      </c>
      <c r="I430" s="329">
        <v>325.29999999999995</v>
      </c>
      <c r="J430" s="329">
        <v>331.35</v>
      </c>
      <c r="K430" s="328">
        <v>319.25</v>
      </c>
      <c r="L430" s="328">
        <v>309.5</v>
      </c>
      <c r="M430" s="328">
        <v>7.4365100000000002</v>
      </c>
      <c r="N430" s="1"/>
      <c r="O430" s="1"/>
    </row>
    <row r="431" spans="1:15" ht="12.75" customHeight="1">
      <c r="A431" s="30">
        <v>421</v>
      </c>
      <c r="B431" s="347" t="s">
        <v>509</v>
      </c>
      <c r="C431" s="328">
        <v>85.95</v>
      </c>
      <c r="D431" s="329">
        <v>86.483333333333334</v>
      </c>
      <c r="E431" s="329">
        <v>84.966666666666669</v>
      </c>
      <c r="F431" s="329">
        <v>83.983333333333334</v>
      </c>
      <c r="G431" s="329">
        <v>82.466666666666669</v>
      </c>
      <c r="H431" s="329">
        <v>87.466666666666669</v>
      </c>
      <c r="I431" s="329">
        <v>88.983333333333348</v>
      </c>
      <c r="J431" s="329">
        <v>89.966666666666669</v>
      </c>
      <c r="K431" s="328">
        <v>88</v>
      </c>
      <c r="L431" s="328">
        <v>85.5</v>
      </c>
      <c r="M431" s="328">
        <v>0.87105999999999995</v>
      </c>
      <c r="N431" s="1"/>
      <c r="O431" s="1"/>
    </row>
    <row r="432" spans="1:15" ht="12.75" customHeight="1">
      <c r="A432" s="30">
        <v>422</v>
      </c>
      <c r="B432" s="347" t="s">
        <v>511</v>
      </c>
      <c r="C432" s="328">
        <v>180.2</v>
      </c>
      <c r="D432" s="329">
        <v>180.66666666666666</v>
      </c>
      <c r="E432" s="329">
        <v>177.5333333333333</v>
      </c>
      <c r="F432" s="329">
        <v>174.86666666666665</v>
      </c>
      <c r="G432" s="329">
        <v>171.73333333333329</v>
      </c>
      <c r="H432" s="329">
        <v>183.33333333333331</v>
      </c>
      <c r="I432" s="329">
        <v>186.4666666666667</v>
      </c>
      <c r="J432" s="329">
        <v>189.13333333333333</v>
      </c>
      <c r="K432" s="328">
        <v>183.8</v>
      </c>
      <c r="L432" s="328">
        <v>178</v>
      </c>
      <c r="M432" s="328">
        <v>7.5375100000000002</v>
      </c>
      <c r="N432" s="1"/>
      <c r="O432" s="1"/>
    </row>
    <row r="433" spans="1:15" ht="12.75" customHeight="1">
      <c r="A433" s="30">
        <v>423</v>
      </c>
      <c r="B433" s="347" t="s">
        <v>513</v>
      </c>
      <c r="C433" s="328">
        <v>519.45000000000005</v>
      </c>
      <c r="D433" s="329">
        <v>518.15</v>
      </c>
      <c r="E433" s="329">
        <v>506.29999999999995</v>
      </c>
      <c r="F433" s="329">
        <v>493.15</v>
      </c>
      <c r="G433" s="329">
        <v>481.29999999999995</v>
      </c>
      <c r="H433" s="329">
        <v>531.29999999999995</v>
      </c>
      <c r="I433" s="329">
        <v>543.15000000000009</v>
      </c>
      <c r="J433" s="329">
        <v>556.29999999999995</v>
      </c>
      <c r="K433" s="328">
        <v>530</v>
      </c>
      <c r="L433" s="328">
        <v>505</v>
      </c>
      <c r="M433" s="328">
        <v>0.70272000000000001</v>
      </c>
      <c r="N433" s="1"/>
      <c r="O433" s="1"/>
    </row>
    <row r="434" spans="1:15" ht="12.75" customHeight="1">
      <c r="A434" s="30">
        <v>424</v>
      </c>
      <c r="B434" s="347" t="s">
        <v>514</v>
      </c>
      <c r="C434" s="328">
        <v>365.15</v>
      </c>
      <c r="D434" s="329">
        <v>363.56666666666666</v>
      </c>
      <c r="E434" s="329">
        <v>358.88333333333333</v>
      </c>
      <c r="F434" s="329">
        <v>352.61666666666667</v>
      </c>
      <c r="G434" s="329">
        <v>347.93333333333334</v>
      </c>
      <c r="H434" s="329">
        <v>369.83333333333331</v>
      </c>
      <c r="I434" s="329">
        <v>374.51666666666659</v>
      </c>
      <c r="J434" s="329">
        <v>380.7833333333333</v>
      </c>
      <c r="K434" s="328">
        <v>368.25</v>
      </c>
      <c r="L434" s="328">
        <v>357.3</v>
      </c>
      <c r="M434" s="328">
        <v>1.6899900000000001</v>
      </c>
      <c r="N434" s="1"/>
      <c r="O434" s="1"/>
    </row>
    <row r="435" spans="1:15" ht="12.75" customHeight="1">
      <c r="A435" s="30">
        <v>425</v>
      </c>
      <c r="B435" s="347" t="s">
        <v>516</v>
      </c>
      <c r="C435" s="328">
        <v>1806.6</v>
      </c>
      <c r="D435" s="329">
        <v>1799.7</v>
      </c>
      <c r="E435" s="329">
        <v>1759.5</v>
      </c>
      <c r="F435" s="329">
        <v>1712.3999999999999</v>
      </c>
      <c r="G435" s="329">
        <v>1672.1999999999998</v>
      </c>
      <c r="H435" s="329">
        <v>1846.8000000000002</v>
      </c>
      <c r="I435" s="329">
        <v>1887.0000000000005</v>
      </c>
      <c r="J435" s="329">
        <v>1934.1000000000004</v>
      </c>
      <c r="K435" s="328">
        <v>1839.9</v>
      </c>
      <c r="L435" s="328">
        <v>1752.6</v>
      </c>
      <c r="M435" s="328">
        <v>0.28667999999999999</v>
      </c>
      <c r="N435" s="1"/>
      <c r="O435" s="1"/>
    </row>
    <row r="436" spans="1:15" ht="12.75" customHeight="1">
      <c r="A436" s="30">
        <v>426</v>
      </c>
      <c r="B436" s="347" t="s">
        <v>517</v>
      </c>
      <c r="C436" s="328">
        <v>806.95</v>
      </c>
      <c r="D436" s="329">
        <v>817.68333333333339</v>
      </c>
      <c r="E436" s="329">
        <v>767.66666666666674</v>
      </c>
      <c r="F436" s="329">
        <v>728.38333333333333</v>
      </c>
      <c r="G436" s="329">
        <v>678.36666666666667</v>
      </c>
      <c r="H436" s="329">
        <v>856.96666666666681</v>
      </c>
      <c r="I436" s="329">
        <v>906.98333333333346</v>
      </c>
      <c r="J436" s="329">
        <v>946.26666666666688</v>
      </c>
      <c r="K436" s="328">
        <v>867.7</v>
      </c>
      <c r="L436" s="328">
        <v>778.4</v>
      </c>
      <c r="M436" s="328">
        <v>0.61885000000000001</v>
      </c>
      <c r="N436" s="1"/>
      <c r="O436" s="1"/>
    </row>
    <row r="437" spans="1:15" ht="12.75" customHeight="1">
      <c r="A437" s="30">
        <v>427</v>
      </c>
      <c r="B437" s="347" t="s">
        <v>194</v>
      </c>
      <c r="C437" s="328">
        <v>822.65</v>
      </c>
      <c r="D437" s="329">
        <v>820.25</v>
      </c>
      <c r="E437" s="329">
        <v>811.5</v>
      </c>
      <c r="F437" s="329">
        <v>800.35</v>
      </c>
      <c r="G437" s="329">
        <v>791.6</v>
      </c>
      <c r="H437" s="329">
        <v>831.4</v>
      </c>
      <c r="I437" s="329">
        <v>840.15</v>
      </c>
      <c r="J437" s="329">
        <v>851.3</v>
      </c>
      <c r="K437" s="328">
        <v>829</v>
      </c>
      <c r="L437" s="328">
        <v>809.1</v>
      </c>
      <c r="M437" s="328">
        <v>30.652339999999999</v>
      </c>
      <c r="N437" s="1"/>
      <c r="O437" s="1"/>
    </row>
    <row r="438" spans="1:15" ht="12.75" customHeight="1">
      <c r="A438" s="30">
        <v>428</v>
      </c>
      <c r="B438" s="347" t="s">
        <v>518</v>
      </c>
      <c r="C438" s="328">
        <v>475.95</v>
      </c>
      <c r="D438" s="329">
        <v>473.25</v>
      </c>
      <c r="E438" s="329">
        <v>456.7</v>
      </c>
      <c r="F438" s="329">
        <v>437.45</v>
      </c>
      <c r="G438" s="329">
        <v>420.9</v>
      </c>
      <c r="H438" s="329">
        <v>492.5</v>
      </c>
      <c r="I438" s="329">
        <v>509.04999999999995</v>
      </c>
      <c r="J438" s="329">
        <v>528.29999999999995</v>
      </c>
      <c r="K438" s="328">
        <v>489.8</v>
      </c>
      <c r="L438" s="328">
        <v>454</v>
      </c>
      <c r="M438" s="328">
        <v>10.77966</v>
      </c>
      <c r="N438" s="1"/>
      <c r="O438" s="1"/>
    </row>
    <row r="439" spans="1:15" ht="12.75" customHeight="1">
      <c r="A439" s="30">
        <v>429</v>
      </c>
      <c r="B439" s="347" t="s">
        <v>195</v>
      </c>
      <c r="C439" s="328">
        <v>438.1</v>
      </c>
      <c r="D439" s="329">
        <v>434.81666666666666</v>
      </c>
      <c r="E439" s="329">
        <v>428.2833333333333</v>
      </c>
      <c r="F439" s="329">
        <v>418.46666666666664</v>
      </c>
      <c r="G439" s="329">
        <v>411.93333333333328</v>
      </c>
      <c r="H439" s="329">
        <v>444.63333333333333</v>
      </c>
      <c r="I439" s="329">
        <v>451.16666666666674</v>
      </c>
      <c r="J439" s="329">
        <v>460.98333333333335</v>
      </c>
      <c r="K439" s="328">
        <v>441.35</v>
      </c>
      <c r="L439" s="328">
        <v>425</v>
      </c>
      <c r="M439" s="328">
        <v>9.8869199999999999</v>
      </c>
      <c r="N439" s="1"/>
      <c r="O439" s="1"/>
    </row>
    <row r="440" spans="1:15" ht="12.75" customHeight="1">
      <c r="A440" s="30">
        <v>430</v>
      </c>
      <c r="B440" s="347" t="s">
        <v>521</v>
      </c>
      <c r="C440" s="328">
        <v>709.6</v>
      </c>
      <c r="D440" s="329">
        <v>707.18333333333339</v>
      </c>
      <c r="E440" s="329">
        <v>694.41666666666674</v>
      </c>
      <c r="F440" s="329">
        <v>679.23333333333335</v>
      </c>
      <c r="G440" s="329">
        <v>666.4666666666667</v>
      </c>
      <c r="H440" s="329">
        <v>722.36666666666679</v>
      </c>
      <c r="I440" s="329">
        <v>735.13333333333344</v>
      </c>
      <c r="J440" s="329">
        <v>750.31666666666683</v>
      </c>
      <c r="K440" s="328">
        <v>719.95</v>
      </c>
      <c r="L440" s="328">
        <v>692</v>
      </c>
      <c r="M440" s="328">
        <v>0.92379</v>
      </c>
      <c r="N440" s="1"/>
      <c r="O440" s="1"/>
    </row>
    <row r="441" spans="1:15" ht="12.75" customHeight="1">
      <c r="A441" s="30">
        <v>431</v>
      </c>
      <c r="B441" s="347" t="s">
        <v>519</v>
      </c>
      <c r="C441" s="328">
        <v>279.2</v>
      </c>
      <c r="D441" s="329">
        <v>279.34999999999997</v>
      </c>
      <c r="E441" s="329">
        <v>271.89999999999992</v>
      </c>
      <c r="F441" s="329">
        <v>264.59999999999997</v>
      </c>
      <c r="G441" s="329">
        <v>257.14999999999992</v>
      </c>
      <c r="H441" s="329">
        <v>286.64999999999992</v>
      </c>
      <c r="I441" s="329">
        <v>294.09999999999997</v>
      </c>
      <c r="J441" s="329">
        <v>301.39999999999992</v>
      </c>
      <c r="K441" s="328">
        <v>286.8</v>
      </c>
      <c r="L441" s="328">
        <v>272.05</v>
      </c>
      <c r="M441" s="328">
        <v>2.2215500000000001</v>
      </c>
      <c r="N441" s="1"/>
      <c r="O441" s="1"/>
    </row>
    <row r="442" spans="1:15" ht="12.75" customHeight="1">
      <c r="A442" s="30">
        <v>432</v>
      </c>
      <c r="B442" s="347" t="s">
        <v>520</v>
      </c>
      <c r="C442" s="328">
        <v>1973.1</v>
      </c>
      <c r="D442" s="329">
        <v>1976.3999999999999</v>
      </c>
      <c r="E442" s="329">
        <v>1931.7999999999997</v>
      </c>
      <c r="F442" s="329">
        <v>1890.4999999999998</v>
      </c>
      <c r="G442" s="329">
        <v>1845.8999999999996</v>
      </c>
      <c r="H442" s="329">
        <v>2017.6999999999998</v>
      </c>
      <c r="I442" s="329">
        <v>2062.2999999999997</v>
      </c>
      <c r="J442" s="329">
        <v>2103.6</v>
      </c>
      <c r="K442" s="328">
        <v>2021</v>
      </c>
      <c r="L442" s="328">
        <v>1935.1</v>
      </c>
      <c r="M442" s="328">
        <v>0.75629000000000002</v>
      </c>
      <c r="N442" s="1"/>
      <c r="O442" s="1"/>
    </row>
    <row r="443" spans="1:15" ht="12.75" customHeight="1">
      <c r="A443" s="30">
        <v>433</v>
      </c>
      <c r="B443" s="347" t="s">
        <v>522</v>
      </c>
      <c r="C443" s="328">
        <v>493.7</v>
      </c>
      <c r="D443" s="329">
        <v>495.58333333333331</v>
      </c>
      <c r="E443" s="329">
        <v>484.16666666666663</v>
      </c>
      <c r="F443" s="329">
        <v>474.63333333333333</v>
      </c>
      <c r="G443" s="329">
        <v>463.21666666666664</v>
      </c>
      <c r="H443" s="329">
        <v>505.11666666666662</v>
      </c>
      <c r="I443" s="329">
        <v>516.5333333333333</v>
      </c>
      <c r="J443" s="329">
        <v>526.06666666666661</v>
      </c>
      <c r="K443" s="328">
        <v>507</v>
      </c>
      <c r="L443" s="328">
        <v>486.05</v>
      </c>
      <c r="M443" s="328">
        <v>1.3777200000000001</v>
      </c>
      <c r="N443" s="1"/>
      <c r="O443" s="1"/>
    </row>
    <row r="444" spans="1:15" ht="12.75" customHeight="1">
      <c r="A444" s="30">
        <v>434</v>
      </c>
      <c r="B444" s="347" t="s">
        <v>523</v>
      </c>
      <c r="C444" s="328">
        <v>9.65</v>
      </c>
      <c r="D444" s="329">
        <v>9.7166666666666668</v>
      </c>
      <c r="E444" s="329">
        <v>9.5833333333333339</v>
      </c>
      <c r="F444" s="329">
        <v>9.5166666666666675</v>
      </c>
      <c r="G444" s="329">
        <v>9.3833333333333346</v>
      </c>
      <c r="H444" s="329">
        <v>9.7833333333333332</v>
      </c>
      <c r="I444" s="329">
        <v>9.9166666666666661</v>
      </c>
      <c r="J444" s="329">
        <v>9.9833333333333325</v>
      </c>
      <c r="K444" s="328">
        <v>9.85</v>
      </c>
      <c r="L444" s="328">
        <v>9.65</v>
      </c>
      <c r="M444" s="328">
        <v>457.96048999999999</v>
      </c>
      <c r="N444" s="1"/>
      <c r="O444" s="1"/>
    </row>
    <row r="445" spans="1:15" ht="12.75" customHeight="1">
      <c r="A445" s="30">
        <v>435</v>
      </c>
      <c r="B445" s="347" t="s">
        <v>510</v>
      </c>
      <c r="C445" s="328">
        <v>302.2</v>
      </c>
      <c r="D445" s="329">
        <v>303.91666666666669</v>
      </c>
      <c r="E445" s="329">
        <v>297.28333333333336</v>
      </c>
      <c r="F445" s="329">
        <v>292.36666666666667</v>
      </c>
      <c r="G445" s="329">
        <v>285.73333333333335</v>
      </c>
      <c r="H445" s="329">
        <v>308.83333333333337</v>
      </c>
      <c r="I445" s="329">
        <v>315.4666666666667</v>
      </c>
      <c r="J445" s="329">
        <v>320.38333333333338</v>
      </c>
      <c r="K445" s="328">
        <v>310.55</v>
      </c>
      <c r="L445" s="328">
        <v>299</v>
      </c>
      <c r="M445" s="328">
        <v>3.88198</v>
      </c>
      <c r="N445" s="1"/>
      <c r="O445" s="1"/>
    </row>
    <row r="446" spans="1:15" ht="12.75" customHeight="1">
      <c r="A446" s="30">
        <v>436</v>
      </c>
      <c r="B446" s="347" t="s">
        <v>524</v>
      </c>
      <c r="C446" s="328">
        <v>957.35</v>
      </c>
      <c r="D446" s="329">
        <v>954</v>
      </c>
      <c r="E446" s="329">
        <v>943.95</v>
      </c>
      <c r="F446" s="329">
        <v>930.55000000000007</v>
      </c>
      <c r="G446" s="329">
        <v>920.50000000000011</v>
      </c>
      <c r="H446" s="329">
        <v>967.4</v>
      </c>
      <c r="I446" s="329">
        <v>977.44999999999993</v>
      </c>
      <c r="J446" s="329">
        <v>990.84999999999991</v>
      </c>
      <c r="K446" s="328">
        <v>964.05</v>
      </c>
      <c r="L446" s="328">
        <v>940.6</v>
      </c>
      <c r="M446" s="328">
        <v>0.19291</v>
      </c>
      <c r="N446" s="1"/>
      <c r="O446" s="1"/>
    </row>
    <row r="447" spans="1:15" ht="12.75" customHeight="1">
      <c r="A447" s="30">
        <v>437</v>
      </c>
      <c r="B447" s="347" t="s">
        <v>276</v>
      </c>
      <c r="C447" s="328">
        <v>537.45000000000005</v>
      </c>
      <c r="D447" s="329">
        <v>532.6</v>
      </c>
      <c r="E447" s="329">
        <v>523.70000000000005</v>
      </c>
      <c r="F447" s="329">
        <v>509.95000000000005</v>
      </c>
      <c r="G447" s="329">
        <v>501.05000000000007</v>
      </c>
      <c r="H447" s="329">
        <v>546.35</v>
      </c>
      <c r="I447" s="329">
        <v>555.24999999999989</v>
      </c>
      <c r="J447" s="329">
        <v>569</v>
      </c>
      <c r="K447" s="328">
        <v>541.5</v>
      </c>
      <c r="L447" s="328">
        <v>518.85</v>
      </c>
      <c r="M447" s="328">
        <v>3.2514799999999999</v>
      </c>
      <c r="N447" s="1"/>
      <c r="O447" s="1"/>
    </row>
    <row r="448" spans="1:15" ht="12.75" customHeight="1">
      <c r="A448" s="30">
        <v>438</v>
      </c>
      <c r="B448" s="347" t="s">
        <v>529</v>
      </c>
      <c r="C448" s="328">
        <v>1417.65</v>
      </c>
      <c r="D448" s="329">
        <v>1429.4166666666667</v>
      </c>
      <c r="E448" s="329">
        <v>1395.7833333333335</v>
      </c>
      <c r="F448" s="329">
        <v>1373.9166666666667</v>
      </c>
      <c r="G448" s="329">
        <v>1340.2833333333335</v>
      </c>
      <c r="H448" s="329">
        <v>1451.2833333333335</v>
      </c>
      <c r="I448" s="329">
        <v>1484.9166666666667</v>
      </c>
      <c r="J448" s="329">
        <v>1506.7833333333335</v>
      </c>
      <c r="K448" s="328">
        <v>1463.05</v>
      </c>
      <c r="L448" s="328">
        <v>1407.55</v>
      </c>
      <c r="M448" s="328">
        <v>2.95913</v>
      </c>
      <c r="N448" s="1"/>
      <c r="O448" s="1"/>
    </row>
    <row r="449" spans="1:15" ht="12.75" customHeight="1">
      <c r="A449" s="30">
        <v>439</v>
      </c>
      <c r="B449" s="347" t="s">
        <v>530</v>
      </c>
      <c r="C449" s="328">
        <v>10786.35</v>
      </c>
      <c r="D449" s="329">
        <v>10945.783333333333</v>
      </c>
      <c r="E449" s="329">
        <v>10491.566666666666</v>
      </c>
      <c r="F449" s="329">
        <v>10196.783333333333</v>
      </c>
      <c r="G449" s="329">
        <v>9742.5666666666657</v>
      </c>
      <c r="H449" s="329">
        <v>11240.566666666666</v>
      </c>
      <c r="I449" s="329">
        <v>11694.783333333333</v>
      </c>
      <c r="J449" s="329">
        <v>11989.566666666666</v>
      </c>
      <c r="K449" s="328">
        <v>11400</v>
      </c>
      <c r="L449" s="328">
        <v>10651</v>
      </c>
      <c r="M449" s="328">
        <v>2.6040000000000001E-2</v>
      </c>
      <c r="N449" s="1"/>
      <c r="O449" s="1"/>
    </row>
    <row r="450" spans="1:15" ht="12.75" customHeight="1">
      <c r="A450" s="30">
        <v>440</v>
      </c>
      <c r="B450" s="347" t="s">
        <v>196</v>
      </c>
      <c r="C450" s="328">
        <v>848.75</v>
      </c>
      <c r="D450" s="329">
        <v>845.65</v>
      </c>
      <c r="E450" s="329">
        <v>834.19999999999993</v>
      </c>
      <c r="F450" s="329">
        <v>819.65</v>
      </c>
      <c r="G450" s="329">
        <v>808.19999999999993</v>
      </c>
      <c r="H450" s="329">
        <v>860.19999999999993</v>
      </c>
      <c r="I450" s="329">
        <v>871.65</v>
      </c>
      <c r="J450" s="329">
        <v>886.19999999999993</v>
      </c>
      <c r="K450" s="328">
        <v>857.1</v>
      </c>
      <c r="L450" s="328">
        <v>831.1</v>
      </c>
      <c r="M450" s="328">
        <v>12.1333</v>
      </c>
      <c r="N450" s="1"/>
      <c r="O450" s="1"/>
    </row>
    <row r="451" spans="1:15" ht="12.75" customHeight="1">
      <c r="A451" s="30">
        <v>441</v>
      </c>
      <c r="B451" s="347" t="s">
        <v>531</v>
      </c>
      <c r="C451" s="328">
        <v>183.5</v>
      </c>
      <c r="D451" s="329">
        <v>183.9</v>
      </c>
      <c r="E451" s="329">
        <v>181.75</v>
      </c>
      <c r="F451" s="329">
        <v>180</v>
      </c>
      <c r="G451" s="329">
        <v>177.85</v>
      </c>
      <c r="H451" s="329">
        <v>185.65</v>
      </c>
      <c r="I451" s="329">
        <v>187.80000000000004</v>
      </c>
      <c r="J451" s="329">
        <v>189.55</v>
      </c>
      <c r="K451" s="328">
        <v>186.05</v>
      </c>
      <c r="L451" s="328">
        <v>182.15</v>
      </c>
      <c r="M451" s="328">
        <v>5.4705300000000001</v>
      </c>
      <c r="N451" s="1"/>
      <c r="O451" s="1"/>
    </row>
    <row r="452" spans="1:15" ht="12.75" customHeight="1">
      <c r="A452" s="30">
        <v>442</v>
      </c>
      <c r="B452" s="347" t="s">
        <v>532</v>
      </c>
      <c r="C452" s="328">
        <v>1130.05</v>
      </c>
      <c r="D452" s="329">
        <v>1119.0333333333333</v>
      </c>
      <c r="E452" s="329">
        <v>1096.0166666666667</v>
      </c>
      <c r="F452" s="329">
        <v>1061.9833333333333</v>
      </c>
      <c r="G452" s="329">
        <v>1038.9666666666667</v>
      </c>
      <c r="H452" s="329">
        <v>1153.0666666666666</v>
      </c>
      <c r="I452" s="329">
        <v>1176.083333333333</v>
      </c>
      <c r="J452" s="329">
        <v>1210.1166666666666</v>
      </c>
      <c r="K452" s="328">
        <v>1142.05</v>
      </c>
      <c r="L452" s="328">
        <v>1085</v>
      </c>
      <c r="M452" s="328">
        <v>4.1841499999999998</v>
      </c>
      <c r="N452" s="1"/>
      <c r="O452" s="1"/>
    </row>
    <row r="453" spans="1:15" ht="12.75" customHeight="1">
      <c r="A453" s="30">
        <v>443</v>
      </c>
      <c r="B453" s="347" t="s">
        <v>197</v>
      </c>
      <c r="C453" s="328">
        <v>659.85</v>
      </c>
      <c r="D453" s="329">
        <v>661.18333333333328</v>
      </c>
      <c r="E453" s="329">
        <v>648.86666666666656</v>
      </c>
      <c r="F453" s="329">
        <v>637.88333333333333</v>
      </c>
      <c r="G453" s="329">
        <v>625.56666666666661</v>
      </c>
      <c r="H453" s="329">
        <v>672.16666666666652</v>
      </c>
      <c r="I453" s="329">
        <v>684.48333333333335</v>
      </c>
      <c r="J453" s="329">
        <v>695.46666666666647</v>
      </c>
      <c r="K453" s="328">
        <v>673.5</v>
      </c>
      <c r="L453" s="328">
        <v>650.20000000000005</v>
      </c>
      <c r="M453" s="328">
        <v>21.373180000000001</v>
      </c>
      <c r="N453" s="1"/>
      <c r="O453" s="1"/>
    </row>
    <row r="454" spans="1:15" ht="12.75" customHeight="1">
      <c r="A454" s="30">
        <v>444</v>
      </c>
      <c r="B454" s="347" t="s">
        <v>277</v>
      </c>
      <c r="C454" s="328">
        <v>6554.75</v>
      </c>
      <c r="D454" s="329">
        <v>6552.25</v>
      </c>
      <c r="E454" s="329">
        <v>6467.5</v>
      </c>
      <c r="F454" s="329">
        <v>6380.25</v>
      </c>
      <c r="G454" s="329">
        <v>6295.5</v>
      </c>
      <c r="H454" s="329">
        <v>6639.5</v>
      </c>
      <c r="I454" s="329">
        <v>6724.25</v>
      </c>
      <c r="J454" s="329">
        <v>6811.5</v>
      </c>
      <c r="K454" s="328">
        <v>6637</v>
      </c>
      <c r="L454" s="328">
        <v>6465</v>
      </c>
      <c r="M454" s="328">
        <v>1.71241</v>
      </c>
      <c r="N454" s="1"/>
      <c r="O454" s="1"/>
    </row>
    <row r="455" spans="1:15" ht="12.75" customHeight="1">
      <c r="A455" s="30">
        <v>445</v>
      </c>
      <c r="B455" s="347" t="s">
        <v>198</v>
      </c>
      <c r="C455" s="328">
        <v>394</v>
      </c>
      <c r="D455" s="329">
        <v>394.41666666666669</v>
      </c>
      <c r="E455" s="329">
        <v>387.08333333333337</v>
      </c>
      <c r="F455" s="329">
        <v>380.16666666666669</v>
      </c>
      <c r="G455" s="329">
        <v>372.83333333333337</v>
      </c>
      <c r="H455" s="329">
        <v>401.33333333333337</v>
      </c>
      <c r="I455" s="329">
        <v>408.66666666666674</v>
      </c>
      <c r="J455" s="329">
        <v>415.58333333333337</v>
      </c>
      <c r="K455" s="328">
        <v>401.75</v>
      </c>
      <c r="L455" s="328">
        <v>387.5</v>
      </c>
      <c r="M455" s="328">
        <v>448.36205000000001</v>
      </c>
      <c r="N455" s="1"/>
      <c r="O455" s="1"/>
    </row>
    <row r="456" spans="1:15" ht="12.75" customHeight="1">
      <c r="A456" s="30">
        <v>446</v>
      </c>
      <c r="B456" s="347" t="s">
        <v>533</v>
      </c>
      <c r="C456" s="328">
        <v>192.55</v>
      </c>
      <c r="D456" s="329">
        <v>193.26666666666665</v>
      </c>
      <c r="E456" s="329">
        <v>188.5333333333333</v>
      </c>
      <c r="F456" s="329">
        <v>184.51666666666665</v>
      </c>
      <c r="G456" s="329">
        <v>179.7833333333333</v>
      </c>
      <c r="H456" s="329">
        <v>197.2833333333333</v>
      </c>
      <c r="I456" s="329">
        <v>202.01666666666665</v>
      </c>
      <c r="J456" s="329">
        <v>206.0333333333333</v>
      </c>
      <c r="K456" s="328">
        <v>198</v>
      </c>
      <c r="L456" s="328">
        <v>189.25</v>
      </c>
      <c r="M456" s="328">
        <v>46.882280000000002</v>
      </c>
      <c r="N456" s="1"/>
      <c r="O456" s="1"/>
    </row>
    <row r="457" spans="1:15" ht="12.75" customHeight="1">
      <c r="A457" s="30">
        <v>447</v>
      </c>
      <c r="B457" s="347" t="s">
        <v>199</v>
      </c>
      <c r="C457" s="328">
        <v>216.2</v>
      </c>
      <c r="D457" s="329">
        <v>216.04999999999998</v>
      </c>
      <c r="E457" s="329">
        <v>212.39999999999998</v>
      </c>
      <c r="F457" s="329">
        <v>208.6</v>
      </c>
      <c r="G457" s="329">
        <v>204.95</v>
      </c>
      <c r="H457" s="329">
        <v>219.84999999999997</v>
      </c>
      <c r="I457" s="329">
        <v>223.5</v>
      </c>
      <c r="J457" s="329">
        <v>227.29999999999995</v>
      </c>
      <c r="K457" s="328">
        <v>219.7</v>
      </c>
      <c r="L457" s="328">
        <v>212.25</v>
      </c>
      <c r="M457" s="328">
        <v>234.98822999999999</v>
      </c>
      <c r="N457" s="1"/>
      <c r="O457" s="1"/>
    </row>
    <row r="458" spans="1:15" ht="12.75" customHeight="1">
      <c r="A458" s="30">
        <v>448</v>
      </c>
      <c r="B458" s="347" t="s">
        <v>200</v>
      </c>
      <c r="C458" s="328">
        <v>1291.9000000000001</v>
      </c>
      <c r="D458" s="329">
        <v>1285.8999999999999</v>
      </c>
      <c r="E458" s="329">
        <v>1269.9999999999998</v>
      </c>
      <c r="F458" s="329">
        <v>1248.0999999999999</v>
      </c>
      <c r="G458" s="329">
        <v>1232.1999999999998</v>
      </c>
      <c r="H458" s="329">
        <v>1307.7999999999997</v>
      </c>
      <c r="I458" s="329">
        <v>1323.6999999999998</v>
      </c>
      <c r="J458" s="329">
        <v>1345.5999999999997</v>
      </c>
      <c r="K458" s="328">
        <v>1301.8</v>
      </c>
      <c r="L458" s="328">
        <v>1264</v>
      </c>
      <c r="M458" s="328">
        <v>110.40000999999999</v>
      </c>
      <c r="N458" s="1"/>
      <c r="O458" s="1"/>
    </row>
    <row r="459" spans="1:15" ht="12.75" customHeight="1">
      <c r="A459" s="30">
        <v>449</v>
      </c>
      <c r="B459" s="347" t="s">
        <v>848</v>
      </c>
      <c r="C459" s="328">
        <v>701.25</v>
      </c>
      <c r="D459" s="329">
        <v>701.69999999999993</v>
      </c>
      <c r="E459" s="329">
        <v>688.44999999999982</v>
      </c>
      <c r="F459" s="329">
        <v>675.64999999999986</v>
      </c>
      <c r="G459" s="329">
        <v>662.39999999999975</v>
      </c>
      <c r="H459" s="329">
        <v>714.49999999999989</v>
      </c>
      <c r="I459" s="329">
        <v>727.75000000000011</v>
      </c>
      <c r="J459" s="329">
        <v>740.55</v>
      </c>
      <c r="K459" s="328">
        <v>714.95</v>
      </c>
      <c r="L459" s="328">
        <v>688.9</v>
      </c>
      <c r="M459" s="328">
        <v>0.61019999999999996</v>
      </c>
      <c r="N459" s="1"/>
      <c r="O459" s="1"/>
    </row>
    <row r="460" spans="1:15" ht="12.75" customHeight="1">
      <c r="A460" s="30">
        <v>450</v>
      </c>
      <c r="B460" s="347" t="s">
        <v>525</v>
      </c>
      <c r="C460" s="328">
        <v>1757.7</v>
      </c>
      <c r="D460" s="329">
        <v>1725.5666666666666</v>
      </c>
      <c r="E460" s="329">
        <v>1668.1333333333332</v>
      </c>
      <c r="F460" s="329">
        <v>1578.5666666666666</v>
      </c>
      <c r="G460" s="329">
        <v>1521.1333333333332</v>
      </c>
      <c r="H460" s="329">
        <v>1815.1333333333332</v>
      </c>
      <c r="I460" s="329">
        <v>1872.5666666666666</v>
      </c>
      <c r="J460" s="329">
        <v>1962.1333333333332</v>
      </c>
      <c r="K460" s="328">
        <v>1783</v>
      </c>
      <c r="L460" s="328">
        <v>1636</v>
      </c>
      <c r="M460" s="328">
        <v>0.24807999999999999</v>
      </c>
      <c r="N460" s="1"/>
      <c r="O460" s="1"/>
    </row>
    <row r="461" spans="1:15" ht="12.75" customHeight="1">
      <c r="A461" s="30">
        <v>451</v>
      </c>
      <c r="B461" s="347" t="s">
        <v>526</v>
      </c>
      <c r="C461" s="328">
        <v>677.15</v>
      </c>
      <c r="D461" s="329">
        <v>680.91666666666663</v>
      </c>
      <c r="E461" s="329">
        <v>655.08333333333326</v>
      </c>
      <c r="F461" s="329">
        <v>633.01666666666665</v>
      </c>
      <c r="G461" s="329">
        <v>607.18333333333328</v>
      </c>
      <c r="H461" s="329">
        <v>702.98333333333323</v>
      </c>
      <c r="I461" s="329">
        <v>728.81666666666649</v>
      </c>
      <c r="J461" s="329">
        <v>750.88333333333321</v>
      </c>
      <c r="K461" s="328">
        <v>706.75</v>
      </c>
      <c r="L461" s="328">
        <v>658.85</v>
      </c>
      <c r="M461" s="328">
        <v>0.20726</v>
      </c>
      <c r="N461" s="1"/>
      <c r="O461" s="1"/>
    </row>
    <row r="462" spans="1:15" ht="12.75" customHeight="1">
      <c r="A462" s="30">
        <v>452</v>
      </c>
      <c r="B462" s="347" t="s">
        <v>201</v>
      </c>
      <c r="C462" s="328">
        <v>3484.9</v>
      </c>
      <c r="D462" s="329">
        <v>3488.15</v>
      </c>
      <c r="E462" s="329">
        <v>3428.3</v>
      </c>
      <c r="F462" s="329">
        <v>3371.7000000000003</v>
      </c>
      <c r="G462" s="329">
        <v>3311.8500000000004</v>
      </c>
      <c r="H462" s="329">
        <v>3544.75</v>
      </c>
      <c r="I462" s="329">
        <v>3604.5999999999995</v>
      </c>
      <c r="J462" s="329">
        <v>3661.2</v>
      </c>
      <c r="K462" s="328">
        <v>3548</v>
      </c>
      <c r="L462" s="328">
        <v>3431.55</v>
      </c>
      <c r="M462" s="328">
        <v>30.5413</v>
      </c>
      <c r="N462" s="1"/>
      <c r="O462" s="1"/>
    </row>
    <row r="463" spans="1:15" ht="12.75" customHeight="1">
      <c r="A463" s="30">
        <v>453</v>
      </c>
      <c r="B463" s="347" t="s">
        <v>534</v>
      </c>
      <c r="C463" s="328">
        <v>4000.8</v>
      </c>
      <c r="D463" s="329">
        <v>3964.3666666666668</v>
      </c>
      <c r="E463" s="329">
        <v>3879.5833333333335</v>
      </c>
      <c r="F463" s="329">
        <v>3758.3666666666668</v>
      </c>
      <c r="G463" s="329">
        <v>3673.5833333333335</v>
      </c>
      <c r="H463" s="329">
        <v>4085.5833333333335</v>
      </c>
      <c r="I463" s="329">
        <v>4170.3666666666668</v>
      </c>
      <c r="J463" s="329">
        <v>4291.5833333333339</v>
      </c>
      <c r="K463" s="328">
        <v>4049.15</v>
      </c>
      <c r="L463" s="328">
        <v>3843.15</v>
      </c>
      <c r="M463" s="328">
        <v>7.9920000000000005E-2</v>
      </c>
      <c r="N463" s="1"/>
      <c r="O463" s="1"/>
    </row>
    <row r="464" spans="1:15" ht="12.75" customHeight="1">
      <c r="A464" s="30">
        <v>454</v>
      </c>
      <c r="B464" s="347" t="s">
        <v>202</v>
      </c>
      <c r="C464" s="328">
        <v>1424.1</v>
      </c>
      <c r="D464" s="329">
        <v>1433.05</v>
      </c>
      <c r="E464" s="329">
        <v>1402.1</v>
      </c>
      <c r="F464" s="329">
        <v>1380.1</v>
      </c>
      <c r="G464" s="329">
        <v>1349.1499999999999</v>
      </c>
      <c r="H464" s="329">
        <v>1455.05</v>
      </c>
      <c r="I464" s="329">
        <v>1486.0000000000002</v>
      </c>
      <c r="J464" s="329">
        <v>1508</v>
      </c>
      <c r="K464" s="328">
        <v>1464</v>
      </c>
      <c r="L464" s="328">
        <v>1411.05</v>
      </c>
      <c r="M464" s="328">
        <v>33.417149999999999</v>
      </c>
      <c r="N464" s="1"/>
      <c r="O464" s="1"/>
    </row>
    <row r="465" spans="1:15" ht="12.75" customHeight="1">
      <c r="A465" s="30">
        <v>455</v>
      </c>
      <c r="B465" s="347" t="s">
        <v>536</v>
      </c>
      <c r="C465" s="328">
        <v>1767.2</v>
      </c>
      <c r="D465" s="329">
        <v>1784.8333333333333</v>
      </c>
      <c r="E465" s="329">
        <v>1742.4666666666665</v>
      </c>
      <c r="F465" s="329">
        <v>1717.7333333333331</v>
      </c>
      <c r="G465" s="329">
        <v>1675.3666666666663</v>
      </c>
      <c r="H465" s="329">
        <v>1809.5666666666666</v>
      </c>
      <c r="I465" s="329">
        <v>1851.9333333333334</v>
      </c>
      <c r="J465" s="329">
        <v>1876.6666666666667</v>
      </c>
      <c r="K465" s="328">
        <v>1827.2</v>
      </c>
      <c r="L465" s="328">
        <v>1760.1</v>
      </c>
      <c r="M465" s="328">
        <v>0.40028999999999998</v>
      </c>
      <c r="N465" s="1"/>
      <c r="O465" s="1"/>
    </row>
    <row r="466" spans="1:15" ht="12.75" customHeight="1">
      <c r="A466" s="30">
        <v>456</v>
      </c>
      <c r="B466" s="347" t="s">
        <v>537</v>
      </c>
      <c r="C466" s="328">
        <v>819.3</v>
      </c>
      <c r="D466" s="329">
        <v>824.2166666666667</v>
      </c>
      <c r="E466" s="329">
        <v>799.48333333333335</v>
      </c>
      <c r="F466" s="329">
        <v>779.66666666666663</v>
      </c>
      <c r="G466" s="329">
        <v>754.93333333333328</v>
      </c>
      <c r="H466" s="329">
        <v>844.03333333333342</v>
      </c>
      <c r="I466" s="329">
        <v>868.76666666666677</v>
      </c>
      <c r="J466" s="329">
        <v>888.58333333333348</v>
      </c>
      <c r="K466" s="328">
        <v>848.95</v>
      </c>
      <c r="L466" s="328">
        <v>804.4</v>
      </c>
      <c r="M466" s="328">
        <v>0.98740000000000006</v>
      </c>
      <c r="N466" s="1"/>
      <c r="O466" s="1"/>
    </row>
    <row r="467" spans="1:15" ht="12.75" customHeight="1">
      <c r="A467" s="30">
        <v>457</v>
      </c>
      <c r="B467" s="347" t="s">
        <v>541</v>
      </c>
      <c r="C467" s="328">
        <v>1512.6</v>
      </c>
      <c r="D467" s="329">
        <v>1499.2</v>
      </c>
      <c r="E467" s="329">
        <v>1476.4</v>
      </c>
      <c r="F467" s="329">
        <v>1440.2</v>
      </c>
      <c r="G467" s="329">
        <v>1417.4</v>
      </c>
      <c r="H467" s="329">
        <v>1535.4</v>
      </c>
      <c r="I467" s="329">
        <v>1558.1999999999998</v>
      </c>
      <c r="J467" s="329">
        <v>1594.4</v>
      </c>
      <c r="K467" s="328">
        <v>1522</v>
      </c>
      <c r="L467" s="328">
        <v>1463</v>
      </c>
      <c r="M467" s="328">
        <v>1.6594100000000001</v>
      </c>
      <c r="N467" s="1"/>
      <c r="O467" s="1"/>
    </row>
    <row r="468" spans="1:15" ht="12.75" customHeight="1">
      <c r="A468" s="30">
        <v>458</v>
      </c>
      <c r="B468" s="347" t="s">
        <v>538</v>
      </c>
      <c r="C468" s="328">
        <v>1931.4</v>
      </c>
      <c r="D468" s="329">
        <v>1932.4666666666665</v>
      </c>
      <c r="E468" s="329">
        <v>1904.9333333333329</v>
      </c>
      <c r="F468" s="329">
        <v>1878.4666666666665</v>
      </c>
      <c r="G468" s="329">
        <v>1850.9333333333329</v>
      </c>
      <c r="H468" s="329">
        <v>1958.9333333333329</v>
      </c>
      <c r="I468" s="329">
        <v>1986.4666666666662</v>
      </c>
      <c r="J468" s="329">
        <v>2012.9333333333329</v>
      </c>
      <c r="K468" s="328">
        <v>1960</v>
      </c>
      <c r="L468" s="328">
        <v>1906</v>
      </c>
      <c r="M468" s="328">
        <v>0.40011999999999998</v>
      </c>
      <c r="N468" s="1"/>
      <c r="O468" s="1"/>
    </row>
    <row r="469" spans="1:15" ht="12.75" customHeight="1">
      <c r="A469" s="30">
        <v>459</v>
      </c>
      <c r="B469" s="347" t="s">
        <v>203</v>
      </c>
      <c r="C469" s="328">
        <v>2389.6999999999998</v>
      </c>
      <c r="D469" s="329">
        <v>2379.8833333333332</v>
      </c>
      <c r="E469" s="329">
        <v>2339.8166666666666</v>
      </c>
      <c r="F469" s="329">
        <v>2289.9333333333334</v>
      </c>
      <c r="G469" s="329">
        <v>2249.8666666666668</v>
      </c>
      <c r="H469" s="329">
        <v>2429.7666666666664</v>
      </c>
      <c r="I469" s="329">
        <v>2469.833333333333</v>
      </c>
      <c r="J469" s="329">
        <v>2519.7166666666662</v>
      </c>
      <c r="K469" s="328">
        <v>2419.9499999999998</v>
      </c>
      <c r="L469" s="328">
        <v>2330</v>
      </c>
      <c r="M469" s="328">
        <v>15.456860000000001</v>
      </c>
      <c r="N469" s="1"/>
      <c r="O469" s="1"/>
    </row>
    <row r="470" spans="1:15" ht="12.75" customHeight="1">
      <c r="A470" s="30">
        <v>460</v>
      </c>
      <c r="B470" s="347" t="s">
        <v>204</v>
      </c>
      <c r="C470" s="328">
        <v>2698.55</v>
      </c>
      <c r="D470" s="329">
        <v>2701.6833333333334</v>
      </c>
      <c r="E470" s="329">
        <v>2657.8666666666668</v>
      </c>
      <c r="F470" s="329">
        <v>2617.1833333333334</v>
      </c>
      <c r="G470" s="329">
        <v>2573.3666666666668</v>
      </c>
      <c r="H470" s="329">
        <v>2742.3666666666668</v>
      </c>
      <c r="I470" s="329">
        <v>2786.1833333333334</v>
      </c>
      <c r="J470" s="329">
        <v>2826.8666666666668</v>
      </c>
      <c r="K470" s="328">
        <v>2745.5</v>
      </c>
      <c r="L470" s="328">
        <v>2661</v>
      </c>
      <c r="M470" s="328">
        <v>1.30931</v>
      </c>
      <c r="N470" s="1"/>
      <c r="O470" s="1"/>
    </row>
    <row r="471" spans="1:15" ht="12.75" customHeight="1">
      <c r="A471" s="30">
        <v>461</v>
      </c>
      <c r="B471" s="347" t="s">
        <v>205</v>
      </c>
      <c r="C471" s="328">
        <v>465.55</v>
      </c>
      <c r="D471" s="329">
        <v>462.41666666666669</v>
      </c>
      <c r="E471" s="329">
        <v>451.58333333333337</v>
      </c>
      <c r="F471" s="329">
        <v>437.61666666666667</v>
      </c>
      <c r="G471" s="329">
        <v>426.78333333333336</v>
      </c>
      <c r="H471" s="329">
        <v>476.38333333333338</v>
      </c>
      <c r="I471" s="329">
        <v>487.21666666666675</v>
      </c>
      <c r="J471" s="329">
        <v>501.18333333333339</v>
      </c>
      <c r="K471" s="328">
        <v>473.25</v>
      </c>
      <c r="L471" s="328">
        <v>448.45</v>
      </c>
      <c r="M471" s="328">
        <v>2.3880400000000002</v>
      </c>
      <c r="N471" s="1"/>
      <c r="O471" s="1"/>
    </row>
    <row r="472" spans="1:15" ht="12.75" customHeight="1">
      <c r="A472" s="30">
        <v>462</v>
      </c>
      <c r="B472" s="347" t="s">
        <v>206</v>
      </c>
      <c r="C472" s="328">
        <v>1064.2</v>
      </c>
      <c r="D472" s="329">
        <v>1061.3999999999999</v>
      </c>
      <c r="E472" s="329">
        <v>1042.7999999999997</v>
      </c>
      <c r="F472" s="329">
        <v>1021.3999999999999</v>
      </c>
      <c r="G472" s="329">
        <v>1002.7999999999997</v>
      </c>
      <c r="H472" s="329">
        <v>1082.7999999999997</v>
      </c>
      <c r="I472" s="329">
        <v>1101.3999999999996</v>
      </c>
      <c r="J472" s="329">
        <v>1122.7999999999997</v>
      </c>
      <c r="K472" s="328">
        <v>1080</v>
      </c>
      <c r="L472" s="328">
        <v>1040</v>
      </c>
      <c r="M472" s="328">
        <v>3.7270599999999998</v>
      </c>
      <c r="N472" s="1"/>
      <c r="O472" s="1"/>
    </row>
    <row r="473" spans="1:15" ht="12.75" customHeight="1">
      <c r="A473" s="30">
        <v>463</v>
      </c>
      <c r="B473" s="347" t="s">
        <v>539</v>
      </c>
      <c r="C473" s="328">
        <v>48.7</v>
      </c>
      <c r="D473" s="329">
        <v>49.083333333333336</v>
      </c>
      <c r="E473" s="329">
        <v>48.166666666666671</v>
      </c>
      <c r="F473" s="329">
        <v>47.633333333333333</v>
      </c>
      <c r="G473" s="329">
        <v>46.716666666666669</v>
      </c>
      <c r="H473" s="329">
        <v>49.616666666666674</v>
      </c>
      <c r="I473" s="329">
        <v>50.533333333333346</v>
      </c>
      <c r="J473" s="329">
        <v>51.066666666666677</v>
      </c>
      <c r="K473" s="328">
        <v>50</v>
      </c>
      <c r="L473" s="328">
        <v>48.55</v>
      </c>
      <c r="M473" s="328">
        <v>75.426749999999998</v>
      </c>
      <c r="N473" s="1"/>
      <c r="O473" s="1"/>
    </row>
    <row r="474" spans="1:15" ht="12.75" customHeight="1">
      <c r="A474" s="30">
        <v>464</v>
      </c>
      <c r="B474" s="347" t="s">
        <v>540</v>
      </c>
      <c r="C474" s="328">
        <v>174.75</v>
      </c>
      <c r="D474" s="329">
        <v>174.71666666666667</v>
      </c>
      <c r="E474" s="329">
        <v>168.13333333333333</v>
      </c>
      <c r="F474" s="329">
        <v>161.51666666666665</v>
      </c>
      <c r="G474" s="329">
        <v>154.93333333333331</v>
      </c>
      <c r="H474" s="329">
        <v>181.33333333333334</v>
      </c>
      <c r="I474" s="329">
        <v>187.91666666666666</v>
      </c>
      <c r="J474" s="329">
        <v>194.53333333333336</v>
      </c>
      <c r="K474" s="328">
        <v>181.3</v>
      </c>
      <c r="L474" s="328">
        <v>168.1</v>
      </c>
      <c r="M474" s="328">
        <v>3.3732099999999998</v>
      </c>
      <c r="N474" s="1"/>
      <c r="O474" s="1"/>
    </row>
    <row r="475" spans="1:15" ht="12.75" customHeight="1">
      <c r="A475" s="30">
        <v>465</v>
      </c>
      <c r="B475" s="347" t="s">
        <v>527</v>
      </c>
      <c r="C475" s="328">
        <v>776.35</v>
      </c>
      <c r="D475" s="329">
        <v>776.13333333333321</v>
      </c>
      <c r="E475" s="329">
        <v>766.26666666666642</v>
      </c>
      <c r="F475" s="329">
        <v>756.18333333333317</v>
      </c>
      <c r="G475" s="329">
        <v>746.31666666666638</v>
      </c>
      <c r="H475" s="329">
        <v>786.21666666666647</v>
      </c>
      <c r="I475" s="329">
        <v>796.08333333333326</v>
      </c>
      <c r="J475" s="329">
        <v>806.16666666666652</v>
      </c>
      <c r="K475" s="328">
        <v>786</v>
      </c>
      <c r="L475" s="328">
        <v>766.05</v>
      </c>
      <c r="M475" s="328">
        <v>0.57269000000000003</v>
      </c>
      <c r="N475" s="1"/>
      <c r="O475" s="1"/>
    </row>
    <row r="476" spans="1:15" ht="12.75" customHeight="1">
      <c r="A476" s="30">
        <v>466</v>
      </c>
      <c r="B476" s="347" t="s">
        <v>849</v>
      </c>
      <c r="C476" s="328">
        <v>97.6</v>
      </c>
      <c r="D476" s="329">
        <v>97.59999999999998</v>
      </c>
      <c r="E476" s="329">
        <v>97.599999999999966</v>
      </c>
      <c r="F476" s="329">
        <v>97.59999999999998</v>
      </c>
      <c r="G476" s="329">
        <v>97.599999999999966</v>
      </c>
      <c r="H476" s="329">
        <v>97.599999999999966</v>
      </c>
      <c r="I476" s="329">
        <v>97.6</v>
      </c>
      <c r="J476" s="329">
        <v>97.599999999999966</v>
      </c>
      <c r="K476" s="328">
        <v>97.6</v>
      </c>
      <c r="L476" s="328">
        <v>97.6</v>
      </c>
      <c r="M476" s="328">
        <v>8.0869099999999996</v>
      </c>
      <c r="N476" s="1"/>
      <c r="O476" s="1"/>
    </row>
    <row r="477" spans="1:15" ht="12.75" customHeight="1">
      <c r="A477" s="30">
        <v>467</v>
      </c>
      <c r="B477" s="347" t="s">
        <v>528</v>
      </c>
      <c r="C477" s="328">
        <v>57.95</v>
      </c>
      <c r="D477" s="329">
        <v>58.116666666666667</v>
      </c>
      <c r="E477" s="329">
        <v>56.483333333333334</v>
      </c>
      <c r="F477" s="329">
        <v>55.016666666666666</v>
      </c>
      <c r="G477" s="329">
        <v>53.383333333333333</v>
      </c>
      <c r="H477" s="329">
        <v>59.583333333333336</v>
      </c>
      <c r="I477" s="329">
        <v>61.216666666666676</v>
      </c>
      <c r="J477" s="329">
        <v>62.683333333333337</v>
      </c>
      <c r="K477" s="328">
        <v>59.75</v>
      </c>
      <c r="L477" s="328">
        <v>56.65</v>
      </c>
      <c r="M477" s="328">
        <v>134.98106999999999</v>
      </c>
      <c r="N477" s="1"/>
      <c r="O477" s="1"/>
    </row>
    <row r="478" spans="1:15" ht="12.75" customHeight="1">
      <c r="A478" s="30">
        <v>468</v>
      </c>
      <c r="B478" s="347" t="s">
        <v>207</v>
      </c>
      <c r="C478" s="328">
        <v>530.1</v>
      </c>
      <c r="D478" s="329">
        <v>529.0333333333333</v>
      </c>
      <c r="E478" s="329">
        <v>514.06666666666661</v>
      </c>
      <c r="F478" s="329">
        <v>498.0333333333333</v>
      </c>
      <c r="G478" s="329">
        <v>483.06666666666661</v>
      </c>
      <c r="H478" s="329">
        <v>545.06666666666661</v>
      </c>
      <c r="I478" s="329">
        <v>560.0333333333333</v>
      </c>
      <c r="J478" s="329">
        <v>576.06666666666661</v>
      </c>
      <c r="K478" s="328">
        <v>544</v>
      </c>
      <c r="L478" s="328">
        <v>513</v>
      </c>
      <c r="M478" s="328">
        <v>25.815069999999999</v>
      </c>
      <c r="N478" s="1"/>
      <c r="O478" s="1"/>
    </row>
    <row r="479" spans="1:15" ht="12.75" customHeight="1">
      <c r="A479" s="30">
        <v>469</v>
      </c>
      <c r="B479" s="347" t="s">
        <v>208</v>
      </c>
      <c r="C479" s="328">
        <v>1301.3</v>
      </c>
      <c r="D479" s="329">
        <v>1297.9666666666665</v>
      </c>
      <c r="E479" s="329">
        <v>1277.833333333333</v>
      </c>
      <c r="F479" s="329">
        <v>1254.3666666666666</v>
      </c>
      <c r="G479" s="329">
        <v>1234.2333333333331</v>
      </c>
      <c r="H479" s="329">
        <v>1321.4333333333329</v>
      </c>
      <c r="I479" s="329">
        <v>1341.5666666666666</v>
      </c>
      <c r="J479" s="329">
        <v>1365.0333333333328</v>
      </c>
      <c r="K479" s="328">
        <v>1318.1</v>
      </c>
      <c r="L479" s="328">
        <v>1274.5</v>
      </c>
      <c r="M479" s="328">
        <v>7.5989500000000003</v>
      </c>
      <c r="N479" s="1"/>
      <c r="O479" s="1"/>
    </row>
    <row r="480" spans="1:15" ht="12.75" customHeight="1">
      <c r="A480" s="30">
        <v>470</v>
      </c>
      <c r="B480" s="347" t="s">
        <v>542</v>
      </c>
      <c r="C480" s="328">
        <v>11.5</v>
      </c>
      <c r="D480" s="329">
        <v>11.549999999999999</v>
      </c>
      <c r="E480" s="329">
        <v>11.399999999999999</v>
      </c>
      <c r="F480" s="329">
        <v>11.299999999999999</v>
      </c>
      <c r="G480" s="329">
        <v>11.149999999999999</v>
      </c>
      <c r="H480" s="329">
        <v>11.649999999999999</v>
      </c>
      <c r="I480" s="329">
        <v>11.8</v>
      </c>
      <c r="J480" s="329">
        <v>11.899999999999999</v>
      </c>
      <c r="K480" s="328">
        <v>11.7</v>
      </c>
      <c r="L480" s="328">
        <v>11.45</v>
      </c>
      <c r="M480" s="328">
        <v>23.210239999999999</v>
      </c>
      <c r="N480" s="1"/>
      <c r="O480" s="1"/>
    </row>
    <row r="481" spans="1:15" ht="12.75" customHeight="1">
      <c r="A481" s="30">
        <v>471</v>
      </c>
      <c r="B481" s="347" t="s">
        <v>543</v>
      </c>
      <c r="C481" s="328">
        <v>495.45</v>
      </c>
      <c r="D481" s="329">
        <v>493.45</v>
      </c>
      <c r="E481" s="329">
        <v>487</v>
      </c>
      <c r="F481" s="329">
        <v>478.55</v>
      </c>
      <c r="G481" s="329">
        <v>472.1</v>
      </c>
      <c r="H481" s="329">
        <v>501.9</v>
      </c>
      <c r="I481" s="329">
        <v>508.34999999999991</v>
      </c>
      <c r="J481" s="329">
        <v>516.79999999999995</v>
      </c>
      <c r="K481" s="328">
        <v>499.9</v>
      </c>
      <c r="L481" s="328">
        <v>485</v>
      </c>
      <c r="M481" s="328">
        <v>2.2845499999999999</v>
      </c>
      <c r="N481" s="1"/>
      <c r="O481" s="1"/>
    </row>
    <row r="482" spans="1:15" ht="12.75" customHeight="1">
      <c r="A482" s="30">
        <v>472</v>
      </c>
      <c r="B482" s="347" t="s">
        <v>545</v>
      </c>
      <c r="C482" s="328">
        <v>115.4</v>
      </c>
      <c r="D482" s="329">
        <v>117.43333333333334</v>
      </c>
      <c r="E482" s="329">
        <v>111.36666666666667</v>
      </c>
      <c r="F482" s="329">
        <v>107.33333333333334</v>
      </c>
      <c r="G482" s="329">
        <v>101.26666666666668</v>
      </c>
      <c r="H482" s="329">
        <v>121.46666666666667</v>
      </c>
      <c r="I482" s="329">
        <v>127.53333333333333</v>
      </c>
      <c r="J482" s="329">
        <v>131.56666666666666</v>
      </c>
      <c r="K482" s="328">
        <v>123.5</v>
      </c>
      <c r="L482" s="328">
        <v>113.4</v>
      </c>
      <c r="M482" s="328">
        <v>33.609699999999997</v>
      </c>
      <c r="N482" s="1"/>
      <c r="O482" s="1"/>
    </row>
    <row r="483" spans="1:15" ht="12.75" customHeight="1">
      <c r="A483" s="30">
        <v>473</v>
      </c>
      <c r="B483" s="347" t="s">
        <v>546</v>
      </c>
      <c r="C483" s="328">
        <v>16.8</v>
      </c>
      <c r="D483" s="329">
        <v>16.95</v>
      </c>
      <c r="E483" s="329">
        <v>16.349999999999998</v>
      </c>
      <c r="F483" s="329">
        <v>15.899999999999999</v>
      </c>
      <c r="G483" s="329">
        <v>15.299999999999997</v>
      </c>
      <c r="H483" s="329">
        <v>17.399999999999999</v>
      </c>
      <c r="I483" s="329">
        <v>18</v>
      </c>
      <c r="J483" s="329">
        <v>18.45</v>
      </c>
      <c r="K483" s="328">
        <v>17.55</v>
      </c>
      <c r="L483" s="328">
        <v>16.5</v>
      </c>
      <c r="M483" s="328">
        <v>25.886600000000001</v>
      </c>
      <c r="N483" s="1"/>
      <c r="O483" s="1"/>
    </row>
    <row r="484" spans="1:15" ht="12.75" customHeight="1">
      <c r="A484" s="30">
        <v>474</v>
      </c>
      <c r="B484" s="347" t="s">
        <v>209</v>
      </c>
      <c r="C484" s="328">
        <v>5698.1</v>
      </c>
      <c r="D484" s="329">
        <v>5770.6833333333343</v>
      </c>
      <c r="E484" s="329">
        <v>5612.0666666666684</v>
      </c>
      <c r="F484" s="329">
        <v>5526.0333333333338</v>
      </c>
      <c r="G484" s="329">
        <v>5367.4166666666679</v>
      </c>
      <c r="H484" s="329">
        <v>5856.716666666669</v>
      </c>
      <c r="I484" s="329">
        <v>6015.3333333333339</v>
      </c>
      <c r="J484" s="329">
        <v>6101.3666666666695</v>
      </c>
      <c r="K484" s="328">
        <v>5929.3</v>
      </c>
      <c r="L484" s="328">
        <v>5684.65</v>
      </c>
      <c r="M484" s="328">
        <v>12.801080000000001</v>
      </c>
      <c r="N484" s="1"/>
      <c r="O484" s="1"/>
    </row>
    <row r="485" spans="1:15" ht="12.75" customHeight="1">
      <c r="A485" s="30">
        <v>475</v>
      </c>
      <c r="B485" s="347" t="s">
        <v>278</v>
      </c>
      <c r="C485" s="328">
        <v>38</v>
      </c>
      <c r="D485" s="329">
        <v>38.449999999999996</v>
      </c>
      <c r="E485" s="329">
        <v>37.449999999999989</v>
      </c>
      <c r="F485" s="329">
        <v>36.899999999999991</v>
      </c>
      <c r="G485" s="329">
        <v>35.899999999999984</v>
      </c>
      <c r="H485" s="329">
        <v>38.999999999999993</v>
      </c>
      <c r="I485" s="329">
        <v>40.000000000000007</v>
      </c>
      <c r="J485" s="329">
        <v>40.549999999999997</v>
      </c>
      <c r="K485" s="328">
        <v>39.450000000000003</v>
      </c>
      <c r="L485" s="328">
        <v>37.9</v>
      </c>
      <c r="M485" s="328">
        <v>118.43665</v>
      </c>
      <c r="N485" s="1"/>
      <c r="O485" s="1"/>
    </row>
    <row r="486" spans="1:15" ht="12.75" customHeight="1">
      <c r="A486" s="30">
        <v>476</v>
      </c>
      <c r="B486" s="347" t="s">
        <v>210</v>
      </c>
      <c r="C486" s="328">
        <v>731.9</v>
      </c>
      <c r="D486" s="329">
        <v>717.55000000000007</v>
      </c>
      <c r="E486" s="329">
        <v>700.10000000000014</v>
      </c>
      <c r="F486" s="329">
        <v>668.30000000000007</v>
      </c>
      <c r="G486" s="329">
        <v>650.85000000000014</v>
      </c>
      <c r="H486" s="329">
        <v>749.35000000000014</v>
      </c>
      <c r="I486" s="329">
        <v>766.80000000000018</v>
      </c>
      <c r="J486" s="329">
        <v>798.60000000000014</v>
      </c>
      <c r="K486" s="328">
        <v>735</v>
      </c>
      <c r="L486" s="328">
        <v>685.75</v>
      </c>
      <c r="M486" s="328">
        <v>69.695750000000004</v>
      </c>
      <c r="N486" s="1"/>
      <c r="O486" s="1"/>
    </row>
    <row r="487" spans="1:15" ht="12.75" customHeight="1">
      <c r="A487" s="30">
        <v>477</v>
      </c>
      <c r="B487" s="347" t="s">
        <v>544</v>
      </c>
      <c r="C487" s="328">
        <v>826.25</v>
      </c>
      <c r="D487" s="329">
        <v>843.75</v>
      </c>
      <c r="E487" s="329">
        <v>800.5</v>
      </c>
      <c r="F487" s="329">
        <v>774.75</v>
      </c>
      <c r="G487" s="329">
        <v>731.5</v>
      </c>
      <c r="H487" s="329">
        <v>869.5</v>
      </c>
      <c r="I487" s="329">
        <v>912.75</v>
      </c>
      <c r="J487" s="329">
        <v>938.5</v>
      </c>
      <c r="K487" s="328">
        <v>887</v>
      </c>
      <c r="L487" s="328">
        <v>818</v>
      </c>
      <c r="M487" s="328">
        <v>4.3520200000000004</v>
      </c>
      <c r="N487" s="1"/>
      <c r="O487" s="1"/>
    </row>
    <row r="488" spans="1:15" ht="12.75" customHeight="1">
      <c r="A488" s="30">
        <v>478</v>
      </c>
      <c r="B488" s="347" t="s">
        <v>549</v>
      </c>
      <c r="C488" s="328">
        <v>393.85</v>
      </c>
      <c r="D488" s="329">
        <v>395.91666666666669</v>
      </c>
      <c r="E488" s="329">
        <v>386.93333333333339</v>
      </c>
      <c r="F488" s="329">
        <v>380.01666666666671</v>
      </c>
      <c r="G488" s="329">
        <v>371.03333333333342</v>
      </c>
      <c r="H488" s="329">
        <v>402.83333333333337</v>
      </c>
      <c r="I488" s="329">
        <v>411.81666666666661</v>
      </c>
      <c r="J488" s="329">
        <v>418.73333333333335</v>
      </c>
      <c r="K488" s="328">
        <v>404.9</v>
      </c>
      <c r="L488" s="328">
        <v>389</v>
      </c>
      <c r="M488" s="328">
        <v>0.95667999999999997</v>
      </c>
      <c r="N488" s="1"/>
      <c r="O488" s="1"/>
    </row>
    <row r="489" spans="1:15" ht="12.75" customHeight="1">
      <c r="A489" s="30">
        <v>479</v>
      </c>
      <c r="B489" s="347" t="s">
        <v>550</v>
      </c>
      <c r="C489" s="328">
        <v>30.65</v>
      </c>
      <c r="D489" s="329">
        <v>30.799999999999997</v>
      </c>
      <c r="E489" s="329">
        <v>30.149999999999995</v>
      </c>
      <c r="F489" s="329">
        <v>29.65</v>
      </c>
      <c r="G489" s="329">
        <v>28.999999999999996</v>
      </c>
      <c r="H489" s="329">
        <v>31.299999999999994</v>
      </c>
      <c r="I489" s="329">
        <v>31.95</v>
      </c>
      <c r="J489" s="329">
        <v>32.449999999999989</v>
      </c>
      <c r="K489" s="328">
        <v>31.45</v>
      </c>
      <c r="L489" s="328">
        <v>30.3</v>
      </c>
      <c r="M489" s="328">
        <v>22.554449999999999</v>
      </c>
      <c r="N489" s="1"/>
      <c r="O489" s="1"/>
    </row>
    <row r="490" spans="1:15" ht="12.75" customHeight="1">
      <c r="A490" s="30">
        <v>480</v>
      </c>
      <c r="B490" s="347" t="s">
        <v>551</v>
      </c>
      <c r="C490" s="328">
        <v>858.05</v>
      </c>
      <c r="D490" s="329">
        <v>855.44999999999993</v>
      </c>
      <c r="E490" s="329">
        <v>834.64999999999986</v>
      </c>
      <c r="F490" s="329">
        <v>811.24999999999989</v>
      </c>
      <c r="G490" s="329">
        <v>790.44999999999982</v>
      </c>
      <c r="H490" s="329">
        <v>878.84999999999991</v>
      </c>
      <c r="I490" s="329">
        <v>899.64999999999986</v>
      </c>
      <c r="J490" s="329">
        <v>923.05</v>
      </c>
      <c r="K490" s="328">
        <v>876.25</v>
      </c>
      <c r="L490" s="328">
        <v>832.05</v>
      </c>
      <c r="M490" s="328">
        <v>0.44752999999999998</v>
      </c>
      <c r="N490" s="1"/>
      <c r="O490" s="1"/>
    </row>
    <row r="491" spans="1:15" ht="12.75" customHeight="1">
      <c r="A491" s="30">
        <v>481</v>
      </c>
      <c r="B491" s="347" t="s">
        <v>553</v>
      </c>
      <c r="C491" s="328">
        <v>289.75</v>
      </c>
      <c r="D491" s="329">
        <v>294.40000000000003</v>
      </c>
      <c r="E491" s="329">
        <v>280.85000000000008</v>
      </c>
      <c r="F491" s="329">
        <v>271.95000000000005</v>
      </c>
      <c r="G491" s="329">
        <v>258.40000000000009</v>
      </c>
      <c r="H491" s="329">
        <v>303.30000000000007</v>
      </c>
      <c r="I491" s="329">
        <v>316.85000000000002</v>
      </c>
      <c r="J491" s="329">
        <v>325.75000000000006</v>
      </c>
      <c r="K491" s="328">
        <v>307.95</v>
      </c>
      <c r="L491" s="328">
        <v>285.5</v>
      </c>
      <c r="M491" s="328">
        <v>3.6611500000000001</v>
      </c>
      <c r="N491" s="1"/>
      <c r="O491" s="1"/>
    </row>
    <row r="492" spans="1:15" ht="12.75" customHeight="1">
      <c r="A492" s="30">
        <v>482</v>
      </c>
      <c r="B492" s="347" t="s">
        <v>280</v>
      </c>
      <c r="C492" s="328">
        <v>904.7</v>
      </c>
      <c r="D492" s="329">
        <v>898.16666666666663</v>
      </c>
      <c r="E492" s="329">
        <v>881.93333333333328</v>
      </c>
      <c r="F492" s="329">
        <v>859.16666666666663</v>
      </c>
      <c r="G492" s="329">
        <v>842.93333333333328</v>
      </c>
      <c r="H492" s="329">
        <v>920.93333333333328</v>
      </c>
      <c r="I492" s="329">
        <v>937.16666666666663</v>
      </c>
      <c r="J492" s="329">
        <v>959.93333333333328</v>
      </c>
      <c r="K492" s="328">
        <v>914.4</v>
      </c>
      <c r="L492" s="328">
        <v>875.4</v>
      </c>
      <c r="M492" s="328">
        <v>5.3531899999999997</v>
      </c>
      <c r="N492" s="1"/>
      <c r="O492" s="1"/>
    </row>
    <row r="493" spans="1:15" ht="12.75" customHeight="1">
      <c r="A493" s="30">
        <v>483</v>
      </c>
      <c r="B493" s="347" t="s">
        <v>211</v>
      </c>
      <c r="C493" s="328">
        <v>387.4</v>
      </c>
      <c r="D493" s="329">
        <v>383.34999999999997</v>
      </c>
      <c r="E493" s="329">
        <v>377.49999999999994</v>
      </c>
      <c r="F493" s="329">
        <v>367.59999999999997</v>
      </c>
      <c r="G493" s="329">
        <v>361.74999999999994</v>
      </c>
      <c r="H493" s="329">
        <v>393.24999999999994</v>
      </c>
      <c r="I493" s="329">
        <v>399.09999999999997</v>
      </c>
      <c r="J493" s="329">
        <v>408.99999999999994</v>
      </c>
      <c r="K493" s="328">
        <v>389.2</v>
      </c>
      <c r="L493" s="328">
        <v>373.45</v>
      </c>
      <c r="M493" s="328">
        <v>179.01437000000001</v>
      </c>
      <c r="N493" s="1"/>
      <c r="O493" s="1"/>
    </row>
    <row r="494" spans="1:15" ht="12.75" customHeight="1">
      <c r="A494" s="30">
        <v>484</v>
      </c>
      <c r="B494" s="347" t="s">
        <v>554</v>
      </c>
      <c r="C494" s="328">
        <v>1957.25</v>
      </c>
      <c r="D494" s="329">
        <v>1953.0166666666667</v>
      </c>
      <c r="E494" s="329">
        <v>1920.1333333333332</v>
      </c>
      <c r="F494" s="329">
        <v>1883.0166666666667</v>
      </c>
      <c r="G494" s="329">
        <v>1850.1333333333332</v>
      </c>
      <c r="H494" s="329">
        <v>1990.1333333333332</v>
      </c>
      <c r="I494" s="329">
        <v>2023.0166666666669</v>
      </c>
      <c r="J494" s="329">
        <v>2060.1333333333332</v>
      </c>
      <c r="K494" s="328">
        <v>1985.9</v>
      </c>
      <c r="L494" s="328">
        <v>1915.9</v>
      </c>
      <c r="M494" s="328">
        <v>0.30758999999999997</v>
      </c>
      <c r="N494" s="1"/>
      <c r="O494" s="1"/>
    </row>
    <row r="495" spans="1:15" ht="12.75" customHeight="1">
      <c r="A495" s="30">
        <v>485</v>
      </c>
      <c r="B495" s="347" t="s">
        <v>279</v>
      </c>
      <c r="C495" s="328">
        <v>204.95</v>
      </c>
      <c r="D495" s="329">
        <v>204.06666666666669</v>
      </c>
      <c r="E495" s="329">
        <v>201.68333333333339</v>
      </c>
      <c r="F495" s="329">
        <v>198.41666666666671</v>
      </c>
      <c r="G495" s="329">
        <v>196.03333333333342</v>
      </c>
      <c r="H495" s="329">
        <v>207.33333333333337</v>
      </c>
      <c r="I495" s="329">
        <v>209.71666666666664</v>
      </c>
      <c r="J495" s="329">
        <v>212.98333333333335</v>
      </c>
      <c r="K495" s="328">
        <v>206.45</v>
      </c>
      <c r="L495" s="328">
        <v>200.8</v>
      </c>
      <c r="M495" s="328">
        <v>2.86808</v>
      </c>
      <c r="N495" s="1"/>
      <c r="O495" s="1"/>
    </row>
    <row r="496" spans="1:15" ht="12.75" customHeight="1">
      <c r="A496" s="30">
        <v>486</v>
      </c>
      <c r="B496" s="347" t="s">
        <v>555</v>
      </c>
      <c r="C496" s="328">
        <v>1834</v>
      </c>
      <c r="D496" s="329">
        <v>1837.2833333333335</v>
      </c>
      <c r="E496" s="329">
        <v>1762.7166666666672</v>
      </c>
      <c r="F496" s="329">
        <v>1691.4333333333336</v>
      </c>
      <c r="G496" s="329">
        <v>1616.8666666666672</v>
      </c>
      <c r="H496" s="329">
        <v>1908.5666666666671</v>
      </c>
      <c r="I496" s="329">
        <v>1983.1333333333332</v>
      </c>
      <c r="J496" s="329">
        <v>2054.416666666667</v>
      </c>
      <c r="K496" s="328">
        <v>1911.85</v>
      </c>
      <c r="L496" s="328">
        <v>1766</v>
      </c>
      <c r="M496" s="328">
        <v>1.0332399999999999</v>
      </c>
      <c r="N496" s="1"/>
      <c r="O496" s="1"/>
    </row>
    <row r="497" spans="1:15" ht="12.75" customHeight="1">
      <c r="A497" s="30">
        <v>487</v>
      </c>
      <c r="B497" s="347" t="s">
        <v>548</v>
      </c>
      <c r="C497" s="328">
        <v>590.29999999999995</v>
      </c>
      <c r="D497" s="329">
        <v>600.30000000000007</v>
      </c>
      <c r="E497" s="329">
        <v>572.65000000000009</v>
      </c>
      <c r="F497" s="329">
        <v>555</v>
      </c>
      <c r="G497" s="329">
        <v>527.35</v>
      </c>
      <c r="H497" s="329">
        <v>617.95000000000016</v>
      </c>
      <c r="I497" s="329">
        <v>645.6</v>
      </c>
      <c r="J497" s="329">
        <v>663.25000000000023</v>
      </c>
      <c r="K497" s="328">
        <v>627.95000000000005</v>
      </c>
      <c r="L497" s="328">
        <v>582.65</v>
      </c>
      <c r="M497" s="328">
        <v>7.95831</v>
      </c>
      <c r="N497" s="1"/>
      <c r="O497" s="1"/>
    </row>
    <row r="498" spans="1:15" ht="12.75" customHeight="1">
      <c r="A498" s="30">
        <v>488</v>
      </c>
      <c r="B498" s="347" t="s">
        <v>547</v>
      </c>
      <c r="C498" s="328">
        <v>3434.6</v>
      </c>
      <c r="D498" s="329">
        <v>3416.0833333333335</v>
      </c>
      <c r="E498" s="329">
        <v>3307.166666666667</v>
      </c>
      <c r="F498" s="329">
        <v>3179.7333333333336</v>
      </c>
      <c r="G498" s="329">
        <v>3070.8166666666671</v>
      </c>
      <c r="H498" s="329">
        <v>3543.5166666666669</v>
      </c>
      <c r="I498" s="329">
        <v>3652.4333333333338</v>
      </c>
      <c r="J498" s="329">
        <v>3779.8666666666668</v>
      </c>
      <c r="K498" s="328">
        <v>3525</v>
      </c>
      <c r="L498" s="328">
        <v>3288.65</v>
      </c>
      <c r="M498" s="328">
        <v>0.25280000000000002</v>
      </c>
      <c r="N498" s="1"/>
      <c r="O498" s="1"/>
    </row>
    <row r="499" spans="1:15" ht="12.75" customHeight="1">
      <c r="A499" s="30">
        <v>489</v>
      </c>
      <c r="B499" s="347" t="s">
        <v>212</v>
      </c>
      <c r="C499" s="328">
        <v>1147.95</v>
      </c>
      <c r="D499" s="329">
        <v>1145.1000000000001</v>
      </c>
      <c r="E499" s="329">
        <v>1126.5000000000002</v>
      </c>
      <c r="F499" s="329">
        <v>1105.0500000000002</v>
      </c>
      <c r="G499" s="329">
        <v>1086.4500000000003</v>
      </c>
      <c r="H499" s="329">
        <v>1166.5500000000002</v>
      </c>
      <c r="I499" s="329">
        <v>1185.1500000000001</v>
      </c>
      <c r="J499" s="329">
        <v>1206.6000000000001</v>
      </c>
      <c r="K499" s="328">
        <v>1163.7</v>
      </c>
      <c r="L499" s="328">
        <v>1123.6500000000001</v>
      </c>
      <c r="M499" s="328">
        <v>9.8461200000000009</v>
      </c>
      <c r="N499" s="1"/>
      <c r="O499" s="1"/>
    </row>
    <row r="500" spans="1:15" ht="12.75" customHeight="1">
      <c r="A500" s="30">
        <v>490</v>
      </c>
      <c r="B500" s="347" t="s">
        <v>552</v>
      </c>
      <c r="C500" s="328">
        <v>2539.5</v>
      </c>
      <c r="D500" s="329">
        <v>2563.5666666666666</v>
      </c>
      <c r="E500" s="329">
        <v>2490.9333333333334</v>
      </c>
      <c r="F500" s="329">
        <v>2442.3666666666668</v>
      </c>
      <c r="G500" s="329">
        <v>2369.7333333333336</v>
      </c>
      <c r="H500" s="329">
        <v>2612.1333333333332</v>
      </c>
      <c r="I500" s="329">
        <v>2684.7666666666664</v>
      </c>
      <c r="J500" s="329">
        <v>2733.333333333333</v>
      </c>
      <c r="K500" s="328">
        <v>2636.2</v>
      </c>
      <c r="L500" s="328">
        <v>2515</v>
      </c>
      <c r="M500" s="328">
        <v>2.0585499999999999</v>
      </c>
      <c r="N500" s="1"/>
      <c r="O500" s="1"/>
    </row>
    <row r="501" spans="1:15" ht="12.75" customHeight="1">
      <c r="A501" s="30">
        <v>491</v>
      </c>
      <c r="B501" s="347" t="s">
        <v>556</v>
      </c>
      <c r="C501" s="328">
        <v>6994.6</v>
      </c>
      <c r="D501" s="329">
        <v>7116.666666666667</v>
      </c>
      <c r="E501" s="329">
        <v>6808.1833333333343</v>
      </c>
      <c r="F501" s="329">
        <v>6621.7666666666673</v>
      </c>
      <c r="G501" s="329">
        <v>6313.2833333333347</v>
      </c>
      <c r="H501" s="329">
        <v>7303.0833333333339</v>
      </c>
      <c r="I501" s="329">
        <v>7611.5666666666657</v>
      </c>
      <c r="J501" s="329">
        <v>7797.9833333333336</v>
      </c>
      <c r="K501" s="328">
        <v>7425.15</v>
      </c>
      <c r="L501" s="328">
        <v>6930.25</v>
      </c>
      <c r="M501" s="328">
        <v>3.9100000000000003E-2</v>
      </c>
      <c r="N501" s="1"/>
      <c r="O501" s="1"/>
    </row>
    <row r="502" spans="1:15" ht="12.75" customHeight="1">
      <c r="A502" s="30">
        <v>492</v>
      </c>
      <c r="B502" s="347" t="s">
        <v>557</v>
      </c>
      <c r="C502" s="328">
        <v>138.25</v>
      </c>
      <c r="D502" s="329">
        <v>138.29999999999998</v>
      </c>
      <c r="E502" s="329">
        <v>135.44999999999996</v>
      </c>
      <c r="F502" s="329">
        <v>132.64999999999998</v>
      </c>
      <c r="G502" s="329">
        <v>129.79999999999995</v>
      </c>
      <c r="H502" s="329">
        <v>141.09999999999997</v>
      </c>
      <c r="I502" s="329">
        <v>143.94999999999999</v>
      </c>
      <c r="J502" s="329">
        <v>146.74999999999997</v>
      </c>
      <c r="K502" s="328">
        <v>141.15</v>
      </c>
      <c r="L502" s="328">
        <v>135.5</v>
      </c>
      <c r="M502" s="328">
        <v>6.9572799999999999</v>
      </c>
      <c r="N502" s="1"/>
      <c r="O502" s="1"/>
    </row>
    <row r="503" spans="1:15" ht="12.75" customHeight="1">
      <c r="A503" s="30">
        <v>493</v>
      </c>
      <c r="B503" s="347" t="s">
        <v>558</v>
      </c>
      <c r="C503" s="328">
        <v>98.3</v>
      </c>
      <c r="D503" s="329">
        <v>98.850000000000009</v>
      </c>
      <c r="E503" s="329">
        <v>96.90000000000002</v>
      </c>
      <c r="F503" s="329">
        <v>95.500000000000014</v>
      </c>
      <c r="G503" s="329">
        <v>93.550000000000026</v>
      </c>
      <c r="H503" s="329">
        <v>100.25000000000001</v>
      </c>
      <c r="I503" s="329">
        <v>102.2</v>
      </c>
      <c r="J503" s="329">
        <v>103.60000000000001</v>
      </c>
      <c r="K503" s="328">
        <v>100.8</v>
      </c>
      <c r="L503" s="328">
        <v>97.45</v>
      </c>
      <c r="M503" s="328">
        <v>10.34484</v>
      </c>
      <c r="N503" s="1"/>
      <c r="O503" s="1"/>
    </row>
    <row r="504" spans="1:15" ht="12.75" customHeight="1">
      <c r="A504" s="30">
        <v>494</v>
      </c>
      <c r="B504" s="347" t="s">
        <v>559</v>
      </c>
      <c r="C504" s="328">
        <v>443.9</v>
      </c>
      <c r="D504" s="329">
        <v>440.58333333333331</v>
      </c>
      <c r="E504" s="329">
        <v>429.31666666666661</v>
      </c>
      <c r="F504" s="329">
        <v>414.73333333333329</v>
      </c>
      <c r="G504" s="329">
        <v>403.46666666666658</v>
      </c>
      <c r="H504" s="329">
        <v>455.16666666666663</v>
      </c>
      <c r="I504" s="329">
        <v>466.43333333333339</v>
      </c>
      <c r="J504" s="329">
        <v>481.01666666666665</v>
      </c>
      <c r="K504" s="328">
        <v>451.85</v>
      </c>
      <c r="L504" s="328">
        <v>426</v>
      </c>
      <c r="M504" s="328">
        <v>1.05413</v>
      </c>
      <c r="N504" s="1"/>
      <c r="O504" s="1"/>
    </row>
    <row r="505" spans="1:15" ht="12.75" customHeight="1">
      <c r="A505" s="30">
        <v>495</v>
      </c>
      <c r="B505" s="347" t="s">
        <v>281</v>
      </c>
      <c r="C505" s="328">
        <v>1610.45</v>
      </c>
      <c r="D505" s="329">
        <v>1604.7166666666665</v>
      </c>
      <c r="E505" s="329">
        <v>1580.4333333333329</v>
      </c>
      <c r="F505" s="329">
        <v>1550.4166666666665</v>
      </c>
      <c r="G505" s="329">
        <v>1526.133333333333</v>
      </c>
      <c r="H505" s="329">
        <v>1634.7333333333329</v>
      </c>
      <c r="I505" s="329">
        <v>1659.0166666666662</v>
      </c>
      <c r="J505" s="329">
        <v>1689.0333333333328</v>
      </c>
      <c r="K505" s="328">
        <v>1629</v>
      </c>
      <c r="L505" s="328">
        <v>1574.7</v>
      </c>
      <c r="M505" s="328">
        <v>1.427</v>
      </c>
      <c r="N505" s="1"/>
      <c r="O505" s="1"/>
    </row>
    <row r="506" spans="1:15" ht="12.75" customHeight="1">
      <c r="A506" s="30">
        <v>496</v>
      </c>
      <c r="B506" s="347" t="s">
        <v>213</v>
      </c>
      <c r="C506" s="328">
        <v>571.85</v>
      </c>
      <c r="D506" s="329">
        <v>571.25</v>
      </c>
      <c r="E506" s="329">
        <v>562.85</v>
      </c>
      <c r="F506" s="329">
        <v>553.85</v>
      </c>
      <c r="G506" s="329">
        <v>545.45000000000005</v>
      </c>
      <c r="H506" s="329">
        <v>580.25</v>
      </c>
      <c r="I506" s="329">
        <v>588.65000000000009</v>
      </c>
      <c r="J506" s="329">
        <v>597.65</v>
      </c>
      <c r="K506" s="328">
        <v>579.65</v>
      </c>
      <c r="L506" s="328">
        <v>562.25</v>
      </c>
      <c r="M506" s="328">
        <v>105.56167000000001</v>
      </c>
      <c r="N506" s="1"/>
      <c r="O506" s="1"/>
    </row>
    <row r="507" spans="1:15" ht="12.75" customHeight="1">
      <c r="A507" s="30">
        <v>497</v>
      </c>
      <c r="B507" s="347" t="s">
        <v>560</v>
      </c>
      <c r="C507" s="328">
        <v>340.25</v>
      </c>
      <c r="D507" s="329">
        <v>338.01666666666665</v>
      </c>
      <c r="E507" s="329">
        <v>330.5333333333333</v>
      </c>
      <c r="F507" s="329">
        <v>320.81666666666666</v>
      </c>
      <c r="G507" s="329">
        <v>313.33333333333331</v>
      </c>
      <c r="H507" s="329">
        <v>347.73333333333329</v>
      </c>
      <c r="I507" s="329">
        <v>355.21666666666664</v>
      </c>
      <c r="J507" s="329">
        <v>364.93333333333328</v>
      </c>
      <c r="K507" s="328">
        <v>345.5</v>
      </c>
      <c r="L507" s="328">
        <v>328.3</v>
      </c>
      <c r="M507" s="328">
        <v>6.8483499999999999</v>
      </c>
      <c r="N507" s="1"/>
      <c r="O507" s="1"/>
    </row>
    <row r="508" spans="1:15" ht="12.75" customHeight="1">
      <c r="A508" s="30">
        <v>498</v>
      </c>
      <c r="B508" s="388" t="s">
        <v>282</v>
      </c>
      <c r="C508" s="389">
        <v>12.65</v>
      </c>
      <c r="D508" s="389">
        <v>12.683333333333335</v>
      </c>
      <c r="E508" s="389">
        <v>12.56666666666667</v>
      </c>
      <c r="F508" s="389">
        <v>12.483333333333334</v>
      </c>
      <c r="G508" s="389">
        <v>12.366666666666669</v>
      </c>
      <c r="H508" s="389">
        <v>12.766666666666671</v>
      </c>
      <c r="I508" s="389">
        <v>12.883333333333335</v>
      </c>
      <c r="J508" s="388">
        <v>12.966666666666672</v>
      </c>
      <c r="K508" s="388">
        <v>12.8</v>
      </c>
      <c r="L508" s="388">
        <v>12.6</v>
      </c>
      <c r="M508" s="270">
        <v>882.42222000000004</v>
      </c>
      <c r="N508" s="1"/>
      <c r="O508" s="1"/>
    </row>
    <row r="509" spans="1:15" ht="12.75" customHeight="1">
      <c r="A509" s="30">
        <v>499</v>
      </c>
      <c r="B509" s="388" t="s">
        <v>214</v>
      </c>
      <c r="C509" s="389">
        <v>238</v>
      </c>
      <c r="D509" s="389">
        <v>231.04999999999998</v>
      </c>
      <c r="E509" s="389">
        <v>222.29999999999995</v>
      </c>
      <c r="F509" s="389">
        <v>206.59999999999997</v>
      </c>
      <c r="G509" s="389">
        <v>197.84999999999994</v>
      </c>
      <c r="H509" s="389">
        <v>246.74999999999997</v>
      </c>
      <c r="I509" s="389">
        <v>255.50000000000003</v>
      </c>
      <c r="J509" s="388">
        <v>271.2</v>
      </c>
      <c r="K509" s="388">
        <v>239.8</v>
      </c>
      <c r="L509" s="388">
        <v>215.35</v>
      </c>
      <c r="M509" s="270">
        <v>198.26821000000001</v>
      </c>
      <c r="N509" s="1"/>
      <c r="O509" s="1"/>
    </row>
    <row r="510" spans="1:15" ht="12.75" customHeight="1">
      <c r="A510" s="30">
        <v>500</v>
      </c>
      <c r="B510" s="388" t="s">
        <v>561</v>
      </c>
      <c r="C510" s="389">
        <v>337.25</v>
      </c>
      <c r="D510" s="389">
        <v>337.34999999999997</v>
      </c>
      <c r="E510" s="389">
        <v>331.19999999999993</v>
      </c>
      <c r="F510" s="389">
        <v>325.14999999999998</v>
      </c>
      <c r="G510" s="389">
        <v>318.99999999999994</v>
      </c>
      <c r="H510" s="389">
        <v>343.39999999999992</v>
      </c>
      <c r="I510" s="389">
        <v>349.5499999999999</v>
      </c>
      <c r="J510" s="388">
        <v>355.59999999999991</v>
      </c>
      <c r="K510" s="388">
        <v>343.5</v>
      </c>
      <c r="L510" s="388">
        <v>331.3</v>
      </c>
      <c r="M510" s="270">
        <v>8.2532999999999994</v>
      </c>
      <c r="N510" s="1"/>
      <c r="O510" s="1"/>
    </row>
    <row r="511" spans="1:15" ht="12.75" customHeight="1">
      <c r="A511" s="30">
        <v>501</v>
      </c>
      <c r="B511" s="388" t="s">
        <v>562</v>
      </c>
      <c r="C511" s="389">
        <v>1489.35</v>
      </c>
      <c r="D511" s="389">
        <v>1502.95</v>
      </c>
      <c r="E511" s="389">
        <v>1457.4</v>
      </c>
      <c r="F511" s="389">
        <v>1425.45</v>
      </c>
      <c r="G511" s="389">
        <v>1379.9</v>
      </c>
      <c r="H511" s="389">
        <v>1534.9</v>
      </c>
      <c r="I511" s="389">
        <v>1580.4499999999998</v>
      </c>
      <c r="J511" s="388">
        <v>1612.4</v>
      </c>
      <c r="K511" s="388">
        <v>1548.5</v>
      </c>
      <c r="L511" s="388">
        <v>1471</v>
      </c>
      <c r="M511" s="270">
        <v>0.28054000000000001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6"/>
      <c r="B5" s="447"/>
      <c r="C5" s="446"/>
      <c r="D5" s="44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48" t="s">
        <v>565</v>
      </c>
      <c r="C7" s="447"/>
      <c r="D7" s="7">
        <f>Main!B10</f>
        <v>44628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44627</v>
      </c>
      <c r="B10" s="29">
        <v>540615</v>
      </c>
      <c r="C10" s="28" t="s">
        <v>980</v>
      </c>
      <c r="D10" s="28" t="s">
        <v>981</v>
      </c>
      <c r="E10" s="28" t="s">
        <v>574</v>
      </c>
      <c r="F10" s="87">
        <v>130904</v>
      </c>
      <c r="G10" s="29">
        <v>20.88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44627</v>
      </c>
      <c r="B11" s="29">
        <v>540615</v>
      </c>
      <c r="C11" s="28" t="s">
        <v>980</v>
      </c>
      <c r="D11" s="28" t="s">
        <v>981</v>
      </c>
      <c r="E11" s="28" t="s">
        <v>575</v>
      </c>
      <c r="F11" s="87">
        <v>9104</v>
      </c>
      <c r="G11" s="29">
        <v>20.95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44627</v>
      </c>
      <c r="B12" s="29">
        <v>540615</v>
      </c>
      <c r="C12" s="28" t="s">
        <v>980</v>
      </c>
      <c r="D12" s="28" t="s">
        <v>982</v>
      </c>
      <c r="E12" s="28" t="s">
        <v>574</v>
      </c>
      <c r="F12" s="87">
        <v>66200</v>
      </c>
      <c r="G12" s="29">
        <v>20.55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44627</v>
      </c>
      <c r="B13" s="29">
        <v>540615</v>
      </c>
      <c r="C13" s="28" t="s">
        <v>980</v>
      </c>
      <c r="D13" s="28" t="s">
        <v>982</v>
      </c>
      <c r="E13" s="28" t="s">
        <v>575</v>
      </c>
      <c r="F13" s="87">
        <v>31200</v>
      </c>
      <c r="G13" s="29">
        <v>20.96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44627</v>
      </c>
      <c r="B14" s="29">
        <v>540615</v>
      </c>
      <c r="C14" s="28" t="s">
        <v>980</v>
      </c>
      <c r="D14" s="28" t="s">
        <v>983</v>
      </c>
      <c r="E14" s="28" t="s">
        <v>575</v>
      </c>
      <c r="F14" s="87">
        <v>74000</v>
      </c>
      <c r="G14" s="29">
        <v>21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44627</v>
      </c>
      <c r="B15" s="29">
        <v>539661</v>
      </c>
      <c r="C15" s="28" t="s">
        <v>984</v>
      </c>
      <c r="D15" s="28" t="s">
        <v>905</v>
      </c>
      <c r="E15" s="28" t="s">
        <v>574</v>
      </c>
      <c r="F15" s="87">
        <v>1228</v>
      </c>
      <c r="G15" s="29">
        <v>39.92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44627</v>
      </c>
      <c r="B16" s="29">
        <v>539661</v>
      </c>
      <c r="C16" s="28" t="s">
        <v>984</v>
      </c>
      <c r="D16" s="28" t="s">
        <v>905</v>
      </c>
      <c r="E16" s="28" t="s">
        <v>575</v>
      </c>
      <c r="F16" s="87">
        <v>17451</v>
      </c>
      <c r="G16" s="29">
        <v>39.96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44627</v>
      </c>
      <c r="B17" s="29">
        <v>539661</v>
      </c>
      <c r="C17" s="28" t="s">
        <v>984</v>
      </c>
      <c r="D17" s="28" t="s">
        <v>985</v>
      </c>
      <c r="E17" s="28" t="s">
        <v>574</v>
      </c>
      <c r="F17" s="87">
        <v>17000</v>
      </c>
      <c r="G17" s="29">
        <v>39.909999999999997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44627</v>
      </c>
      <c r="B18" s="29">
        <v>537492</v>
      </c>
      <c r="C18" s="28" t="s">
        <v>929</v>
      </c>
      <c r="D18" s="28" t="s">
        <v>986</v>
      </c>
      <c r="E18" s="28" t="s">
        <v>575</v>
      </c>
      <c r="F18" s="87">
        <v>60000</v>
      </c>
      <c r="G18" s="29">
        <v>10.59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44627</v>
      </c>
      <c r="B19" s="29">
        <v>537492</v>
      </c>
      <c r="C19" s="28" t="s">
        <v>929</v>
      </c>
      <c r="D19" s="28" t="s">
        <v>987</v>
      </c>
      <c r="E19" s="28" t="s">
        <v>575</v>
      </c>
      <c r="F19" s="87">
        <v>60000</v>
      </c>
      <c r="G19" s="29">
        <v>12.07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44627</v>
      </c>
      <c r="B20" s="29">
        <v>537492</v>
      </c>
      <c r="C20" s="28" t="s">
        <v>929</v>
      </c>
      <c r="D20" s="28" t="s">
        <v>988</v>
      </c>
      <c r="E20" s="28" t="s">
        <v>575</v>
      </c>
      <c r="F20" s="87">
        <v>120000</v>
      </c>
      <c r="G20" s="29">
        <v>11.95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44627</v>
      </c>
      <c r="B21" s="29">
        <v>537492</v>
      </c>
      <c r="C21" s="28" t="s">
        <v>929</v>
      </c>
      <c r="D21" s="28" t="s">
        <v>989</v>
      </c>
      <c r="E21" s="28" t="s">
        <v>574</v>
      </c>
      <c r="F21" s="87">
        <v>100000</v>
      </c>
      <c r="G21" s="29">
        <v>11.87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44627</v>
      </c>
      <c r="B22" s="29">
        <v>537492</v>
      </c>
      <c r="C22" s="28" t="s">
        <v>929</v>
      </c>
      <c r="D22" s="28" t="s">
        <v>990</v>
      </c>
      <c r="E22" s="28" t="s">
        <v>574</v>
      </c>
      <c r="F22" s="87">
        <v>150000</v>
      </c>
      <c r="G22" s="29">
        <v>11.87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44627</v>
      </c>
      <c r="B23" s="29">
        <v>532166</v>
      </c>
      <c r="C23" s="28" t="s">
        <v>991</v>
      </c>
      <c r="D23" s="28" t="s">
        <v>992</v>
      </c>
      <c r="E23" s="28" t="s">
        <v>575</v>
      </c>
      <c r="F23" s="87">
        <v>700000</v>
      </c>
      <c r="G23" s="29">
        <v>0.5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44627</v>
      </c>
      <c r="B24" s="29">
        <v>543349</v>
      </c>
      <c r="C24" s="28" t="s">
        <v>993</v>
      </c>
      <c r="D24" s="28" t="s">
        <v>994</v>
      </c>
      <c r="E24" s="28" t="s">
        <v>575</v>
      </c>
      <c r="F24" s="87">
        <v>200000</v>
      </c>
      <c r="G24" s="29">
        <v>885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44627</v>
      </c>
      <c r="B25" s="29">
        <v>539546</v>
      </c>
      <c r="C25" s="28" t="s">
        <v>995</v>
      </c>
      <c r="D25" s="28" t="s">
        <v>996</v>
      </c>
      <c r="E25" s="28" t="s">
        <v>574</v>
      </c>
      <c r="F25" s="87">
        <v>40000</v>
      </c>
      <c r="G25" s="29">
        <v>9.1999999999999993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44627</v>
      </c>
      <c r="B26" s="29">
        <v>540597</v>
      </c>
      <c r="C26" s="28" t="s">
        <v>997</v>
      </c>
      <c r="D26" s="28" t="s">
        <v>998</v>
      </c>
      <c r="E26" s="28" t="s">
        <v>574</v>
      </c>
      <c r="F26" s="87">
        <v>78000</v>
      </c>
      <c r="G26" s="29">
        <v>2.91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44627</v>
      </c>
      <c r="B27" s="29">
        <v>540597</v>
      </c>
      <c r="C27" s="28" t="s">
        <v>997</v>
      </c>
      <c r="D27" s="28" t="s">
        <v>999</v>
      </c>
      <c r="E27" s="28" t="s">
        <v>574</v>
      </c>
      <c r="F27" s="87">
        <v>40000</v>
      </c>
      <c r="G27" s="29">
        <v>2.91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44627</v>
      </c>
      <c r="B28" s="29">
        <v>540597</v>
      </c>
      <c r="C28" s="28" t="s">
        <v>997</v>
      </c>
      <c r="D28" s="28" t="s">
        <v>1000</v>
      </c>
      <c r="E28" s="28" t="s">
        <v>574</v>
      </c>
      <c r="F28" s="87">
        <v>50000</v>
      </c>
      <c r="G28" s="29">
        <v>2.91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44627</v>
      </c>
      <c r="B29" s="29">
        <v>540597</v>
      </c>
      <c r="C29" s="28" t="s">
        <v>997</v>
      </c>
      <c r="D29" s="28" t="s">
        <v>1001</v>
      </c>
      <c r="E29" s="28" t="s">
        <v>575</v>
      </c>
      <c r="F29" s="87">
        <v>302000</v>
      </c>
      <c r="G29" s="29">
        <v>2.91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44627</v>
      </c>
      <c r="B30" s="29">
        <v>540597</v>
      </c>
      <c r="C30" s="28" t="s">
        <v>997</v>
      </c>
      <c r="D30" s="28" t="s">
        <v>1002</v>
      </c>
      <c r="E30" s="28" t="s">
        <v>574</v>
      </c>
      <c r="F30" s="87">
        <v>45000</v>
      </c>
      <c r="G30" s="29">
        <v>2.91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44627</v>
      </c>
      <c r="B31" s="29">
        <v>543475</v>
      </c>
      <c r="C31" s="28" t="s">
        <v>1003</v>
      </c>
      <c r="D31" s="28" t="s">
        <v>1004</v>
      </c>
      <c r="E31" s="28" t="s">
        <v>575</v>
      </c>
      <c r="F31" s="87">
        <v>11200</v>
      </c>
      <c r="G31" s="29">
        <v>84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44627</v>
      </c>
      <c r="B32" s="29">
        <v>543475</v>
      </c>
      <c r="C32" s="28" t="s">
        <v>1003</v>
      </c>
      <c r="D32" s="28" t="s">
        <v>1005</v>
      </c>
      <c r="E32" s="28" t="s">
        <v>574</v>
      </c>
      <c r="F32" s="87">
        <v>11200</v>
      </c>
      <c r="G32" s="29">
        <v>80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44627</v>
      </c>
      <c r="B33" s="29">
        <v>543475</v>
      </c>
      <c r="C33" s="28" t="s">
        <v>1003</v>
      </c>
      <c r="D33" s="28" t="s">
        <v>1006</v>
      </c>
      <c r="E33" s="28" t="s">
        <v>574</v>
      </c>
      <c r="F33" s="87">
        <v>19200</v>
      </c>
      <c r="G33" s="29">
        <v>80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44627</v>
      </c>
      <c r="B34" s="29">
        <v>543475</v>
      </c>
      <c r="C34" s="28" t="s">
        <v>1003</v>
      </c>
      <c r="D34" s="28" t="s">
        <v>1007</v>
      </c>
      <c r="E34" s="28" t="s">
        <v>575</v>
      </c>
      <c r="F34" s="87">
        <v>11200</v>
      </c>
      <c r="G34" s="29">
        <v>80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44627</v>
      </c>
      <c r="B35" s="29">
        <v>543475</v>
      </c>
      <c r="C35" s="28" t="s">
        <v>1003</v>
      </c>
      <c r="D35" s="28" t="s">
        <v>1008</v>
      </c>
      <c r="E35" s="28" t="s">
        <v>574</v>
      </c>
      <c r="F35" s="87">
        <v>11200</v>
      </c>
      <c r="G35" s="29">
        <v>80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44627</v>
      </c>
      <c r="B36" s="29">
        <v>543475</v>
      </c>
      <c r="C36" s="28" t="s">
        <v>1003</v>
      </c>
      <c r="D36" s="28" t="s">
        <v>1009</v>
      </c>
      <c r="E36" s="28" t="s">
        <v>574</v>
      </c>
      <c r="F36" s="87">
        <v>8000</v>
      </c>
      <c r="G36" s="29">
        <v>84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44627</v>
      </c>
      <c r="B37" s="29">
        <v>543475</v>
      </c>
      <c r="C37" s="28" t="s">
        <v>1003</v>
      </c>
      <c r="D37" s="28" t="s">
        <v>1010</v>
      </c>
      <c r="E37" s="28" t="s">
        <v>574</v>
      </c>
      <c r="F37" s="87">
        <v>11200</v>
      </c>
      <c r="G37" s="29">
        <v>80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44627</v>
      </c>
      <c r="B38" s="29">
        <v>543475</v>
      </c>
      <c r="C38" s="28" t="s">
        <v>1003</v>
      </c>
      <c r="D38" s="28" t="s">
        <v>1011</v>
      </c>
      <c r="E38" s="28" t="s">
        <v>574</v>
      </c>
      <c r="F38" s="87">
        <v>8000</v>
      </c>
      <c r="G38" s="29">
        <v>84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44627</v>
      </c>
      <c r="B39" s="29">
        <v>526473</v>
      </c>
      <c r="C39" s="28" t="s">
        <v>1012</v>
      </c>
      <c r="D39" s="28" t="s">
        <v>1013</v>
      </c>
      <c r="E39" s="28" t="s">
        <v>574</v>
      </c>
      <c r="F39" s="87">
        <v>399998</v>
      </c>
      <c r="G39" s="29">
        <v>19.3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44627</v>
      </c>
      <c r="B40" s="29">
        <v>526473</v>
      </c>
      <c r="C40" s="28" t="s">
        <v>1012</v>
      </c>
      <c r="D40" s="28" t="s">
        <v>1014</v>
      </c>
      <c r="E40" s="28" t="s">
        <v>574</v>
      </c>
      <c r="F40" s="87">
        <v>500000</v>
      </c>
      <c r="G40" s="29">
        <v>19.3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44627</v>
      </c>
      <c r="B41" s="29">
        <v>504351</v>
      </c>
      <c r="C41" s="28" t="s">
        <v>1015</v>
      </c>
      <c r="D41" s="28" t="s">
        <v>1016</v>
      </c>
      <c r="E41" s="28" t="s">
        <v>575</v>
      </c>
      <c r="F41" s="87">
        <v>12145896</v>
      </c>
      <c r="G41" s="29">
        <v>0.15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44627</v>
      </c>
      <c r="B42" s="29">
        <v>504397</v>
      </c>
      <c r="C42" s="28" t="s">
        <v>1017</v>
      </c>
      <c r="D42" s="28" t="s">
        <v>1018</v>
      </c>
      <c r="E42" s="28" t="s">
        <v>574</v>
      </c>
      <c r="F42" s="87">
        <v>2700</v>
      </c>
      <c r="G42" s="29">
        <v>68.45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44627</v>
      </c>
      <c r="B43" s="29">
        <v>504397</v>
      </c>
      <c r="C43" s="28" t="s">
        <v>1017</v>
      </c>
      <c r="D43" s="28" t="s">
        <v>1019</v>
      </c>
      <c r="E43" s="28" t="s">
        <v>575</v>
      </c>
      <c r="F43" s="87">
        <v>2446</v>
      </c>
      <c r="G43" s="29">
        <v>68.45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44627</v>
      </c>
      <c r="B44" s="29">
        <v>504397</v>
      </c>
      <c r="C44" s="28" t="s">
        <v>1017</v>
      </c>
      <c r="D44" s="28" t="s">
        <v>1020</v>
      </c>
      <c r="E44" s="28" t="s">
        <v>575</v>
      </c>
      <c r="F44" s="87">
        <v>6785</v>
      </c>
      <c r="G44" s="29">
        <v>68.45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44627</v>
      </c>
      <c r="B45" s="29">
        <v>538787</v>
      </c>
      <c r="C45" s="28" t="s">
        <v>1021</v>
      </c>
      <c r="D45" s="28" t="s">
        <v>1022</v>
      </c>
      <c r="E45" s="28" t="s">
        <v>574</v>
      </c>
      <c r="F45" s="87">
        <v>141000</v>
      </c>
      <c r="G45" s="29">
        <v>8.16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44627</v>
      </c>
      <c r="B46" s="29">
        <v>538787</v>
      </c>
      <c r="C46" s="28" t="s">
        <v>1021</v>
      </c>
      <c r="D46" s="28" t="s">
        <v>1023</v>
      </c>
      <c r="E46" s="28" t="s">
        <v>575</v>
      </c>
      <c r="F46" s="87">
        <v>144889</v>
      </c>
      <c r="G46" s="29">
        <v>8.16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44627</v>
      </c>
      <c r="B47" s="29">
        <v>540614</v>
      </c>
      <c r="C47" s="28" t="s">
        <v>1024</v>
      </c>
      <c r="D47" s="28" t="s">
        <v>1025</v>
      </c>
      <c r="E47" s="28" t="s">
        <v>575</v>
      </c>
      <c r="F47" s="87">
        <v>800000</v>
      </c>
      <c r="G47" s="29">
        <v>7.34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44627</v>
      </c>
      <c r="B48" s="29">
        <v>541627</v>
      </c>
      <c r="C48" s="28" t="s">
        <v>1026</v>
      </c>
      <c r="D48" s="28" t="s">
        <v>1027</v>
      </c>
      <c r="E48" s="28" t="s">
        <v>574</v>
      </c>
      <c r="F48" s="87">
        <v>277180</v>
      </c>
      <c r="G48" s="29">
        <v>3.03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44627</v>
      </c>
      <c r="B49" s="29">
        <v>541627</v>
      </c>
      <c r="C49" s="28" t="s">
        <v>1026</v>
      </c>
      <c r="D49" s="28" t="s">
        <v>1028</v>
      </c>
      <c r="E49" s="28" t="s">
        <v>575</v>
      </c>
      <c r="F49" s="87">
        <v>277180</v>
      </c>
      <c r="G49" s="29">
        <v>3.03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44627</v>
      </c>
      <c r="B50" s="29">
        <v>535730</v>
      </c>
      <c r="C50" s="28" t="s">
        <v>1029</v>
      </c>
      <c r="D50" s="28" t="s">
        <v>1030</v>
      </c>
      <c r="E50" s="28" t="s">
        <v>575</v>
      </c>
      <c r="F50" s="87">
        <v>800000</v>
      </c>
      <c r="G50" s="29">
        <v>3.43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44627</v>
      </c>
      <c r="B51" s="29">
        <v>530443</v>
      </c>
      <c r="C51" s="28" t="s">
        <v>957</v>
      </c>
      <c r="D51" s="28" t="s">
        <v>1031</v>
      </c>
      <c r="E51" s="28" t="s">
        <v>575</v>
      </c>
      <c r="F51" s="87">
        <v>28134</v>
      </c>
      <c r="G51" s="29">
        <v>25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44627</v>
      </c>
      <c r="B52" s="29">
        <v>539519</v>
      </c>
      <c r="C52" s="28" t="s">
        <v>904</v>
      </c>
      <c r="D52" s="28" t="s">
        <v>1032</v>
      </c>
      <c r="E52" s="28" t="s">
        <v>575</v>
      </c>
      <c r="F52" s="87">
        <v>46000</v>
      </c>
      <c r="G52" s="29">
        <v>12.69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44627</v>
      </c>
      <c r="B53" s="29">
        <v>540519</v>
      </c>
      <c r="C53" s="28" t="s">
        <v>1033</v>
      </c>
      <c r="D53" s="28" t="s">
        <v>1034</v>
      </c>
      <c r="E53" s="28" t="s">
        <v>574</v>
      </c>
      <c r="F53" s="87">
        <v>62820</v>
      </c>
      <c r="G53" s="29">
        <v>89.13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44627</v>
      </c>
      <c r="B54" s="29">
        <v>539767</v>
      </c>
      <c r="C54" s="28" t="s">
        <v>1035</v>
      </c>
      <c r="D54" s="28" t="s">
        <v>1036</v>
      </c>
      <c r="E54" s="28" t="s">
        <v>575</v>
      </c>
      <c r="F54" s="87">
        <v>24000</v>
      </c>
      <c r="G54" s="29">
        <v>13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44627</v>
      </c>
      <c r="B55" s="29">
        <v>539767</v>
      </c>
      <c r="C55" s="28" t="s">
        <v>1035</v>
      </c>
      <c r="D55" s="28" t="s">
        <v>1037</v>
      </c>
      <c r="E55" s="28" t="s">
        <v>574</v>
      </c>
      <c r="F55" s="87">
        <v>24000</v>
      </c>
      <c r="G55" s="29">
        <v>13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44627</v>
      </c>
      <c r="B56" s="29">
        <v>543262</v>
      </c>
      <c r="C56" s="28" t="s">
        <v>1038</v>
      </c>
      <c r="D56" s="28" t="s">
        <v>1039</v>
      </c>
      <c r="E56" s="28" t="s">
        <v>574</v>
      </c>
      <c r="F56" s="87">
        <v>42000</v>
      </c>
      <c r="G56" s="29">
        <v>41.51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44627</v>
      </c>
      <c r="B57" s="29">
        <v>539291</v>
      </c>
      <c r="C57" s="28" t="s">
        <v>1040</v>
      </c>
      <c r="D57" s="28" t="s">
        <v>1041</v>
      </c>
      <c r="E57" s="28" t="s">
        <v>575</v>
      </c>
      <c r="F57" s="87">
        <v>21522</v>
      </c>
      <c r="G57" s="29">
        <v>9.83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44627</v>
      </c>
      <c r="B58" s="29">
        <v>524572</v>
      </c>
      <c r="C58" s="28" t="s">
        <v>1042</v>
      </c>
      <c r="D58" s="28" t="s">
        <v>1043</v>
      </c>
      <c r="E58" s="28" t="s">
        <v>575</v>
      </c>
      <c r="F58" s="87">
        <v>201000</v>
      </c>
      <c r="G58" s="29">
        <v>14.1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44627</v>
      </c>
      <c r="B59" s="29">
        <v>524572</v>
      </c>
      <c r="C59" s="28" t="s">
        <v>1042</v>
      </c>
      <c r="D59" s="28" t="s">
        <v>1044</v>
      </c>
      <c r="E59" s="28" t="s">
        <v>574</v>
      </c>
      <c r="F59" s="87">
        <v>153050</v>
      </c>
      <c r="G59" s="29">
        <v>14.14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44627</v>
      </c>
      <c r="B60" s="29">
        <v>524572</v>
      </c>
      <c r="C60" s="28" t="s">
        <v>1042</v>
      </c>
      <c r="D60" s="28" t="s">
        <v>1044</v>
      </c>
      <c r="E60" s="28" t="s">
        <v>575</v>
      </c>
      <c r="F60" s="87">
        <v>76972</v>
      </c>
      <c r="G60" s="29">
        <v>14.47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44627</v>
      </c>
      <c r="B61" s="29">
        <v>539561</v>
      </c>
      <c r="C61" s="28" t="s">
        <v>1045</v>
      </c>
      <c r="D61" s="28" t="s">
        <v>1046</v>
      </c>
      <c r="E61" s="28" t="s">
        <v>574</v>
      </c>
      <c r="F61" s="87">
        <v>72000</v>
      </c>
      <c r="G61" s="29">
        <v>138.25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44627</v>
      </c>
      <c r="B62" s="29">
        <v>539561</v>
      </c>
      <c r="C62" s="28" t="s">
        <v>1045</v>
      </c>
      <c r="D62" s="28" t="s">
        <v>1047</v>
      </c>
      <c r="E62" s="28" t="s">
        <v>575</v>
      </c>
      <c r="F62" s="87">
        <v>72000</v>
      </c>
      <c r="G62" s="29">
        <v>138.25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44627</v>
      </c>
      <c r="B63" s="29">
        <v>540079</v>
      </c>
      <c r="C63" s="28" t="s">
        <v>1048</v>
      </c>
      <c r="D63" s="28" t="s">
        <v>1049</v>
      </c>
      <c r="E63" s="28" t="s">
        <v>574</v>
      </c>
      <c r="F63" s="87">
        <v>24000</v>
      </c>
      <c r="G63" s="29">
        <v>34.479999999999997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44627</v>
      </c>
      <c r="B64" s="29">
        <v>532070</v>
      </c>
      <c r="C64" s="28" t="s">
        <v>1050</v>
      </c>
      <c r="D64" s="28" t="s">
        <v>1051</v>
      </c>
      <c r="E64" s="28" t="s">
        <v>575</v>
      </c>
      <c r="F64" s="87">
        <v>40000</v>
      </c>
      <c r="G64" s="29">
        <v>25.1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44627</v>
      </c>
      <c r="B65" s="29">
        <v>531205</v>
      </c>
      <c r="C65" s="28" t="s">
        <v>881</v>
      </c>
      <c r="D65" s="28" t="s">
        <v>1052</v>
      </c>
      <c r="E65" s="28" t="s">
        <v>574</v>
      </c>
      <c r="F65" s="87">
        <v>315</v>
      </c>
      <c r="G65" s="29">
        <v>56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44627</v>
      </c>
      <c r="B66" s="29">
        <v>531205</v>
      </c>
      <c r="C66" s="28" t="s">
        <v>881</v>
      </c>
      <c r="D66" s="28" t="s">
        <v>1052</v>
      </c>
      <c r="E66" s="28" t="s">
        <v>575</v>
      </c>
      <c r="F66" s="87">
        <v>62214</v>
      </c>
      <c r="G66" s="29">
        <v>56.05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44627</v>
      </c>
      <c r="B67" s="29">
        <v>531205</v>
      </c>
      <c r="C67" s="28" t="s">
        <v>881</v>
      </c>
      <c r="D67" s="28" t="s">
        <v>1053</v>
      </c>
      <c r="E67" s="28" t="s">
        <v>575</v>
      </c>
      <c r="F67" s="87">
        <v>186700</v>
      </c>
      <c r="G67" s="29">
        <v>56.05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44627</v>
      </c>
      <c r="B68" s="29">
        <v>531205</v>
      </c>
      <c r="C68" s="28" t="s">
        <v>881</v>
      </c>
      <c r="D68" s="28" t="s">
        <v>1054</v>
      </c>
      <c r="E68" s="28" t="s">
        <v>574</v>
      </c>
      <c r="F68" s="87">
        <v>30000</v>
      </c>
      <c r="G68" s="29">
        <v>56.05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44627</v>
      </c>
      <c r="B69" s="29">
        <v>531205</v>
      </c>
      <c r="C69" s="28" t="s">
        <v>881</v>
      </c>
      <c r="D69" s="28" t="s">
        <v>1055</v>
      </c>
      <c r="E69" s="28" t="s">
        <v>574</v>
      </c>
      <c r="F69" s="87">
        <v>42420</v>
      </c>
      <c r="G69" s="29">
        <v>56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44627</v>
      </c>
      <c r="B70" s="29">
        <v>531205</v>
      </c>
      <c r="C70" s="28" t="s">
        <v>881</v>
      </c>
      <c r="D70" s="28" t="s">
        <v>930</v>
      </c>
      <c r="E70" s="28" t="s">
        <v>575</v>
      </c>
      <c r="F70" s="87">
        <v>30000</v>
      </c>
      <c r="G70" s="29">
        <v>56.05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44627</v>
      </c>
      <c r="B71" s="29">
        <v>531205</v>
      </c>
      <c r="C71" s="28" t="s">
        <v>881</v>
      </c>
      <c r="D71" s="28" t="s">
        <v>1055</v>
      </c>
      <c r="E71" s="28" t="s">
        <v>575</v>
      </c>
      <c r="F71" s="87">
        <v>42420</v>
      </c>
      <c r="G71" s="29">
        <v>56.05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44627</v>
      </c>
      <c r="B72" s="29">
        <v>531205</v>
      </c>
      <c r="C72" s="28" t="s">
        <v>881</v>
      </c>
      <c r="D72" s="28" t="s">
        <v>1056</v>
      </c>
      <c r="E72" s="28" t="s">
        <v>575</v>
      </c>
      <c r="F72" s="87">
        <v>65000</v>
      </c>
      <c r="G72" s="29">
        <v>56.02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44627</v>
      </c>
      <c r="B73" s="29">
        <v>531205</v>
      </c>
      <c r="C73" s="28" t="s">
        <v>881</v>
      </c>
      <c r="D73" s="28" t="s">
        <v>1057</v>
      </c>
      <c r="E73" s="28" t="s">
        <v>574</v>
      </c>
      <c r="F73" s="87">
        <v>30000</v>
      </c>
      <c r="G73" s="29">
        <v>56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44627</v>
      </c>
      <c r="B74" s="29">
        <v>531205</v>
      </c>
      <c r="C74" s="28" t="s">
        <v>881</v>
      </c>
      <c r="D74" s="28" t="s">
        <v>958</v>
      </c>
      <c r="E74" s="28" t="s">
        <v>574</v>
      </c>
      <c r="F74" s="87">
        <v>45000</v>
      </c>
      <c r="G74" s="29">
        <v>55.84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44627</v>
      </c>
      <c r="B75" s="29">
        <v>531205</v>
      </c>
      <c r="C75" s="28" t="s">
        <v>881</v>
      </c>
      <c r="D75" s="28" t="s">
        <v>958</v>
      </c>
      <c r="E75" s="28" t="s">
        <v>575</v>
      </c>
      <c r="F75" s="87">
        <v>45000</v>
      </c>
      <c r="G75" s="29">
        <v>56.05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44627</v>
      </c>
      <c r="B76" s="29">
        <v>531205</v>
      </c>
      <c r="C76" s="28" t="s">
        <v>881</v>
      </c>
      <c r="D76" s="28" t="s">
        <v>1057</v>
      </c>
      <c r="E76" s="28" t="s">
        <v>575</v>
      </c>
      <c r="F76" s="87">
        <v>122587</v>
      </c>
      <c r="G76" s="29">
        <v>56.05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44627</v>
      </c>
      <c r="B77" s="29">
        <v>531205</v>
      </c>
      <c r="C77" s="28" t="s">
        <v>881</v>
      </c>
      <c r="D77" s="28" t="s">
        <v>1053</v>
      </c>
      <c r="E77" s="28" t="s">
        <v>575</v>
      </c>
      <c r="F77" s="87">
        <v>65400</v>
      </c>
      <c r="G77" s="29">
        <v>56.05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44627</v>
      </c>
      <c r="B78" s="29">
        <v>531205</v>
      </c>
      <c r="C78" s="28" t="s">
        <v>881</v>
      </c>
      <c r="D78" s="28" t="s">
        <v>882</v>
      </c>
      <c r="E78" s="28" t="s">
        <v>575</v>
      </c>
      <c r="F78" s="87">
        <v>100000</v>
      </c>
      <c r="G78" s="29">
        <v>56.05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44627</v>
      </c>
      <c r="B79" s="29">
        <v>542923</v>
      </c>
      <c r="C79" s="28" t="s">
        <v>959</v>
      </c>
      <c r="D79" s="28" t="s">
        <v>960</v>
      </c>
      <c r="E79" s="28" t="s">
        <v>574</v>
      </c>
      <c r="F79" s="87">
        <v>40000</v>
      </c>
      <c r="G79" s="29">
        <v>16.21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44627</v>
      </c>
      <c r="B80" s="29">
        <v>542923</v>
      </c>
      <c r="C80" s="28" t="s">
        <v>959</v>
      </c>
      <c r="D80" s="28" t="s">
        <v>960</v>
      </c>
      <c r="E80" s="28" t="s">
        <v>575</v>
      </c>
      <c r="F80" s="87">
        <v>90000</v>
      </c>
      <c r="G80" s="29">
        <v>15.23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44627</v>
      </c>
      <c r="B81" s="29">
        <v>543350</v>
      </c>
      <c r="C81" s="28" t="s">
        <v>1058</v>
      </c>
      <c r="D81" s="28" t="s">
        <v>1059</v>
      </c>
      <c r="E81" s="28" t="s">
        <v>575</v>
      </c>
      <c r="F81" s="87">
        <v>7294115</v>
      </c>
      <c r="G81" s="29">
        <v>425.75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44627</v>
      </c>
      <c r="B82" s="29">
        <v>543350</v>
      </c>
      <c r="C82" s="28" t="s">
        <v>1058</v>
      </c>
      <c r="D82" s="28" t="s">
        <v>1060</v>
      </c>
      <c r="E82" s="28" t="s">
        <v>574</v>
      </c>
      <c r="F82" s="87">
        <v>2035857</v>
      </c>
      <c r="G82" s="29">
        <v>425.75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44627</v>
      </c>
      <c r="B83" s="29">
        <v>543350</v>
      </c>
      <c r="C83" s="28" t="s">
        <v>1058</v>
      </c>
      <c r="D83" s="28" t="s">
        <v>1061</v>
      </c>
      <c r="E83" s="28" t="s">
        <v>574</v>
      </c>
      <c r="F83" s="87">
        <v>894610</v>
      </c>
      <c r="G83" s="29">
        <v>425.75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44627</v>
      </c>
      <c r="B84" s="29">
        <v>543350</v>
      </c>
      <c r="C84" s="28" t="s">
        <v>1058</v>
      </c>
      <c r="D84" s="28" t="s">
        <v>1062</v>
      </c>
      <c r="E84" s="28" t="s">
        <v>574</v>
      </c>
      <c r="F84" s="87">
        <v>2767033</v>
      </c>
      <c r="G84" s="29">
        <v>425.75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44627</v>
      </c>
      <c r="B85" s="29">
        <v>543350</v>
      </c>
      <c r="C85" s="28" t="s">
        <v>1058</v>
      </c>
      <c r="D85" s="28" t="s">
        <v>1063</v>
      </c>
      <c r="E85" s="28" t="s">
        <v>574</v>
      </c>
      <c r="F85" s="87">
        <v>1243005</v>
      </c>
      <c r="G85" s="29">
        <v>425.75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44627</v>
      </c>
      <c r="B86" s="29">
        <v>530521</v>
      </c>
      <c r="C86" s="28" t="s">
        <v>1064</v>
      </c>
      <c r="D86" s="28" t="s">
        <v>1065</v>
      </c>
      <c r="E86" s="28" t="s">
        <v>574</v>
      </c>
      <c r="F86" s="87">
        <v>25000</v>
      </c>
      <c r="G86" s="29">
        <v>162.1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44627</v>
      </c>
      <c r="B87" s="29">
        <v>542667</v>
      </c>
      <c r="C87" s="28" t="s">
        <v>1066</v>
      </c>
      <c r="D87" s="28" t="s">
        <v>1067</v>
      </c>
      <c r="E87" s="28" t="s">
        <v>574</v>
      </c>
      <c r="F87" s="87">
        <v>89000</v>
      </c>
      <c r="G87" s="29">
        <v>854.1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44627</v>
      </c>
      <c r="B88" s="29" t="s">
        <v>1068</v>
      </c>
      <c r="C88" s="28" t="s">
        <v>1069</v>
      </c>
      <c r="D88" s="28" t="s">
        <v>1070</v>
      </c>
      <c r="E88" s="28" t="s">
        <v>574</v>
      </c>
      <c r="F88" s="87">
        <v>203144</v>
      </c>
      <c r="G88" s="29">
        <v>21.97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44627</v>
      </c>
      <c r="B89" s="29" t="s">
        <v>931</v>
      </c>
      <c r="C89" s="28" t="s">
        <v>932</v>
      </c>
      <c r="D89" s="28" t="s">
        <v>883</v>
      </c>
      <c r="E89" s="28" t="s">
        <v>574</v>
      </c>
      <c r="F89" s="87">
        <v>2251088</v>
      </c>
      <c r="G89" s="29">
        <v>167.67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44627</v>
      </c>
      <c r="B90" s="29" t="s">
        <v>834</v>
      </c>
      <c r="C90" s="28" t="s">
        <v>1071</v>
      </c>
      <c r="D90" s="28" t="s">
        <v>1072</v>
      </c>
      <c r="E90" s="28" t="s">
        <v>574</v>
      </c>
      <c r="F90" s="87">
        <v>814490</v>
      </c>
      <c r="G90" s="29">
        <v>1130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44627</v>
      </c>
      <c r="B91" s="29" t="s">
        <v>1073</v>
      </c>
      <c r="C91" s="28" t="s">
        <v>1074</v>
      </c>
      <c r="D91" s="28" t="s">
        <v>1075</v>
      </c>
      <c r="E91" s="28" t="s">
        <v>574</v>
      </c>
      <c r="F91" s="87">
        <v>100000</v>
      </c>
      <c r="G91" s="29">
        <v>28.41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44627</v>
      </c>
      <c r="B92" s="29" t="s">
        <v>1076</v>
      </c>
      <c r="C92" s="28" t="s">
        <v>1077</v>
      </c>
      <c r="D92" s="28" t="s">
        <v>1078</v>
      </c>
      <c r="E92" s="28" t="s">
        <v>574</v>
      </c>
      <c r="F92" s="87">
        <v>1338998</v>
      </c>
      <c r="G92" s="29">
        <v>2.4500000000000002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44627</v>
      </c>
      <c r="B93" s="29" t="s">
        <v>1079</v>
      </c>
      <c r="C93" s="28" t="s">
        <v>1080</v>
      </c>
      <c r="D93" s="28" t="s">
        <v>1081</v>
      </c>
      <c r="E93" s="28" t="s">
        <v>574</v>
      </c>
      <c r="F93" s="87">
        <v>55000</v>
      </c>
      <c r="G93" s="29">
        <v>59.69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44627</v>
      </c>
      <c r="B94" s="29" t="s">
        <v>1068</v>
      </c>
      <c r="C94" s="28" t="s">
        <v>1069</v>
      </c>
      <c r="D94" s="28" t="s">
        <v>1070</v>
      </c>
      <c r="E94" s="28" t="s">
        <v>575</v>
      </c>
      <c r="F94" s="87">
        <v>156031</v>
      </c>
      <c r="G94" s="29">
        <v>22.01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44627</v>
      </c>
      <c r="B95" s="29" t="s">
        <v>931</v>
      </c>
      <c r="C95" s="28" t="s">
        <v>932</v>
      </c>
      <c r="D95" s="28" t="s">
        <v>883</v>
      </c>
      <c r="E95" s="28" t="s">
        <v>575</v>
      </c>
      <c r="F95" s="87">
        <v>2194935</v>
      </c>
      <c r="G95" s="29">
        <v>167.79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44627</v>
      </c>
      <c r="B96" s="29" t="s">
        <v>834</v>
      </c>
      <c r="C96" s="28" t="s">
        <v>1071</v>
      </c>
      <c r="D96" s="28" t="s">
        <v>1082</v>
      </c>
      <c r="E96" s="28" t="s">
        <v>575</v>
      </c>
      <c r="F96" s="87">
        <v>814490</v>
      </c>
      <c r="G96" s="29">
        <v>1130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44627</v>
      </c>
      <c r="B97" s="29" t="s">
        <v>123</v>
      </c>
      <c r="C97" s="28" t="s">
        <v>1083</v>
      </c>
      <c r="D97" s="28" t="s">
        <v>1084</v>
      </c>
      <c r="E97" s="28" t="s">
        <v>575</v>
      </c>
      <c r="F97" s="87">
        <v>2912000</v>
      </c>
      <c r="G97" s="29">
        <v>137.47999999999999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44627</v>
      </c>
      <c r="B98" s="29" t="s">
        <v>1085</v>
      </c>
      <c r="C98" s="28" t="s">
        <v>1086</v>
      </c>
      <c r="D98" s="28" t="s">
        <v>1087</v>
      </c>
      <c r="E98" s="28" t="s">
        <v>575</v>
      </c>
      <c r="F98" s="87">
        <v>96956</v>
      </c>
      <c r="G98" s="29">
        <v>18.739999999999998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44627</v>
      </c>
      <c r="B99" s="29" t="s">
        <v>1073</v>
      </c>
      <c r="C99" s="28" t="s">
        <v>1074</v>
      </c>
      <c r="D99" s="28" t="s">
        <v>903</v>
      </c>
      <c r="E99" s="28" t="s">
        <v>575</v>
      </c>
      <c r="F99" s="87">
        <v>120000</v>
      </c>
      <c r="G99" s="29">
        <v>28.42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44627</v>
      </c>
      <c r="B100" s="29" t="s">
        <v>1088</v>
      </c>
      <c r="C100" s="28" t="s">
        <v>1089</v>
      </c>
      <c r="D100" s="28" t="s">
        <v>1090</v>
      </c>
      <c r="E100" s="28" t="s">
        <v>575</v>
      </c>
      <c r="F100" s="87">
        <v>211000</v>
      </c>
      <c r="G100" s="29">
        <v>4.21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6"/>
  <sheetViews>
    <sheetView zoomScale="85" zoomScaleNormal="85" workbookViewId="0">
      <selection activeCell="M15" sqref="M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5"/>
      <c r="D10" s="299" t="s">
        <v>113</v>
      </c>
      <c r="E10" s="300" t="s">
        <v>591</v>
      </c>
      <c r="F10" s="301" t="s">
        <v>855</v>
      </c>
      <c r="G10" s="301">
        <v>1090</v>
      </c>
      <c r="H10" s="300"/>
      <c r="I10" s="302" t="s">
        <v>856</v>
      </c>
      <c r="J10" s="278" t="s">
        <v>592</v>
      </c>
      <c r="K10" s="278"/>
      <c r="L10" s="279"/>
      <c r="M10" s="280"/>
      <c r="N10" s="278"/>
      <c r="O10" s="281"/>
      <c r="P10" s="276">
        <f>VLOOKUP(D10,'MidCap Intra'!B55:C546,2,0)</f>
        <v>1154.2</v>
      </c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06">
        <v>2</v>
      </c>
      <c r="B11" s="393">
        <v>44586</v>
      </c>
      <c r="C11" s="407"/>
      <c r="D11" s="408" t="s">
        <v>206</v>
      </c>
      <c r="E11" s="409" t="s">
        <v>591</v>
      </c>
      <c r="F11" s="406">
        <v>1069</v>
      </c>
      <c r="G11" s="406">
        <v>995</v>
      </c>
      <c r="H11" s="409">
        <v>1132.5</v>
      </c>
      <c r="I11" s="410" t="s">
        <v>857</v>
      </c>
      <c r="J11" s="411" t="s">
        <v>927</v>
      </c>
      <c r="K11" s="411">
        <f t="shared" ref="K11" si="0">H11-F11</f>
        <v>63.5</v>
      </c>
      <c r="L11" s="412">
        <f t="shared" ref="L11" si="1">(F11*-0.7)/100</f>
        <v>-7.4829999999999997</v>
      </c>
      <c r="M11" s="413">
        <f t="shared" ref="M11" si="2">(K11+L11)/F11</f>
        <v>5.240130963517306E-2</v>
      </c>
      <c r="N11" s="411" t="s">
        <v>589</v>
      </c>
      <c r="O11" s="414">
        <v>44623</v>
      </c>
      <c r="P11" s="412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05">
        <v>44603</v>
      </c>
      <c r="C12" s="422"/>
      <c r="D12" s="423" t="s">
        <v>331</v>
      </c>
      <c r="E12" s="424" t="s">
        <v>591</v>
      </c>
      <c r="F12" s="315">
        <v>847.5</v>
      </c>
      <c r="G12" s="315">
        <v>798</v>
      </c>
      <c r="H12" s="424">
        <v>798</v>
      </c>
      <c r="I12" s="425" t="s">
        <v>864</v>
      </c>
      <c r="J12" s="415" t="s">
        <v>926</v>
      </c>
      <c r="K12" s="415">
        <f t="shared" ref="K12" si="3">H12-F12</f>
        <v>-49.5</v>
      </c>
      <c r="L12" s="416">
        <f t="shared" ref="L12" si="4">(F12*-0.7)/100</f>
        <v>-5.9325000000000001</v>
      </c>
      <c r="M12" s="417">
        <f t="shared" ref="M12" si="5">(K12+L12)/F12</f>
        <v>-6.5407079646017691E-2</v>
      </c>
      <c r="N12" s="415" t="s">
        <v>601</v>
      </c>
      <c r="O12" s="418">
        <v>44623</v>
      </c>
      <c r="P12" s="416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06">
        <v>4</v>
      </c>
      <c r="B13" s="393">
        <v>44620</v>
      </c>
      <c r="C13" s="407"/>
      <c r="D13" s="408" t="s">
        <v>488</v>
      </c>
      <c r="E13" s="409" t="s">
        <v>591</v>
      </c>
      <c r="F13" s="406">
        <v>148</v>
      </c>
      <c r="G13" s="406">
        <v>138</v>
      </c>
      <c r="H13" s="409">
        <v>156</v>
      </c>
      <c r="I13" s="410" t="s">
        <v>872</v>
      </c>
      <c r="J13" s="411" t="s">
        <v>928</v>
      </c>
      <c r="K13" s="411">
        <f t="shared" ref="K13:K14" si="6">H13-F13</f>
        <v>8</v>
      </c>
      <c r="L13" s="412">
        <f>(F13*-0.4)/100</f>
        <v>-0.59200000000000008</v>
      </c>
      <c r="M13" s="413">
        <f t="shared" ref="M13:M14" si="7">(K13+L13)/F13</f>
        <v>5.0054054054054054E-2</v>
      </c>
      <c r="N13" s="411" t="s">
        <v>589</v>
      </c>
      <c r="O13" s="414">
        <v>44623</v>
      </c>
      <c r="P13" s="412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5">
        <v>5</v>
      </c>
      <c r="B14" s="405">
        <v>44620</v>
      </c>
      <c r="C14" s="422"/>
      <c r="D14" s="423" t="s">
        <v>114</v>
      </c>
      <c r="E14" s="424" t="s">
        <v>591</v>
      </c>
      <c r="F14" s="315">
        <v>2360</v>
      </c>
      <c r="G14" s="315">
        <v>2230</v>
      </c>
      <c r="H14" s="424">
        <v>2230</v>
      </c>
      <c r="I14" s="425" t="s">
        <v>873</v>
      </c>
      <c r="J14" s="415" t="s">
        <v>941</v>
      </c>
      <c r="K14" s="415">
        <f t="shared" si="6"/>
        <v>-130</v>
      </c>
      <c r="L14" s="416">
        <f t="shared" ref="L14" si="8">(F14*-0.7)/100</f>
        <v>-16.52</v>
      </c>
      <c r="M14" s="417">
        <f t="shared" si="7"/>
        <v>-6.208474576271187E-2</v>
      </c>
      <c r="N14" s="415" t="s">
        <v>601</v>
      </c>
      <c r="O14" s="418">
        <v>44624</v>
      </c>
      <c r="P14" s="41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49">
        <v>6</v>
      </c>
      <c r="B15" s="405">
        <v>44620</v>
      </c>
      <c r="C15" s="450"/>
      <c r="D15" s="451" t="s">
        <v>124</v>
      </c>
      <c r="E15" s="452" t="s">
        <v>591</v>
      </c>
      <c r="F15" s="449">
        <v>715</v>
      </c>
      <c r="G15" s="449">
        <v>675</v>
      </c>
      <c r="H15" s="452">
        <f>(675+738.5)/2</f>
        <v>706.75</v>
      </c>
      <c r="I15" s="453" t="s">
        <v>874</v>
      </c>
      <c r="J15" s="415" t="s">
        <v>1091</v>
      </c>
      <c r="K15" s="415">
        <f t="shared" ref="K15:K16" si="9">H15-F15</f>
        <v>-8.25</v>
      </c>
      <c r="L15" s="416">
        <f>(F15*-0.4)/100</f>
        <v>-2.86</v>
      </c>
      <c r="M15" s="417">
        <f t="shared" ref="M15:M16" si="10">(K15+L15)/F15</f>
        <v>-1.5538461538461537E-2</v>
      </c>
      <c r="N15" s="415" t="s">
        <v>601</v>
      </c>
      <c r="O15" s="418">
        <v>44628</v>
      </c>
      <c r="P15" s="454">
        <f>VLOOKUP(D15,'MidCap Intra'!B11:C566,2,0)</f>
        <v>653.75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5">
        <v>7</v>
      </c>
      <c r="B16" s="405">
        <v>44620</v>
      </c>
      <c r="C16" s="422"/>
      <c r="D16" s="423" t="s">
        <v>39</v>
      </c>
      <c r="E16" s="424" t="s">
        <v>591</v>
      </c>
      <c r="F16" s="315">
        <v>925</v>
      </c>
      <c r="G16" s="315">
        <v>860</v>
      </c>
      <c r="H16" s="424">
        <v>860</v>
      </c>
      <c r="I16" s="425" t="s">
        <v>875</v>
      </c>
      <c r="J16" s="415" t="s">
        <v>942</v>
      </c>
      <c r="K16" s="415">
        <f t="shared" si="9"/>
        <v>-65</v>
      </c>
      <c r="L16" s="416">
        <f t="shared" ref="L16" si="11">(F16*-0.7)/100</f>
        <v>-6.4749999999999996</v>
      </c>
      <c r="M16" s="417">
        <f t="shared" si="10"/>
        <v>-7.7270270270270267E-2</v>
      </c>
      <c r="N16" s="415" t="s">
        <v>601</v>
      </c>
      <c r="O16" s="418">
        <v>44624</v>
      </c>
      <c r="P16" s="41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44622</v>
      </c>
      <c r="C17" s="376"/>
      <c r="D17" s="352" t="s">
        <v>75</v>
      </c>
      <c r="E17" s="353" t="s">
        <v>591</v>
      </c>
      <c r="F17" s="251" t="s">
        <v>895</v>
      </c>
      <c r="G17" s="251">
        <v>618</v>
      </c>
      <c r="H17" s="353"/>
      <c r="I17" s="354" t="s">
        <v>896</v>
      </c>
      <c r="J17" s="307" t="s">
        <v>592</v>
      </c>
      <c r="K17" s="307"/>
      <c r="L17" s="308"/>
      <c r="M17" s="309"/>
      <c r="N17" s="307"/>
      <c r="O17" s="344"/>
      <c r="P17" s="251">
        <f>VLOOKUP(D17,'MidCap Intra'!B13:C568,2,0)</f>
        <v>675.4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6"/>
      <c r="D18" s="352" t="s">
        <v>43</v>
      </c>
      <c r="E18" s="353" t="s">
        <v>591</v>
      </c>
      <c r="F18" s="251" t="s">
        <v>907</v>
      </c>
      <c r="G18" s="251">
        <v>1870</v>
      </c>
      <c r="H18" s="353"/>
      <c r="I18" s="354" t="s">
        <v>908</v>
      </c>
      <c r="J18" s="307" t="s">
        <v>592</v>
      </c>
      <c r="K18" s="307"/>
      <c r="L18" s="308"/>
      <c r="M18" s="309"/>
      <c r="N18" s="307"/>
      <c r="O18" s="344"/>
      <c r="P18" s="251">
        <f>VLOOKUP(D18,'MidCap Intra'!B14:C569,2,0)</f>
        <v>1950.15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44627</v>
      </c>
      <c r="C19" s="376"/>
      <c r="D19" s="352" t="s">
        <v>206</v>
      </c>
      <c r="E19" s="353" t="s">
        <v>591</v>
      </c>
      <c r="F19" s="251" t="s">
        <v>962</v>
      </c>
      <c r="G19" s="251">
        <v>990</v>
      </c>
      <c r="H19" s="353"/>
      <c r="I19" s="354" t="s">
        <v>963</v>
      </c>
      <c r="J19" s="307" t="s">
        <v>592</v>
      </c>
      <c r="K19" s="307"/>
      <c r="L19" s="308"/>
      <c r="M19" s="309"/>
      <c r="N19" s="307"/>
      <c r="O19" s="344"/>
      <c r="P19" s="251">
        <f>VLOOKUP(D19,'MidCap Intra'!B15:C570,2,0)</f>
        <v>1064.2</v>
      </c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44627</v>
      </c>
      <c r="C20" s="376"/>
      <c r="D20" s="352" t="s">
        <v>186</v>
      </c>
      <c r="E20" s="353" t="s">
        <v>591</v>
      </c>
      <c r="F20" s="251" t="s">
        <v>964</v>
      </c>
      <c r="G20" s="251">
        <v>2170</v>
      </c>
      <c r="H20" s="353"/>
      <c r="I20" s="354" t="s">
        <v>965</v>
      </c>
      <c r="J20" s="307" t="s">
        <v>592</v>
      </c>
      <c r="K20" s="307"/>
      <c r="L20" s="308"/>
      <c r="M20" s="309"/>
      <c r="N20" s="307"/>
      <c r="O20" s="344"/>
      <c r="P20" s="251">
        <f>VLOOKUP(D20,'MidCap Intra'!B16:C571,2,0)</f>
        <v>2239.5500000000002</v>
      </c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/>
      <c r="B21" s="248"/>
      <c r="C21" s="376"/>
      <c r="D21" s="352"/>
      <c r="E21" s="353"/>
      <c r="F21" s="251"/>
      <c r="G21" s="251"/>
      <c r="H21" s="353"/>
      <c r="I21" s="354"/>
      <c r="J21" s="307"/>
      <c r="K21" s="307"/>
      <c r="L21" s="308"/>
      <c r="M21" s="309"/>
      <c r="N21" s="307"/>
      <c r="O21" s="344"/>
      <c r="P21" s="257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ht="13.9" customHeight="1">
      <c r="A22" s="377"/>
      <c r="B22" s="378"/>
      <c r="C22" s="379"/>
      <c r="D22" s="380"/>
      <c r="E22" s="381"/>
      <c r="F22" s="377"/>
      <c r="G22" s="377"/>
      <c r="H22" s="381"/>
      <c r="I22" s="382"/>
      <c r="J22" s="383"/>
      <c r="K22" s="377"/>
      <c r="L22" s="378"/>
      <c r="M22" s="379"/>
      <c r="N22" s="380"/>
      <c r="O22" s="381"/>
      <c r="P22" s="37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07"/>
      <c r="B23" s="108"/>
      <c r="C23" s="109"/>
      <c r="D23" s="110"/>
      <c r="E23" s="111"/>
      <c r="F23" s="111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07"/>
      <c r="B24" s="108"/>
      <c r="C24" s="109"/>
      <c r="D24" s="110"/>
      <c r="E24" s="111"/>
      <c r="F24" s="111"/>
      <c r="G24" s="107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593</v>
      </c>
      <c r="B25" s="120"/>
      <c r="C25" s="121"/>
      <c r="D25" s="122"/>
      <c r="E25" s="123"/>
      <c r="F25" s="123"/>
      <c r="G25" s="123"/>
      <c r="H25" s="123"/>
      <c r="I25" s="123"/>
      <c r="J25" s="124"/>
      <c r="K25" s="123"/>
      <c r="L25" s="125"/>
      <c r="M25" s="56"/>
      <c r="N25" s="124"/>
      <c r="O25" s="12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26" t="s">
        <v>594</v>
      </c>
      <c r="B26" s="119"/>
      <c r="C26" s="119"/>
      <c r="D26" s="119"/>
      <c r="E26" s="41"/>
      <c r="F26" s="127" t="s">
        <v>595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596</v>
      </c>
      <c r="B27" s="119"/>
      <c r="C27" s="119"/>
      <c r="D27" s="119" t="s">
        <v>853</v>
      </c>
      <c r="E27" s="6"/>
      <c r="F27" s="127" t="s">
        <v>597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/>
      <c r="B28" s="119"/>
      <c r="C28" s="119"/>
      <c r="D28" s="119"/>
      <c r="E28" s="6"/>
      <c r="F28" s="6"/>
      <c r="G28" s="6"/>
      <c r="H28" s="6"/>
      <c r="I28" s="6"/>
      <c r="J28" s="132"/>
      <c r="K28" s="129"/>
      <c r="L28" s="129"/>
      <c r="M28" s="6"/>
      <c r="N28" s="133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34" t="s">
        <v>598</v>
      </c>
      <c r="C29" s="134"/>
      <c r="D29" s="134"/>
      <c r="E29" s="134"/>
      <c r="F29" s="135"/>
      <c r="G29" s="6"/>
      <c r="H29" s="6"/>
      <c r="I29" s="136"/>
      <c r="J29" s="137"/>
      <c r="K29" s="138"/>
      <c r="L29" s="137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5" t="s">
        <v>16</v>
      </c>
      <c r="B30" s="96" t="s">
        <v>566</v>
      </c>
      <c r="C30" s="98"/>
      <c r="D30" s="97" t="s">
        <v>577</v>
      </c>
      <c r="E30" s="96" t="s">
        <v>578</v>
      </c>
      <c r="F30" s="96" t="s">
        <v>579</v>
      </c>
      <c r="G30" s="96" t="s">
        <v>599</v>
      </c>
      <c r="H30" s="96" t="s">
        <v>581</v>
      </c>
      <c r="I30" s="96" t="s">
        <v>582</v>
      </c>
      <c r="J30" s="96" t="s">
        <v>583</v>
      </c>
      <c r="K30" s="96" t="s">
        <v>600</v>
      </c>
      <c r="L30" s="140" t="s">
        <v>585</v>
      </c>
      <c r="M30" s="98" t="s">
        <v>586</v>
      </c>
      <c r="N30" s="95" t="s">
        <v>587</v>
      </c>
      <c r="O30" s="314" t="s">
        <v>588</v>
      </c>
      <c r="P30" s="282"/>
      <c r="Q30" s="1"/>
      <c r="R30" s="311"/>
      <c r="S30" s="311"/>
      <c r="T30" s="311"/>
      <c r="U30" s="295"/>
      <c r="V30" s="295"/>
      <c r="W30" s="295"/>
      <c r="X30" s="295"/>
      <c r="Y30" s="295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s="257" customFormat="1" ht="15" customHeight="1">
      <c r="A31" s="384">
        <v>1</v>
      </c>
      <c r="B31" s="344">
        <v>44620</v>
      </c>
      <c r="C31" s="385"/>
      <c r="D31" s="386" t="s">
        <v>66</v>
      </c>
      <c r="E31" s="251" t="s">
        <v>591</v>
      </c>
      <c r="F31" s="251" t="s">
        <v>879</v>
      </c>
      <c r="G31" s="251">
        <v>1750</v>
      </c>
      <c r="H31" s="251"/>
      <c r="I31" s="251" t="s">
        <v>880</v>
      </c>
      <c r="J31" s="307" t="s">
        <v>592</v>
      </c>
      <c r="K31" s="307"/>
      <c r="L31" s="308"/>
      <c r="M31" s="309"/>
      <c r="N31" s="307"/>
      <c r="O31" s="387"/>
      <c r="P31" s="312"/>
      <c r="Q31" s="312"/>
      <c r="R31" s="313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10"/>
      <c r="AJ31" s="294"/>
      <c r="AK31" s="294"/>
      <c r="AL31" s="294"/>
    </row>
    <row r="32" spans="1:38" s="257" customFormat="1" ht="15" customHeight="1">
      <c r="A32" s="419">
        <v>2</v>
      </c>
      <c r="B32" s="393">
        <v>44622</v>
      </c>
      <c r="C32" s="420"/>
      <c r="D32" s="421" t="s">
        <v>897</v>
      </c>
      <c r="E32" s="285" t="s">
        <v>591</v>
      </c>
      <c r="F32" s="285">
        <v>642</v>
      </c>
      <c r="G32" s="285">
        <v>618</v>
      </c>
      <c r="H32" s="285">
        <v>661</v>
      </c>
      <c r="I32" s="285" t="s">
        <v>898</v>
      </c>
      <c r="J32" s="411" t="s">
        <v>925</v>
      </c>
      <c r="K32" s="411">
        <f t="shared" ref="K32:K34" si="12">H32-F32</f>
        <v>19</v>
      </c>
      <c r="L32" s="412">
        <f>(F32*-0.7)/100</f>
        <v>-4.4939999999999998</v>
      </c>
      <c r="M32" s="413">
        <f t="shared" ref="M32:M34" si="13">(K32+L32)/F32</f>
        <v>2.2595015576323988E-2</v>
      </c>
      <c r="N32" s="411" t="s">
        <v>589</v>
      </c>
      <c r="O32" s="414">
        <v>44620</v>
      </c>
      <c r="P32" s="312"/>
      <c r="Q32" s="312"/>
      <c r="R32" s="313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431">
        <v>3</v>
      </c>
      <c r="B33" s="405">
        <v>44623</v>
      </c>
      <c r="C33" s="426"/>
      <c r="D33" s="432" t="s">
        <v>250</v>
      </c>
      <c r="E33" s="315" t="s">
        <v>591</v>
      </c>
      <c r="F33" s="315">
        <v>411</v>
      </c>
      <c r="G33" s="315">
        <v>398</v>
      </c>
      <c r="H33" s="315">
        <v>398</v>
      </c>
      <c r="I33" s="315" t="s">
        <v>909</v>
      </c>
      <c r="J33" s="415" t="s">
        <v>948</v>
      </c>
      <c r="K33" s="415">
        <f t="shared" si="12"/>
        <v>-13</v>
      </c>
      <c r="L33" s="416">
        <f>(F33*-0.07)/100</f>
        <v>-0.28770000000000001</v>
      </c>
      <c r="M33" s="417">
        <f t="shared" si="13"/>
        <v>-3.2330170316301698E-2</v>
      </c>
      <c r="N33" s="415" t="s">
        <v>601</v>
      </c>
      <c r="O33" s="418">
        <v>44624</v>
      </c>
      <c r="P33" s="312"/>
      <c r="Q33" s="312"/>
      <c r="R33" s="313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57" customFormat="1" ht="15" customHeight="1">
      <c r="A34" s="431">
        <v>4</v>
      </c>
      <c r="B34" s="405">
        <v>44623</v>
      </c>
      <c r="C34" s="426"/>
      <c r="D34" s="432" t="s">
        <v>81</v>
      </c>
      <c r="E34" s="315" t="s">
        <v>591</v>
      </c>
      <c r="F34" s="315">
        <v>3405</v>
      </c>
      <c r="G34" s="315">
        <v>3290</v>
      </c>
      <c r="H34" s="315">
        <v>3290</v>
      </c>
      <c r="I34" s="315" t="s">
        <v>910</v>
      </c>
      <c r="J34" s="415" t="s">
        <v>978</v>
      </c>
      <c r="K34" s="415">
        <f t="shared" si="12"/>
        <v>-115</v>
      </c>
      <c r="L34" s="416">
        <f>(F34*-0.07)/100</f>
        <v>-2.3835000000000002</v>
      </c>
      <c r="M34" s="417">
        <f t="shared" si="13"/>
        <v>-3.4473861967694565E-2</v>
      </c>
      <c r="N34" s="415" t="s">
        <v>601</v>
      </c>
      <c r="O34" s="418">
        <v>44627</v>
      </c>
      <c r="P34" s="312"/>
      <c r="Q34" s="312"/>
      <c r="R34" s="313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10"/>
      <c r="AJ34" s="294"/>
      <c r="AK34" s="294"/>
      <c r="AL34" s="294"/>
    </row>
    <row r="35" spans="1:38" s="257" customFormat="1" ht="15" customHeight="1">
      <c r="A35" s="431">
        <v>5</v>
      </c>
      <c r="B35" s="405">
        <v>44623</v>
      </c>
      <c r="C35" s="426"/>
      <c r="D35" s="432" t="s">
        <v>145</v>
      </c>
      <c r="E35" s="315" t="s">
        <v>591</v>
      </c>
      <c r="F35" s="315">
        <v>1775</v>
      </c>
      <c r="G35" s="315">
        <v>1730</v>
      </c>
      <c r="H35" s="315">
        <v>1730</v>
      </c>
      <c r="I35" s="315" t="s">
        <v>911</v>
      </c>
      <c r="J35" s="415" t="s">
        <v>947</v>
      </c>
      <c r="K35" s="415">
        <f t="shared" ref="K35" si="14">H35-F35</f>
        <v>-45</v>
      </c>
      <c r="L35" s="416">
        <f>(F35*-0.07)/100</f>
        <v>-1.2425000000000002</v>
      </c>
      <c r="M35" s="417">
        <f t="shared" ref="M35" si="15">(K35+L35)/F35</f>
        <v>-2.6052112676056338E-2</v>
      </c>
      <c r="N35" s="415" t="s">
        <v>601</v>
      </c>
      <c r="O35" s="418">
        <v>44624</v>
      </c>
      <c r="P35" s="312"/>
      <c r="Q35" s="312"/>
      <c r="R35" s="313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10"/>
      <c r="AJ35" s="294"/>
      <c r="AK35" s="294"/>
      <c r="AL35" s="294"/>
    </row>
    <row r="36" spans="1:38" s="257" customFormat="1" ht="15" customHeight="1">
      <c r="A36" s="431">
        <v>6</v>
      </c>
      <c r="B36" s="405">
        <v>44624</v>
      </c>
      <c r="C36" s="426"/>
      <c r="D36" s="432" t="s">
        <v>449</v>
      </c>
      <c r="E36" s="315" t="s">
        <v>591</v>
      </c>
      <c r="F36" s="315">
        <v>364</v>
      </c>
      <c r="G36" s="315">
        <v>354</v>
      </c>
      <c r="H36" s="315">
        <v>354</v>
      </c>
      <c r="I36" s="315" t="s">
        <v>943</v>
      </c>
      <c r="J36" s="415" t="s">
        <v>946</v>
      </c>
      <c r="K36" s="415">
        <f t="shared" ref="K36" si="16">H36-F36</f>
        <v>-10</v>
      </c>
      <c r="L36" s="416">
        <f>(F36*-0.07)/100</f>
        <v>-0.25480000000000003</v>
      </c>
      <c r="M36" s="417">
        <f t="shared" ref="M36" si="17">(K36+L36)/F36</f>
        <v>-2.8172527472527471E-2</v>
      </c>
      <c r="N36" s="415" t="s">
        <v>601</v>
      </c>
      <c r="O36" s="418">
        <v>44624</v>
      </c>
      <c r="P36" s="312"/>
      <c r="Q36" s="312"/>
      <c r="R36" s="313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10"/>
      <c r="AJ36" s="294"/>
      <c r="AK36" s="294"/>
      <c r="AL36" s="294"/>
    </row>
    <row r="37" spans="1:38" s="257" customFormat="1" ht="15" customHeight="1">
      <c r="A37" s="419">
        <v>7</v>
      </c>
      <c r="B37" s="393">
        <v>44624</v>
      </c>
      <c r="C37" s="420"/>
      <c r="D37" s="421" t="s">
        <v>51</v>
      </c>
      <c r="E37" s="285" t="s">
        <v>591</v>
      </c>
      <c r="F37" s="285">
        <v>288.5</v>
      </c>
      <c r="G37" s="285">
        <v>278</v>
      </c>
      <c r="H37" s="285">
        <v>295.5</v>
      </c>
      <c r="I37" s="285" t="s">
        <v>944</v>
      </c>
      <c r="J37" s="433" t="s">
        <v>945</v>
      </c>
      <c r="K37" s="433">
        <f t="shared" ref="K37:K39" si="18">H37-F37</f>
        <v>7</v>
      </c>
      <c r="L37" s="428">
        <f>(F37*-0.07)/100</f>
        <v>-0.20194999999999999</v>
      </c>
      <c r="M37" s="434">
        <f t="shared" ref="M37:M39" si="19">(K37+L37)/F37</f>
        <v>2.3563431542461006E-2</v>
      </c>
      <c r="N37" s="433" t="s">
        <v>589</v>
      </c>
      <c r="O37" s="435">
        <v>44624</v>
      </c>
      <c r="P37" s="312"/>
      <c r="Q37" s="312"/>
      <c r="R37" s="31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10"/>
      <c r="AJ37" s="294"/>
      <c r="AK37" s="294"/>
      <c r="AL37" s="294"/>
    </row>
    <row r="38" spans="1:38" s="257" customFormat="1" ht="15" customHeight="1">
      <c r="A38" s="431">
        <v>8</v>
      </c>
      <c r="B38" s="405">
        <v>44624</v>
      </c>
      <c r="C38" s="426"/>
      <c r="D38" s="432" t="s">
        <v>131</v>
      </c>
      <c r="E38" s="315" t="s">
        <v>591</v>
      </c>
      <c r="F38" s="315">
        <v>1730</v>
      </c>
      <c r="G38" s="315">
        <v>1675</v>
      </c>
      <c r="H38" s="315">
        <v>1675</v>
      </c>
      <c r="I38" s="315" t="s">
        <v>955</v>
      </c>
      <c r="J38" s="415" t="s">
        <v>976</v>
      </c>
      <c r="K38" s="415">
        <f t="shared" si="18"/>
        <v>-55</v>
      </c>
      <c r="L38" s="416">
        <f t="shared" ref="L38:L39" si="20">(F38*-0.07)/100</f>
        <v>-1.2110000000000001</v>
      </c>
      <c r="M38" s="417">
        <f t="shared" si="19"/>
        <v>-3.2491907514450864E-2</v>
      </c>
      <c r="N38" s="415" t="s">
        <v>601</v>
      </c>
      <c r="O38" s="418">
        <v>44627</v>
      </c>
      <c r="P38" s="312"/>
      <c r="Q38" s="312"/>
      <c r="R38" s="31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10"/>
      <c r="AJ38" s="294"/>
      <c r="AK38" s="294"/>
      <c r="AL38" s="294"/>
    </row>
    <row r="39" spans="1:38" s="257" customFormat="1" ht="15" customHeight="1">
      <c r="A39" s="431">
        <v>9</v>
      </c>
      <c r="B39" s="405">
        <v>44624</v>
      </c>
      <c r="C39" s="426"/>
      <c r="D39" s="432" t="s">
        <v>961</v>
      </c>
      <c r="E39" s="315" t="s">
        <v>591</v>
      </c>
      <c r="F39" s="315">
        <v>6650</v>
      </c>
      <c r="G39" s="315">
        <v>6490</v>
      </c>
      <c r="H39" s="315">
        <v>6490</v>
      </c>
      <c r="I39" s="315" t="s">
        <v>956</v>
      </c>
      <c r="J39" s="415" t="s">
        <v>977</v>
      </c>
      <c r="K39" s="415">
        <f t="shared" si="18"/>
        <v>-160</v>
      </c>
      <c r="L39" s="416">
        <f t="shared" si="20"/>
        <v>-4.6550000000000002</v>
      </c>
      <c r="M39" s="417">
        <f t="shared" si="19"/>
        <v>-2.476015037593985E-2</v>
      </c>
      <c r="N39" s="415" t="s">
        <v>601</v>
      </c>
      <c r="O39" s="418">
        <v>44627</v>
      </c>
      <c r="P39" s="312"/>
      <c r="Q39" s="312"/>
      <c r="R39" s="31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10"/>
      <c r="AJ39" s="294"/>
      <c r="AK39" s="294"/>
      <c r="AL39" s="294"/>
    </row>
    <row r="40" spans="1:38" s="257" customFormat="1" ht="15" customHeight="1">
      <c r="A40" s="419">
        <v>10</v>
      </c>
      <c r="B40" s="362">
        <v>44627</v>
      </c>
      <c r="C40" s="420"/>
      <c r="D40" s="421" t="s">
        <v>491</v>
      </c>
      <c r="E40" s="285" t="s">
        <v>591</v>
      </c>
      <c r="F40" s="285">
        <v>1520</v>
      </c>
      <c r="G40" s="285">
        <v>1460</v>
      </c>
      <c r="H40" s="285">
        <v>1537.5</v>
      </c>
      <c r="I40" s="285" t="s">
        <v>974</v>
      </c>
      <c r="J40" s="433" t="s">
        <v>975</v>
      </c>
      <c r="K40" s="433">
        <f t="shared" ref="K40" si="21">H40-F40</f>
        <v>17.5</v>
      </c>
      <c r="L40" s="428">
        <f>(F40*-0.07)/100</f>
        <v>-1.0640000000000001</v>
      </c>
      <c r="M40" s="434">
        <f t="shared" ref="M40" si="22">(K40+L40)/F40</f>
        <v>1.0813157894736842E-2</v>
      </c>
      <c r="N40" s="433" t="s">
        <v>589</v>
      </c>
      <c r="O40" s="435">
        <v>44627</v>
      </c>
      <c r="P40" s="312"/>
      <c r="Q40" s="312"/>
      <c r="R40" s="31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10"/>
      <c r="AJ40" s="294"/>
      <c r="AK40" s="294"/>
      <c r="AL40" s="294"/>
    </row>
    <row r="41" spans="1:38" s="270" customFormat="1" ht="15" customHeight="1">
      <c r="K41" s="252"/>
      <c r="L41" s="283"/>
      <c r="M41" s="330"/>
      <c r="N41" s="252"/>
      <c r="O41" s="293"/>
      <c r="P41" s="1"/>
      <c r="Q41" s="1"/>
      <c r="R41" s="32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32"/>
      <c r="AJ41" s="331"/>
      <c r="AK41" s="331"/>
      <c r="AL41" s="331"/>
    </row>
    <row r="42" spans="1:38" ht="15" customHeight="1">
      <c r="A42" s="317"/>
      <c r="B42" s="318"/>
      <c r="C42" s="319"/>
      <c r="D42" s="320"/>
      <c r="E42" s="321"/>
      <c r="F42" s="321"/>
      <c r="G42" s="321"/>
      <c r="H42" s="321"/>
      <c r="I42" s="321"/>
      <c r="J42" s="322"/>
      <c r="K42" s="322"/>
      <c r="L42" s="323"/>
      <c r="M42" s="324"/>
      <c r="N42" s="322"/>
      <c r="O42" s="325"/>
      <c r="P42" s="1"/>
      <c r="Q42" s="1"/>
      <c r="R42" s="32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19" t="s">
        <v>593</v>
      </c>
      <c r="B43" s="142"/>
      <c r="C43" s="142"/>
      <c r="D43" s="1"/>
      <c r="E43" s="6"/>
      <c r="F43" s="6"/>
      <c r="G43" s="6"/>
      <c r="H43" s="6" t="s">
        <v>605</v>
      </c>
      <c r="I43" s="6"/>
      <c r="J43" s="6"/>
      <c r="K43" s="115"/>
      <c r="L43" s="144"/>
      <c r="M43" s="115"/>
      <c r="N43" s="116"/>
      <c r="O43" s="11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297"/>
      <c r="AD43" s="297"/>
      <c r="AE43" s="297"/>
      <c r="AF43" s="297"/>
      <c r="AG43" s="297"/>
      <c r="AH43" s="297"/>
    </row>
    <row r="44" spans="1:38" ht="12.75" customHeight="1">
      <c r="A44" s="126" t="s">
        <v>594</v>
      </c>
      <c r="B44" s="119"/>
      <c r="C44" s="119"/>
      <c r="D44" s="119"/>
      <c r="E44" s="41"/>
      <c r="F44" s="127" t="s">
        <v>595</v>
      </c>
      <c r="G44" s="56"/>
      <c r="H44" s="41"/>
      <c r="I44" s="56"/>
      <c r="J44" s="6"/>
      <c r="K44" s="145"/>
      <c r="L44" s="146"/>
      <c r="M44" s="6"/>
      <c r="N44" s="109"/>
      <c r="O44" s="147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26"/>
      <c r="B45" s="119"/>
      <c r="C45" s="119"/>
      <c r="D45" s="119"/>
      <c r="E45" s="6"/>
      <c r="F45" s="127" t="s">
        <v>597</v>
      </c>
      <c r="G45" s="56"/>
      <c r="H45" s="41"/>
      <c r="I45" s="56"/>
      <c r="J45" s="6"/>
      <c r="K45" s="145"/>
      <c r="L45" s="146"/>
      <c r="M45" s="6"/>
      <c r="N45" s="109"/>
      <c r="O45" s="147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9"/>
      <c r="B46" s="119"/>
      <c r="C46" s="119"/>
      <c r="D46" s="119"/>
      <c r="E46" s="6"/>
      <c r="F46" s="6"/>
      <c r="G46" s="6"/>
      <c r="H46" s="6"/>
      <c r="I46" s="6"/>
      <c r="J46" s="132"/>
      <c r="K46" s="129"/>
      <c r="L46" s="130"/>
      <c r="M46" s="6"/>
      <c r="N46" s="133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48" t="s">
        <v>606</v>
      </c>
      <c r="B47" s="148"/>
      <c r="C47" s="148"/>
      <c r="D47" s="148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566</v>
      </c>
      <c r="C48" s="96"/>
      <c r="D48" s="97" t="s">
        <v>577</v>
      </c>
      <c r="E48" s="96" t="s">
        <v>578</v>
      </c>
      <c r="F48" s="96" t="s">
        <v>579</v>
      </c>
      <c r="G48" s="96" t="s">
        <v>599</v>
      </c>
      <c r="H48" s="96" t="s">
        <v>581</v>
      </c>
      <c r="I48" s="96" t="s">
        <v>582</v>
      </c>
      <c r="J48" s="95" t="s">
        <v>583</v>
      </c>
      <c r="K48" s="149" t="s">
        <v>607</v>
      </c>
      <c r="L48" s="98" t="s">
        <v>585</v>
      </c>
      <c r="M48" s="149" t="s">
        <v>608</v>
      </c>
      <c r="N48" s="96" t="s">
        <v>609</v>
      </c>
      <c r="O48" s="95" t="s">
        <v>587</v>
      </c>
      <c r="P48" s="97" t="s">
        <v>588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47" customFormat="1" ht="13.5" customHeight="1">
      <c r="A49" s="315">
        <v>1</v>
      </c>
      <c r="B49" s="363">
        <v>44620</v>
      </c>
      <c r="C49" s="342"/>
      <c r="D49" s="342" t="s">
        <v>871</v>
      </c>
      <c r="E49" s="315" t="s">
        <v>591</v>
      </c>
      <c r="F49" s="315">
        <v>1436</v>
      </c>
      <c r="G49" s="315">
        <v>1414</v>
      </c>
      <c r="H49" s="316">
        <v>1414</v>
      </c>
      <c r="I49" s="316" t="s">
        <v>877</v>
      </c>
      <c r="J49" s="327" t="s">
        <v>884</v>
      </c>
      <c r="K49" s="316">
        <f t="shared" ref="K49:K50" si="23">H49-F49</f>
        <v>-22</v>
      </c>
      <c r="L49" s="338">
        <f t="shared" ref="L49:L50" si="24">(H49*N49)*0.07%</f>
        <v>544.3900000000001</v>
      </c>
      <c r="M49" s="339">
        <f t="shared" ref="M49:M50" si="25">(K49*N49)-L49</f>
        <v>-12644.39</v>
      </c>
      <c r="N49" s="316">
        <v>550</v>
      </c>
      <c r="O49" s="340" t="s">
        <v>601</v>
      </c>
      <c r="P49" s="341">
        <v>44622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21"/>
      <c r="AG49" s="318"/>
      <c r="AH49" s="249"/>
      <c r="AI49" s="249"/>
      <c r="AJ49" s="321"/>
      <c r="AK49" s="321"/>
      <c r="AL49" s="321"/>
    </row>
    <row r="50" spans="1:38" s="247" customFormat="1" ht="13.5" customHeight="1">
      <c r="A50" s="285">
        <v>2</v>
      </c>
      <c r="B50" s="362">
        <v>44620</v>
      </c>
      <c r="C50" s="360"/>
      <c r="D50" s="360" t="s">
        <v>876</v>
      </c>
      <c r="E50" s="285" t="s">
        <v>591</v>
      </c>
      <c r="F50" s="285">
        <v>2342.5</v>
      </c>
      <c r="G50" s="285">
        <v>2300</v>
      </c>
      <c r="H50" s="343">
        <v>2368</v>
      </c>
      <c r="I50" s="343" t="s">
        <v>878</v>
      </c>
      <c r="J50" s="355" t="s">
        <v>863</v>
      </c>
      <c r="K50" s="343">
        <f t="shared" si="23"/>
        <v>25.5</v>
      </c>
      <c r="L50" s="356">
        <f t="shared" si="24"/>
        <v>455.84000000000009</v>
      </c>
      <c r="M50" s="357">
        <f t="shared" si="25"/>
        <v>6556.66</v>
      </c>
      <c r="N50" s="343">
        <v>275</v>
      </c>
      <c r="O50" s="358" t="s">
        <v>589</v>
      </c>
      <c r="P50" s="359">
        <v>44257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21"/>
      <c r="AG50" s="318"/>
      <c r="AH50" s="249"/>
      <c r="AI50" s="249"/>
      <c r="AJ50" s="321"/>
      <c r="AK50" s="321"/>
      <c r="AL50" s="321"/>
    </row>
    <row r="51" spans="1:38" s="247" customFormat="1" ht="13.5" customHeight="1">
      <c r="A51" s="315">
        <v>3</v>
      </c>
      <c r="B51" s="405">
        <v>44622</v>
      </c>
      <c r="C51" s="342"/>
      <c r="D51" s="342" t="s">
        <v>870</v>
      </c>
      <c r="E51" s="315" t="s">
        <v>591</v>
      </c>
      <c r="F51" s="315">
        <v>661</v>
      </c>
      <c r="G51" s="315">
        <v>642</v>
      </c>
      <c r="H51" s="316">
        <v>644</v>
      </c>
      <c r="I51" s="316" t="s">
        <v>885</v>
      </c>
      <c r="J51" s="327" t="s">
        <v>922</v>
      </c>
      <c r="K51" s="316">
        <f t="shared" ref="K51" si="26">H51-F51</f>
        <v>-17</v>
      </c>
      <c r="L51" s="338">
        <f t="shared" ref="L51" si="27">(H51*N51)*0.07%</f>
        <v>338.1</v>
      </c>
      <c r="M51" s="339">
        <f t="shared" ref="M51" si="28">(K51*N51)-L51</f>
        <v>-13088.1</v>
      </c>
      <c r="N51" s="316">
        <v>750</v>
      </c>
      <c r="O51" s="340" t="s">
        <v>601</v>
      </c>
      <c r="P51" s="341">
        <v>44623</v>
      </c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21"/>
      <c r="AG51" s="318"/>
      <c r="AH51" s="249"/>
      <c r="AI51" s="249"/>
      <c r="AJ51" s="321"/>
      <c r="AK51" s="321"/>
      <c r="AL51" s="321"/>
    </row>
    <row r="52" spans="1:38" s="247" customFormat="1" ht="13.5" customHeight="1">
      <c r="A52" s="285">
        <v>4</v>
      </c>
      <c r="B52" s="393">
        <v>44622</v>
      </c>
      <c r="C52" s="360"/>
      <c r="D52" s="360" t="s">
        <v>886</v>
      </c>
      <c r="E52" s="285" t="s">
        <v>591</v>
      </c>
      <c r="F52" s="285">
        <v>1702.5</v>
      </c>
      <c r="G52" s="285">
        <v>1662</v>
      </c>
      <c r="H52" s="343">
        <v>1730</v>
      </c>
      <c r="I52" s="343" t="s">
        <v>887</v>
      </c>
      <c r="J52" s="355" t="s">
        <v>921</v>
      </c>
      <c r="K52" s="343">
        <f t="shared" ref="K52:K55" si="29">H52-F52</f>
        <v>27.5</v>
      </c>
      <c r="L52" s="356">
        <f t="shared" ref="L52:L55" si="30">(H52*N52)*0.07%</f>
        <v>363.30000000000007</v>
      </c>
      <c r="M52" s="357">
        <f t="shared" ref="M52:M55" si="31">(K52*N52)-L52</f>
        <v>7886.7</v>
      </c>
      <c r="N52" s="343">
        <v>300</v>
      </c>
      <c r="O52" s="358" t="s">
        <v>589</v>
      </c>
      <c r="P52" s="359">
        <v>44258</v>
      </c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21"/>
      <c r="AG52" s="318"/>
      <c r="AH52" s="249"/>
      <c r="AI52" s="249"/>
      <c r="AJ52" s="321"/>
      <c r="AK52" s="321"/>
      <c r="AL52" s="321"/>
    </row>
    <row r="53" spans="1:38" s="247" customFormat="1" ht="13.5" customHeight="1">
      <c r="A53" s="404">
        <v>5</v>
      </c>
      <c r="B53" s="393">
        <v>44622</v>
      </c>
      <c r="C53" s="360"/>
      <c r="D53" s="360" t="s">
        <v>891</v>
      </c>
      <c r="E53" s="285" t="s">
        <v>591</v>
      </c>
      <c r="F53" s="285">
        <v>2342.5</v>
      </c>
      <c r="G53" s="285">
        <v>2305</v>
      </c>
      <c r="H53" s="343">
        <v>2387.5</v>
      </c>
      <c r="I53" s="343" t="s">
        <v>894</v>
      </c>
      <c r="J53" s="355" t="s">
        <v>923</v>
      </c>
      <c r="K53" s="343">
        <f t="shared" si="29"/>
        <v>45</v>
      </c>
      <c r="L53" s="356">
        <f t="shared" si="30"/>
        <v>626.71875000000011</v>
      </c>
      <c r="M53" s="357">
        <f t="shared" si="31"/>
        <v>16248.28125</v>
      </c>
      <c r="N53" s="343">
        <v>375</v>
      </c>
      <c r="O53" s="358" t="s">
        <v>589</v>
      </c>
      <c r="P53" s="359">
        <v>44258</v>
      </c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21"/>
      <c r="AG53" s="318"/>
      <c r="AH53" s="249"/>
      <c r="AI53" s="249"/>
      <c r="AJ53" s="321"/>
      <c r="AK53" s="321"/>
      <c r="AL53" s="321"/>
    </row>
    <row r="54" spans="1:38" s="247" customFormat="1" ht="13.5" customHeight="1">
      <c r="A54" s="404">
        <v>6</v>
      </c>
      <c r="B54" s="393">
        <v>44622</v>
      </c>
      <c r="C54" s="360"/>
      <c r="D54" s="360" t="s">
        <v>892</v>
      </c>
      <c r="E54" s="285" t="s">
        <v>591</v>
      </c>
      <c r="F54" s="285">
        <v>280.5</v>
      </c>
      <c r="G54" s="285">
        <v>274</v>
      </c>
      <c r="H54" s="343">
        <v>285.5</v>
      </c>
      <c r="I54" s="343" t="s">
        <v>893</v>
      </c>
      <c r="J54" s="355" t="s">
        <v>924</v>
      </c>
      <c r="K54" s="343">
        <f t="shared" si="29"/>
        <v>5</v>
      </c>
      <c r="L54" s="356">
        <f t="shared" si="30"/>
        <v>339.74500000000006</v>
      </c>
      <c r="M54" s="357">
        <f t="shared" si="31"/>
        <v>8160.2550000000001</v>
      </c>
      <c r="N54" s="343">
        <v>1700</v>
      </c>
      <c r="O54" s="358" t="s">
        <v>589</v>
      </c>
      <c r="P54" s="359">
        <v>44258</v>
      </c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21"/>
      <c r="AG54" s="318"/>
      <c r="AH54" s="249"/>
      <c r="AI54" s="249"/>
      <c r="AJ54" s="321"/>
      <c r="AK54" s="321"/>
      <c r="AL54" s="321"/>
    </row>
    <row r="55" spans="1:38" s="247" customFormat="1" ht="13.5" customHeight="1">
      <c r="A55" s="429">
        <v>7</v>
      </c>
      <c r="B55" s="405">
        <v>44623</v>
      </c>
      <c r="C55" s="342"/>
      <c r="D55" s="342" t="s">
        <v>915</v>
      </c>
      <c r="E55" s="315" t="s">
        <v>591</v>
      </c>
      <c r="F55" s="315">
        <v>2337.5</v>
      </c>
      <c r="G55" s="315">
        <v>2300</v>
      </c>
      <c r="H55" s="316">
        <v>2300</v>
      </c>
      <c r="I55" s="316" t="s">
        <v>894</v>
      </c>
      <c r="J55" s="327" t="s">
        <v>951</v>
      </c>
      <c r="K55" s="316">
        <f t="shared" si="29"/>
        <v>-37.5</v>
      </c>
      <c r="L55" s="338">
        <f t="shared" si="30"/>
        <v>603.75000000000011</v>
      </c>
      <c r="M55" s="339">
        <f t="shared" si="31"/>
        <v>-14666.25</v>
      </c>
      <c r="N55" s="316">
        <v>375</v>
      </c>
      <c r="O55" s="340" t="s">
        <v>601</v>
      </c>
      <c r="P55" s="341">
        <v>44624</v>
      </c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21"/>
      <c r="AG55" s="318"/>
      <c r="AH55" s="249"/>
      <c r="AI55" s="249"/>
      <c r="AJ55" s="321"/>
      <c r="AK55" s="321"/>
      <c r="AL55" s="321"/>
    </row>
    <row r="56" spans="1:38" s="247" customFormat="1" ht="13.5" customHeight="1">
      <c r="A56" s="404">
        <v>8</v>
      </c>
      <c r="B56" s="393">
        <v>44623</v>
      </c>
      <c r="C56" s="360"/>
      <c r="D56" s="360" t="s">
        <v>892</v>
      </c>
      <c r="E56" s="285" t="s">
        <v>591</v>
      </c>
      <c r="F56" s="285">
        <v>276.5</v>
      </c>
      <c r="G56" s="285">
        <v>269</v>
      </c>
      <c r="H56" s="343">
        <v>281.5</v>
      </c>
      <c r="I56" s="343" t="s">
        <v>919</v>
      </c>
      <c r="J56" s="355" t="s">
        <v>924</v>
      </c>
      <c r="K56" s="343">
        <f t="shared" ref="K56" si="32">H56-F56</f>
        <v>5</v>
      </c>
      <c r="L56" s="356">
        <f t="shared" ref="L56" si="33">(H56*N56)*0.07%</f>
        <v>334.98500000000007</v>
      </c>
      <c r="M56" s="357">
        <f t="shared" ref="M56" si="34">(K56*N56)-L56</f>
        <v>8165.0150000000003</v>
      </c>
      <c r="N56" s="343">
        <v>1700</v>
      </c>
      <c r="O56" s="358" t="s">
        <v>589</v>
      </c>
      <c r="P56" s="359">
        <v>44259</v>
      </c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21"/>
      <c r="AG56" s="318"/>
      <c r="AH56" s="249"/>
      <c r="AI56" s="249"/>
      <c r="AJ56" s="321"/>
      <c r="AK56" s="321"/>
      <c r="AL56" s="321"/>
    </row>
    <row r="57" spans="1:38" s="247" customFormat="1" ht="13.5" customHeight="1">
      <c r="A57" s="404">
        <v>9</v>
      </c>
      <c r="B57" s="359">
        <v>44259</v>
      </c>
      <c r="C57" s="360"/>
      <c r="D57" s="360" t="s">
        <v>934</v>
      </c>
      <c r="E57" s="285" t="s">
        <v>591</v>
      </c>
      <c r="F57" s="285">
        <v>459.5</v>
      </c>
      <c r="G57" s="285">
        <v>451</v>
      </c>
      <c r="H57" s="343">
        <v>465.5</v>
      </c>
      <c r="I57" s="343" t="s">
        <v>935</v>
      </c>
      <c r="J57" s="355" t="s">
        <v>920</v>
      </c>
      <c r="K57" s="343">
        <f t="shared" ref="K57" si="35">H57-F57</f>
        <v>6</v>
      </c>
      <c r="L57" s="356">
        <f t="shared" ref="L57" si="36">(H57*N57)*0.07%</f>
        <v>488.77500000000009</v>
      </c>
      <c r="M57" s="357">
        <f t="shared" ref="M57" si="37">(K57*N57)-L57</f>
        <v>8511.2250000000004</v>
      </c>
      <c r="N57" s="343">
        <v>1500</v>
      </c>
      <c r="O57" s="358" t="s">
        <v>589</v>
      </c>
      <c r="P57" s="359">
        <v>44259</v>
      </c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21"/>
      <c r="AG57" s="318"/>
      <c r="AH57" s="249"/>
      <c r="AI57" s="249"/>
      <c r="AJ57" s="321"/>
      <c r="AK57" s="321"/>
      <c r="AL57" s="321"/>
    </row>
    <row r="58" spans="1:38" s="247" customFormat="1" ht="13.5" customHeight="1">
      <c r="A58" s="404">
        <v>10</v>
      </c>
      <c r="B58" s="359">
        <v>44259</v>
      </c>
      <c r="C58" s="360"/>
      <c r="D58" s="360" t="s">
        <v>936</v>
      </c>
      <c r="E58" s="285" t="s">
        <v>591</v>
      </c>
      <c r="F58" s="285">
        <v>3105</v>
      </c>
      <c r="G58" s="285">
        <v>3030</v>
      </c>
      <c r="H58" s="343">
        <v>3165</v>
      </c>
      <c r="I58" s="343" t="s">
        <v>937</v>
      </c>
      <c r="J58" s="355" t="s">
        <v>798</v>
      </c>
      <c r="K58" s="343">
        <f t="shared" ref="K58:K61" si="38">H58-F58</f>
        <v>60</v>
      </c>
      <c r="L58" s="356">
        <f t="shared" ref="L58:L61" si="39">(H58*N58)*0.07%</f>
        <v>387.71250000000003</v>
      </c>
      <c r="M58" s="357">
        <f t="shared" ref="M58:M61" si="40">(K58*N58)-L58</f>
        <v>10112.2875</v>
      </c>
      <c r="N58" s="343">
        <v>175</v>
      </c>
      <c r="O58" s="358" t="s">
        <v>589</v>
      </c>
      <c r="P58" s="359">
        <v>44259</v>
      </c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21"/>
      <c r="AG58" s="318"/>
      <c r="AH58" s="249"/>
      <c r="AI58" s="249"/>
      <c r="AJ58" s="321"/>
      <c r="AK58" s="321"/>
      <c r="AL58" s="321"/>
    </row>
    <row r="59" spans="1:38" s="247" customFormat="1" ht="13.5" customHeight="1">
      <c r="A59" s="404">
        <v>11</v>
      </c>
      <c r="B59" s="359">
        <v>44259</v>
      </c>
      <c r="C59" s="360"/>
      <c r="D59" s="360" t="s">
        <v>886</v>
      </c>
      <c r="E59" s="285" t="s">
        <v>591</v>
      </c>
      <c r="F59" s="285">
        <v>1698</v>
      </c>
      <c r="G59" s="285">
        <v>1658</v>
      </c>
      <c r="H59" s="343">
        <v>1731</v>
      </c>
      <c r="I59" s="343" t="s">
        <v>887</v>
      </c>
      <c r="J59" s="355" t="s">
        <v>952</v>
      </c>
      <c r="K59" s="343">
        <f t="shared" si="38"/>
        <v>33</v>
      </c>
      <c r="L59" s="356">
        <f t="shared" si="39"/>
        <v>363.51000000000005</v>
      </c>
      <c r="M59" s="357">
        <f t="shared" si="40"/>
        <v>9536.49</v>
      </c>
      <c r="N59" s="343">
        <v>300</v>
      </c>
      <c r="O59" s="358" t="s">
        <v>589</v>
      </c>
      <c r="P59" s="359">
        <v>44259</v>
      </c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21"/>
      <c r="AG59" s="318"/>
      <c r="AH59" s="249"/>
      <c r="AI59" s="249"/>
      <c r="AJ59" s="321"/>
      <c r="AK59" s="321"/>
      <c r="AL59" s="321"/>
    </row>
    <row r="60" spans="1:38" s="247" customFormat="1" ht="13.5" customHeight="1">
      <c r="A60" s="404">
        <v>12</v>
      </c>
      <c r="B60" s="359">
        <v>44259</v>
      </c>
      <c r="C60" s="360"/>
      <c r="D60" s="360" t="s">
        <v>939</v>
      </c>
      <c r="E60" s="285" t="s">
        <v>591</v>
      </c>
      <c r="F60" s="285">
        <v>1422.5</v>
      </c>
      <c r="G60" s="285">
        <v>1400</v>
      </c>
      <c r="H60" s="343">
        <v>1437</v>
      </c>
      <c r="I60" s="343" t="s">
        <v>940</v>
      </c>
      <c r="J60" s="355" t="s">
        <v>953</v>
      </c>
      <c r="K60" s="343">
        <f t="shared" si="38"/>
        <v>14.5</v>
      </c>
      <c r="L60" s="356">
        <f t="shared" si="39"/>
        <v>653.83500000000015</v>
      </c>
      <c r="M60" s="357">
        <f t="shared" si="40"/>
        <v>8771.1649999999991</v>
      </c>
      <c r="N60" s="343">
        <v>650</v>
      </c>
      <c r="O60" s="358" t="s">
        <v>589</v>
      </c>
      <c r="P60" s="359">
        <v>44259</v>
      </c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21"/>
      <c r="AG60" s="318"/>
      <c r="AH60" s="249"/>
      <c r="AI60" s="249"/>
      <c r="AJ60" s="321"/>
      <c r="AK60" s="321"/>
      <c r="AL60" s="321"/>
    </row>
    <row r="61" spans="1:38" s="247" customFormat="1" ht="13.5" customHeight="1">
      <c r="A61" s="429">
        <v>13</v>
      </c>
      <c r="B61" s="341">
        <v>44259</v>
      </c>
      <c r="C61" s="342"/>
      <c r="D61" s="342" t="s">
        <v>876</v>
      </c>
      <c r="E61" s="315" t="s">
        <v>591</v>
      </c>
      <c r="F61" s="315">
        <v>2322</v>
      </c>
      <c r="G61" s="315">
        <v>2275</v>
      </c>
      <c r="H61" s="316">
        <v>2275</v>
      </c>
      <c r="I61" s="316" t="s">
        <v>950</v>
      </c>
      <c r="J61" s="327" t="s">
        <v>972</v>
      </c>
      <c r="K61" s="316">
        <f t="shared" si="38"/>
        <v>-47</v>
      </c>
      <c r="L61" s="338">
        <f t="shared" si="39"/>
        <v>437.93750000000006</v>
      </c>
      <c r="M61" s="339">
        <f t="shared" si="40"/>
        <v>-13362.9375</v>
      </c>
      <c r="N61" s="316">
        <v>275</v>
      </c>
      <c r="O61" s="340" t="s">
        <v>601</v>
      </c>
      <c r="P61" s="341">
        <v>44627</v>
      </c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21"/>
      <c r="AG61" s="318"/>
      <c r="AH61" s="249"/>
      <c r="AI61" s="249"/>
      <c r="AJ61" s="321"/>
      <c r="AK61" s="321"/>
      <c r="AL61" s="321"/>
    </row>
    <row r="62" spans="1:38" s="247" customFormat="1" ht="13.5" customHeight="1">
      <c r="A62" s="404">
        <v>14</v>
      </c>
      <c r="B62" s="359">
        <v>44627</v>
      </c>
      <c r="C62" s="360"/>
      <c r="D62" s="360" t="s">
        <v>966</v>
      </c>
      <c r="E62" s="285" t="s">
        <v>591</v>
      </c>
      <c r="F62" s="285">
        <v>1137</v>
      </c>
      <c r="G62" s="285">
        <v>1120</v>
      </c>
      <c r="H62" s="343">
        <v>1151</v>
      </c>
      <c r="I62" s="343" t="s">
        <v>967</v>
      </c>
      <c r="J62" s="355" t="s">
        <v>968</v>
      </c>
      <c r="K62" s="343">
        <f t="shared" ref="K62" si="41">H62-F62</f>
        <v>14</v>
      </c>
      <c r="L62" s="356">
        <f t="shared" ref="L62" si="42">(H62*N62)*0.07%</f>
        <v>563.99000000000012</v>
      </c>
      <c r="M62" s="357">
        <f t="shared" ref="M62" si="43">(K62*N62)-L62</f>
        <v>9236.01</v>
      </c>
      <c r="N62" s="343">
        <v>700</v>
      </c>
      <c r="O62" s="358" t="s">
        <v>589</v>
      </c>
      <c r="P62" s="359">
        <v>44262</v>
      </c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21"/>
      <c r="AG62" s="318"/>
      <c r="AH62" s="249"/>
      <c r="AI62" s="249"/>
      <c r="AJ62" s="321"/>
      <c r="AK62" s="321"/>
      <c r="AL62" s="321"/>
    </row>
    <row r="63" spans="1:38" s="247" customFormat="1" ht="13.5" customHeight="1">
      <c r="A63" s="374">
        <v>15</v>
      </c>
      <c r="B63" s="430">
        <v>44627</v>
      </c>
      <c r="C63" s="345"/>
      <c r="D63" s="345" t="s">
        <v>969</v>
      </c>
      <c r="E63" s="251" t="s">
        <v>591</v>
      </c>
      <c r="F63" s="251" t="s">
        <v>970</v>
      </c>
      <c r="G63" s="251">
        <v>167.5</v>
      </c>
      <c r="H63" s="252"/>
      <c r="I63" s="252" t="s">
        <v>971</v>
      </c>
      <c r="J63" s="307" t="s">
        <v>592</v>
      </c>
      <c r="K63" s="345"/>
      <c r="L63" s="345"/>
      <c r="M63" s="251"/>
      <c r="N63" s="251"/>
      <c r="O63" s="251"/>
      <c r="P63" s="252"/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21"/>
      <c r="AG63" s="318"/>
      <c r="AH63" s="249"/>
      <c r="AI63" s="249"/>
      <c r="AJ63" s="321"/>
      <c r="AK63" s="321"/>
      <c r="AL63" s="321"/>
    </row>
    <row r="64" spans="1:38" s="247" customFormat="1" ht="13.5" customHeight="1">
      <c r="A64" s="374"/>
      <c r="B64" s="430"/>
      <c r="C64" s="345"/>
      <c r="D64" s="345"/>
      <c r="E64" s="251"/>
      <c r="F64" s="251"/>
      <c r="G64" s="251"/>
      <c r="H64" s="252"/>
      <c r="I64" s="252"/>
      <c r="J64" s="307"/>
      <c r="K64" s="345"/>
      <c r="L64" s="345"/>
      <c r="M64" s="251"/>
      <c r="N64" s="251"/>
      <c r="O64" s="251"/>
      <c r="P64" s="252"/>
      <c r="Q64" s="249"/>
      <c r="R64" s="253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21"/>
      <c r="AG64" s="318"/>
      <c r="AH64" s="249"/>
      <c r="AI64" s="249"/>
      <c r="AJ64" s="321"/>
      <c r="AK64" s="321"/>
      <c r="AL64" s="321"/>
    </row>
    <row r="65" spans="1:38" s="247" customFormat="1" ht="13.5" customHeight="1">
      <c r="A65" s="251"/>
      <c r="B65" s="248"/>
      <c r="C65" s="345"/>
      <c r="D65" s="345"/>
      <c r="E65" s="251"/>
      <c r="F65" s="251"/>
      <c r="G65" s="251"/>
      <c r="H65" s="252"/>
      <c r="I65" s="252"/>
      <c r="J65" s="307"/>
      <c r="K65" s="252"/>
      <c r="L65" s="283"/>
      <c r="M65" s="284"/>
      <c r="N65" s="252"/>
      <c r="O65" s="292"/>
      <c r="P65" s="293"/>
      <c r="Q65" s="249"/>
      <c r="R65" s="253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21"/>
      <c r="AG65" s="318"/>
      <c r="AH65" s="249"/>
      <c r="AI65" s="249"/>
      <c r="AJ65" s="321"/>
      <c r="AK65" s="321"/>
      <c r="AL65" s="321"/>
    </row>
    <row r="66" spans="1:38" ht="13.5" customHeight="1">
      <c r="A66" s="107"/>
      <c r="B66" s="108"/>
      <c r="C66" s="142"/>
      <c r="D66" s="150"/>
      <c r="E66" s="151"/>
      <c r="F66" s="107"/>
      <c r="G66" s="107"/>
      <c r="H66" s="107"/>
      <c r="I66" s="143"/>
      <c r="J66" s="143"/>
      <c r="K66" s="143"/>
      <c r="L66" s="143"/>
      <c r="M66" s="143"/>
      <c r="N66" s="143"/>
      <c r="O66" s="143"/>
      <c r="P66" s="143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52"/>
      <c r="B67" s="108"/>
      <c r="C67" s="109"/>
      <c r="D67" s="153"/>
      <c r="E67" s="112"/>
      <c r="F67" s="112"/>
      <c r="G67" s="112"/>
      <c r="H67" s="112"/>
      <c r="I67" s="112"/>
      <c r="J67" s="6"/>
      <c r="K67" s="112"/>
      <c r="L67" s="112"/>
      <c r="M67" s="6"/>
      <c r="N67" s="1"/>
      <c r="O67" s="109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54" t="s">
        <v>611</v>
      </c>
      <c r="B68" s="154"/>
      <c r="C68" s="154"/>
      <c r="D68" s="154"/>
      <c r="E68" s="155"/>
      <c r="F68" s="112"/>
      <c r="G68" s="112"/>
      <c r="H68" s="112"/>
      <c r="I68" s="112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6" t="s">
        <v>16</v>
      </c>
      <c r="B69" s="96" t="s">
        <v>566</v>
      </c>
      <c r="C69" s="96"/>
      <c r="D69" s="97" t="s">
        <v>577</v>
      </c>
      <c r="E69" s="96" t="s">
        <v>578</v>
      </c>
      <c r="F69" s="96" t="s">
        <v>579</v>
      </c>
      <c r="G69" s="96" t="s">
        <v>599</v>
      </c>
      <c r="H69" s="96" t="s">
        <v>581</v>
      </c>
      <c r="I69" s="96" t="s">
        <v>582</v>
      </c>
      <c r="J69" s="95" t="s">
        <v>583</v>
      </c>
      <c r="K69" s="95" t="s">
        <v>612</v>
      </c>
      <c r="L69" s="98" t="s">
        <v>585</v>
      </c>
      <c r="M69" s="149" t="s">
        <v>608</v>
      </c>
      <c r="N69" s="96" t="s">
        <v>609</v>
      </c>
      <c r="O69" s="96" t="s">
        <v>587</v>
      </c>
      <c r="P69" s="97" t="s">
        <v>588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247" customFormat="1" ht="12.75" customHeight="1">
      <c r="A70" s="285">
        <v>1</v>
      </c>
      <c r="B70" s="393">
        <v>44622</v>
      </c>
      <c r="C70" s="361"/>
      <c r="D70" s="373" t="s">
        <v>888</v>
      </c>
      <c r="E70" s="285" t="s">
        <v>591</v>
      </c>
      <c r="F70" s="285">
        <v>49.5</v>
      </c>
      <c r="G70" s="285">
        <v>30</v>
      </c>
      <c r="H70" s="343">
        <v>61</v>
      </c>
      <c r="I70" s="355" t="s">
        <v>868</v>
      </c>
      <c r="J70" s="355" t="s">
        <v>866</v>
      </c>
      <c r="K70" s="343">
        <f t="shared" ref="K70:K71" si="44">H70-F70</f>
        <v>11.5</v>
      </c>
      <c r="L70" s="356">
        <v>100</v>
      </c>
      <c r="M70" s="357">
        <f t="shared" ref="M70:M71" si="45">(K70*N70)-L70</f>
        <v>2775</v>
      </c>
      <c r="N70" s="343">
        <v>250</v>
      </c>
      <c r="O70" s="358" t="s">
        <v>589</v>
      </c>
      <c r="P70" s="359">
        <v>44257</v>
      </c>
      <c r="Q70" s="249"/>
      <c r="R70" s="250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394">
        <v>2</v>
      </c>
      <c r="B71" s="403">
        <v>44622</v>
      </c>
      <c r="C71" s="395"/>
      <c r="D71" s="396" t="s">
        <v>889</v>
      </c>
      <c r="E71" s="394" t="s">
        <v>591</v>
      </c>
      <c r="F71" s="394">
        <v>82.5</v>
      </c>
      <c r="G71" s="394">
        <v>35</v>
      </c>
      <c r="H71" s="397">
        <v>88.5</v>
      </c>
      <c r="I71" s="398" t="s">
        <v>890</v>
      </c>
      <c r="J71" s="398" t="s">
        <v>920</v>
      </c>
      <c r="K71" s="397">
        <f t="shared" si="44"/>
        <v>6</v>
      </c>
      <c r="L71" s="399">
        <v>100</v>
      </c>
      <c r="M71" s="400">
        <f t="shared" si="45"/>
        <v>200</v>
      </c>
      <c r="N71" s="397">
        <v>50</v>
      </c>
      <c r="O71" s="401" t="s">
        <v>711</v>
      </c>
      <c r="P71" s="402">
        <v>44258</v>
      </c>
      <c r="Q71" s="249"/>
      <c r="R71" s="250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15">
        <v>3</v>
      </c>
      <c r="B72" s="405">
        <v>44622</v>
      </c>
      <c r="C72" s="426"/>
      <c r="D72" s="427" t="s">
        <v>899</v>
      </c>
      <c r="E72" s="315" t="s">
        <v>591</v>
      </c>
      <c r="F72" s="315">
        <v>85</v>
      </c>
      <c r="G72" s="315">
        <v>45</v>
      </c>
      <c r="H72" s="315">
        <v>49</v>
      </c>
      <c r="I72" s="316" t="s">
        <v>861</v>
      </c>
      <c r="J72" s="327" t="s">
        <v>933</v>
      </c>
      <c r="K72" s="316">
        <f t="shared" ref="K72:K73" si="46">H72-F72</f>
        <v>-36</v>
      </c>
      <c r="L72" s="338">
        <v>100</v>
      </c>
      <c r="M72" s="339">
        <f t="shared" ref="M72:M73" si="47">(K72*N72)-L72</f>
        <v>-5500</v>
      </c>
      <c r="N72" s="316">
        <v>150</v>
      </c>
      <c r="O72" s="340" t="s">
        <v>601</v>
      </c>
      <c r="P72" s="341">
        <v>44623</v>
      </c>
      <c r="Q72" s="249"/>
      <c r="R72" s="250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285">
        <v>4</v>
      </c>
      <c r="B73" s="393">
        <v>44623</v>
      </c>
      <c r="C73" s="420"/>
      <c r="D73" s="361" t="s">
        <v>912</v>
      </c>
      <c r="E73" s="285" t="s">
        <v>591</v>
      </c>
      <c r="F73" s="285">
        <v>42</v>
      </c>
      <c r="G73" s="285">
        <v>26</v>
      </c>
      <c r="H73" s="285">
        <v>49.5</v>
      </c>
      <c r="I73" s="343" t="s">
        <v>913</v>
      </c>
      <c r="J73" s="355" t="s">
        <v>954</v>
      </c>
      <c r="K73" s="343">
        <f t="shared" si="46"/>
        <v>7.5</v>
      </c>
      <c r="L73" s="356">
        <v>100</v>
      </c>
      <c r="M73" s="357">
        <f t="shared" si="47"/>
        <v>2150</v>
      </c>
      <c r="N73" s="343">
        <v>300</v>
      </c>
      <c r="O73" s="358" t="s">
        <v>589</v>
      </c>
      <c r="P73" s="359">
        <v>44259</v>
      </c>
      <c r="Q73" s="249"/>
      <c r="R73" s="250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315">
        <v>5</v>
      </c>
      <c r="B74" s="405">
        <v>44623</v>
      </c>
      <c r="C74" s="426"/>
      <c r="D74" s="427" t="s">
        <v>888</v>
      </c>
      <c r="E74" s="315" t="s">
        <v>591</v>
      </c>
      <c r="F74" s="315">
        <v>55</v>
      </c>
      <c r="G74" s="315">
        <v>35</v>
      </c>
      <c r="H74" s="315">
        <v>35</v>
      </c>
      <c r="I74" s="316" t="s">
        <v>914</v>
      </c>
      <c r="J74" s="327" t="s">
        <v>973</v>
      </c>
      <c r="K74" s="316">
        <f t="shared" ref="K74" si="48">H74-F74</f>
        <v>-20</v>
      </c>
      <c r="L74" s="338">
        <v>100</v>
      </c>
      <c r="M74" s="339">
        <f t="shared" ref="M74" si="49">(K74*N74)-L74</f>
        <v>-5100</v>
      </c>
      <c r="N74" s="316">
        <v>250</v>
      </c>
      <c r="O74" s="340" t="s">
        <v>601</v>
      </c>
      <c r="P74" s="341">
        <v>44627</v>
      </c>
      <c r="Q74" s="249"/>
      <c r="R74" s="250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285">
        <v>6</v>
      </c>
      <c r="B75" s="393">
        <v>44623</v>
      </c>
      <c r="C75" s="361"/>
      <c r="D75" s="373" t="s">
        <v>916</v>
      </c>
      <c r="E75" s="285" t="s">
        <v>591</v>
      </c>
      <c r="F75" s="285">
        <v>51.5</v>
      </c>
      <c r="G75" s="285">
        <v>17</v>
      </c>
      <c r="H75" s="343">
        <v>71</v>
      </c>
      <c r="I75" s="355" t="s">
        <v>917</v>
      </c>
      <c r="J75" s="355" t="s">
        <v>918</v>
      </c>
      <c r="K75" s="343">
        <f t="shared" ref="K75:K76" si="50">H75-F75</f>
        <v>19.5</v>
      </c>
      <c r="L75" s="356">
        <v>100</v>
      </c>
      <c r="M75" s="357">
        <f t="shared" ref="M75:M76" si="51">(K75*N75)-L75</f>
        <v>875</v>
      </c>
      <c r="N75" s="343">
        <v>50</v>
      </c>
      <c r="O75" s="358" t="s">
        <v>589</v>
      </c>
      <c r="P75" s="359">
        <v>44258</v>
      </c>
      <c r="Q75" s="249"/>
      <c r="R75" s="250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15">
        <v>7</v>
      </c>
      <c r="B76" s="405">
        <v>44624</v>
      </c>
      <c r="C76" s="426"/>
      <c r="D76" s="427" t="s">
        <v>949</v>
      </c>
      <c r="E76" s="315" t="s">
        <v>591</v>
      </c>
      <c r="F76" s="315">
        <v>55</v>
      </c>
      <c r="G76" s="315">
        <v>38</v>
      </c>
      <c r="H76" s="315">
        <v>38</v>
      </c>
      <c r="I76" s="316" t="s">
        <v>914</v>
      </c>
      <c r="J76" s="327" t="s">
        <v>922</v>
      </c>
      <c r="K76" s="316">
        <f t="shared" si="50"/>
        <v>-17</v>
      </c>
      <c r="L76" s="338">
        <v>100</v>
      </c>
      <c r="M76" s="339">
        <f t="shared" si="51"/>
        <v>-5200</v>
      </c>
      <c r="N76" s="316">
        <v>300</v>
      </c>
      <c r="O76" s="340" t="s">
        <v>601</v>
      </c>
      <c r="P76" s="341">
        <v>44627</v>
      </c>
      <c r="Q76" s="249"/>
      <c r="R76" s="250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251"/>
      <c r="B77" s="344"/>
      <c r="C77" s="390"/>
      <c r="D77" s="391"/>
      <c r="E77" s="251"/>
      <c r="F77" s="251"/>
      <c r="G77" s="251"/>
      <c r="H77" s="252"/>
      <c r="I77" s="307"/>
      <c r="J77" s="307"/>
      <c r="K77" s="252"/>
      <c r="L77" s="283"/>
      <c r="M77" s="284"/>
      <c r="N77" s="252"/>
      <c r="O77" s="372"/>
      <c r="P77" s="293"/>
      <c r="Q77" s="249"/>
      <c r="R77" s="250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251"/>
      <c r="B78" s="344"/>
      <c r="C78" s="390"/>
      <c r="D78" s="391"/>
      <c r="E78" s="251"/>
      <c r="F78" s="251"/>
      <c r="G78" s="251"/>
      <c r="H78" s="252"/>
      <c r="I78" s="307"/>
      <c r="J78" s="307"/>
      <c r="K78" s="252"/>
      <c r="L78" s="283"/>
      <c r="M78" s="284"/>
      <c r="N78" s="252"/>
      <c r="O78" s="372"/>
      <c r="P78" s="293"/>
      <c r="Q78" s="249"/>
      <c r="R78" s="250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306" customFormat="1" ht="12.75" customHeight="1">
      <c r="A79" s="392"/>
      <c r="B79" s="392"/>
      <c r="C79" s="392"/>
      <c r="D79" s="392"/>
      <c r="E79" s="392"/>
      <c r="F79" s="392"/>
      <c r="G79" s="392"/>
      <c r="H79" s="392"/>
      <c r="I79" s="392"/>
      <c r="J79" s="392"/>
      <c r="K79" s="252"/>
      <c r="L79" s="283"/>
      <c r="M79" s="284"/>
      <c r="N79" s="252"/>
      <c r="O79" s="372"/>
      <c r="P79" s="293"/>
      <c r="Q79" s="303"/>
      <c r="R79" s="304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5"/>
      <c r="AG79" s="305"/>
      <c r="AH79" s="305"/>
      <c r="AI79" s="305"/>
      <c r="AJ79" s="305"/>
      <c r="AK79" s="305"/>
      <c r="AL79" s="305"/>
    </row>
    <row r="80" spans="1:38" ht="14.25" customHeight="1">
      <c r="A80" s="151"/>
      <c r="B80" s="156"/>
      <c r="C80" s="156"/>
      <c r="D80" s="157"/>
      <c r="E80" s="151"/>
      <c r="F80" s="158"/>
      <c r="G80" s="151"/>
      <c r="H80" s="151"/>
      <c r="I80" s="151"/>
      <c r="J80" s="156"/>
      <c r="K80" s="159"/>
      <c r="L80" s="151"/>
      <c r="M80" s="151"/>
      <c r="N80" s="151"/>
      <c r="O80" s="160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94" t="s">
        <v>613</v>
      </c>
      <c r="B81" s="161"/>
      <c r="C81" s="161"/>
      <c r="D81" s="162"/>
      <c r="E81" s="135"/>
      <c r="F81" s="6"/>
      <c r="G81" s="6"/>
      <c r="H81" s="136"/>
      <c r="I81" s="163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38.25" customHeight="1">
      <c r="A82" s="95" t="s">
        <v>16</v>
      </c>
      <c r="B82" s="96" t="s">
        <v>566</v>
      </c>
      <c r="C82" s="96"/>
      <c r="D82" s="97" t="s">
        <v>577</v>
      </c>
      <c r="E82" s="96" t="s">
        <v>578</v>
      </c>
      <c r="F82" s="96" t="s">
        <v>579</v>
      </c>
      <c r="G82" s="96" t="s">
        <v>580</v>
      </c>
      <c r="H82" s="96" t="s">
        <v>581</v>
      </c>
      <c r="I82" s="96" t="s">
        <v>582</v>
      </c>
      <c r="J82" s="95" t="s">
        <v>583</v>
      </c>
      <c r="K82" s="139" t="s">
        <v>600</v>
      </c>
      <c r="L82" s="140" t="s">
        <v>585</v>
      </c>
      <c r="M82" s="98" t="s">
        <v>586</v>
      </c>
      <c r="N82" s="96" t="s">
        <v>587</v>
      </c>
      <c r="O82" s="97" t="s">
        <v>588</v>
      </c>
      <c r="P82" s="96" t="s">
        <v>820</v>
      </c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s="247" customFormat="1" ht="14.25" customHeight="1">
      <c r="A83" s="271">
        <v>1</v>
      </c>
      <c r="B83" s="272">
        <v>44488</v>
      </c>
      <c r="C83" s="273"/>
      <c r="D83" s="274" t="s">
        <v>137</v>
      </c>
      <c r="E83" s="275" t="s">
        <v>591</v>
      </c>
      <c r="F83" s="276" t="s">
        <v>828</v>
      </c>
      <c r="G83" s="276">
        <v>198</v>
      </c>
      <c r="H83" s="275"/>
      <c r="I83" s="277" t="s">
        <v>825</v>
      </c>
      <c r="J83" s="278" t="s">
        <v>592</v>
      </c>
      <c r="K83" s="278"/>
      <c r="L83" s="279"/>
      <c r="M83" s="280"/>
      <c r="N83" s="278"/>
      <c r="O83" s="281"/>
      <c r="P83" s="278"/>
      <c r="Q83" s="246"/>
      <c r="R83" s="1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06">
        <v>2</v>
      </c>
      <c r="B84" s="393">
        <v>44599</v>
      </c>
      <c r="C84" s="407"/>
      <c r="D84" s="408" t="s">
        <v>71</v>
      </c>
      <c r="E84" s="409" t="s">
        <v>591</v>
      </c>
      <c r="F84" s="406">
        <v>200</v>
      </c>
      <c r="G84" s="406">
        <v>183</v>
      </c>
      <c r="H84" s="409">
        <v>224</v>
      </c>
      <c r="I84" s="410" t="s">
        <v>862</v>
      </c>
      <c r="J84" s="411" t="s">
        <v>938</v>
      </c>
      <c r="K84" s="411">
        <f t="shared" ref="K84" si="52">H84-F84</f>
        <v>24</v>
      </c>
      <c r="L84" s="412">
        <f>(F84*-0.7)/100</f>
        <v>-1.4</v>
      </c>
      <c r="M84" s="413">
        <f t="shared" ref="M84" si="53">(K84+L84)/F84</f>
        <v>0.113</v>
      </c>
      <c r="N84" s="411" t="s">
        <v>589</v>
      </c>
      <c r="O84" s="414">
        <v>44624</v>
      </c>
      <c r="P84" s="428"/>
      <c r="Q84" s="246"/>
      <c r="R84" s="246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ht="14.25" customHeight="1">
      <c r="A85" s="164"/>
      <c r="B85" s="141"/>
      <c r="C85" s="165"/>
      <c r="D85" s="100"/>
      <c r="E85" s="166"/>
      <c r="F85" s="166"/>
      <c r="G85" s="166"/>
      <c r="H85" s="166"/>
      <c r="I85" s="166"/>
      <c r="J85" s="166"/>
      <c r="K85" s="167"/>
      <c r="L85" s="168"/>
      <c r="M85" s="166"/>
      <c r="N85" s="169"/>
      <c r="O85" s="170"/>
      <c r="P85" s="170"/>
      <c r="R85" s="6"/>
      <c r="S85" s="41"/>
      <c r="T85" s="1"/>
      <c r="U85" s="1"/>
      <c r="V85" s="1"/>
      <c r="W85" s="1"/>
      <c r="X85" s="1"/>
      <c r="Y85" s="1"/>
      <c r="Z85" s="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38" ht="12.75" customHeight="1">
      <c r="A86" s="119" t="s">
        <v>593</v>
      </c>
      <c r="B86" s="119"/>
      <c r="C86" s="119"/>
      <c r="D86" s="119"/>
      <c r="E86" s="41"/>
      <c r="F86" s="127" t="s">
        <v>595</v>
      </c>
      <c r="G86" s="56"/>
      <c r="H86" s="56"/>
      <c r="I86" s="56"/>
      <c r="J86" s="6"/>
      <c r="K86" s="145"/>
      <c r="L86" s="146"/>
      <c r="M86" s="6"/>
      <c r="N86" s="109"/>
      <c r="O86" s="171"/>
      <c r="P86" s="1"/>
      <c r="Q86" s="1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26" t="s">
        <v>594</v>
      </c>
      <c r="B87" s="119"/>
      <c r="C87" s="119"/>
      <c r="D87" s="119"/>
      <c r="E87" s="6"/>
      <c r="F87" s="127" t="s">
        <v>597</v>
      </c>
      <c r="G87" s="6"/>
      <c r="H87" s="6" t="s">
        <v>816</v>
      </c>
      <c r="I87" s="6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26"/>
      <c r="B88" s="119"/>
      <c r="C88" s="119"/>
      <c r="D88" s="119"/>
      <c r="E88" s="6"/>
      <c r="F88" s="127"/>
      <c r="G88" s="6"/>
      <c r="H88" s="6"/>
      <c r="I88" s="6"/>
      <c r="J88" s="1"/>
      <c r="K88" s="6"/>
      <c r="L88" s="6"/>
      <c r="M88" s="6"/>
      <c r="N88" s="1"/>
      <c r="O88" s="1"/>
      <c r="Q88" s="1"/>
      <c r="R88" s="5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"/>
      <c r="B89" s="134" t="s">
        <v>614</v>
      </c>
      <c r="C89" s="134"/>
      <c r="D89" s="134"/>
      <c r="E89" s="134"/>
      <c r="F89" s="135"/>
      <c r="G89" s="6"/>
      <c r="H89" s="6"/>
      <c r="I89" s="136"/>
      <c r="J89" s="137"/>
      <c r="K89" s="138"/>
      <c r="L89" s="137"/>
      <c r="M89" s="6"/>
      <c r="N89" s="1"/>
      <c r="O89" s="1"/>
      <c r="Q89" s="1"/>
      <c r="R89" s="5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5" t="s">
        <v>16</v>
      </c>
      <c r="B90" s="96" t="s">
        <v>566</v>
      </c>
      <c r="C90" s="96"/>
      <c r="D90" s="97" t="s">
        <v>577</v>
      </c>
      <c r="E90" s="96" t="s">
        <v>578</v>
      </c>
      <c r="F90" s="96" t="s">
        <v>579</v>
      </c>
      <c r="G90" s="96" t="s">
        <v>599</v>
      </c>
      <c r="H90" s="96" t="s">
        <v>581</v>
      </c>
      <c r="I90" s="96" t="s">
        <v>582</v>
      </c>
      <c r="J90" s="172" t="s">
        <v>583</v>
      </c>
      <c r="K90" s="139" t="s">
        <v>600</v>
      </c>
      <c r="L90" s="149" t="s">
        <v>608</v>
      </c>
      <c r="M90" s="96" t="s">
        <v>609</v>
      </c>
      <c r="N90" s="140" t="s">
        <v>585</v>
      </c>
      <c r="O90" s="98" t="s">
        <v>586</v>
      </c>
      <c r="P90" s="96" t="s">
        <v>587</v>
      </c>
      <c r="Q90" s="97" t="s">
        <v>588</v>
      </c>
      <c r="R90" s="56"/>
      <c r="S90" s="1"/>
      <c r="T90" s="1"/>
      <c r="U90" s="1"/>
      <c r="V90" s="1"/>
      <c r="W90" s="1"/>
      <c r="X90" s="1"/>
      <c r="Y90" s="1"/>
      <c r="Z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144"/>
      <c r="S91" s="113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8" ht="14.25" customHeight="1">
      <c r="A92" s="101"/>
      <c r="B92" s="102"/>
      <c r="C92" s="173"/>
      <c r="D92" s="103"/>
      <c r="E92" s="104"/>
      <c r="F92" s="174"/>
      <c r="G92" s="101"/>
      <c r="H92" s="104"/>
      <c r="I92" s="105"/>
      <c r="J92" s="175"/>
      <c r="K92" s="175"/>
      <c r="L92" s="176"/>
      <c r="M92" s="99"/>
      <c r="N92" s="176"/>
      <c r="O92" s="177"/>
      <c r="P92" s="178"/>
      <c r="Q92" s="179"/>
      <c r="R92" s="144"/>
      <c r="S92" s="113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01"/>
      <c r="B93" s="102"/>
      <c r="C93" s="173"/>
      <c r="D93" s="103"/>
      <c r="E93" s="104"/>
      <c r="F93" s="174"/>
      <c r="G93" s="101"/>
      <c r="H93" s="104"/>
      <c r="I93" s="105"/>
      <c r="J93" s="175"/>
      <c r="K93" s="175"/>
      <c r="L93" s="176"/>
      <c r="M93" s="99"/>
      <c r="N93" s="176"/>
      <c r="O93" s="177"/>
      <c r="P93" s="178"/>
      <c r="Q93" s="17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1"/>
      <c r="B94" s="102"/>
      <c r="C94" s="173"/>
      <c r="D94" s="103"/>
      <c r="E94" s="104"/>
      <c r="F94" s="175"/>
      <c r="G94" s="101"/>
      <c r="H94" s="104"/>
      <c r="I94" s="105"/>
      <c r="J94" s="175"/>
      <c r="K94" s="175"/>
      <c r="L94" s="176"/>
      <c r="M94" s="99"/>
      <c r="N94" s="176"/>
      <c r="O94" s="177"/>
      <c r="P94" s="178"/>
      <c r="Q94" s="17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1"/>
      <c r="B95" s="102"/>
      <c r="C95" s="173"/>
      <c r="D95" s="103"/>
      <c r="E95" s="104"/>
      <c r="F95" s="175"/>
      <c r="G95" s="101"/>
      <c r="H95" s="104"/>
      <c r="I95" s="105"/>
      <c r="J95" s="175"/>
      <c r="K95" s="175"/>
      <c r="L95" s="176"/>
      <c r="M95" s="99"/>
      <c r="N95" s="176"/>
      <c r="O95" s="177"/>
      <c r="P95" s="178"/>
      <c r="Q95" s="17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1"/>
      <c r="B96" s="102"/>
      <c r="C96" s="173"/>
      <c r="D96" s="103"/>
      <c r="E96" s="104"/>
      <c r="F96" s="174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75"/>
      <c r="K97" s="175"/>
      <c r="L97" s="175"/>
      <c r="M97" s="175"/>
      <c r="N97" s="176"/>
      <c r="O97" s="180"/>
      <c r="P97" s="178"/>
      <c r="Q97" s="179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01"/>
      <c r="B98" s="102"/>
      <c r="C98" s="173"/>
      <c r="D98" s="103"/>
      <c r="E98" s="104"/>
      <c r="F98" s="175"/>
      <c r="G98" s="101"/>
      <c r="H98" s="104"/>
      <c r="I98" s="105"/>
      <c r="J98" s="175"/>
      <c r="K98" s="175"/>
      <c r="L98" s="176"/>
      <c r="M98" s="99"/>
      <c r="N98" s="176"/>
      <c r="O98" s="177"/>
      <c r="P98" s="178"/>
      <c r="Q98" s="179"/>
      <c r="R98" s="144"/>
      <c r="S98" s="11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1"/>
      <c r="B99" s="102"/>
      <c r="C99" s="173"/>
      <c r="D99" s="103"/>
      <c r="E99" s="104"/>
      <c r="F99" s="174"/>
      <c r="G99" s="101"/>
      <c r="H99" s="104"/>
      <c r="I99" s="105"/>
      <c r="J99" s="181"/>
      <c r="K99" s="181"/>
      <c r="L99" s="181"/>
      <c r="M99" s="181"/>
      <c r="N99" s="182"/>
      <c r="O99" s="177"/>
      <c r="P99" s="106"/>
      <c r="Q99" s="179"/>
      <c r="R99" s="144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26"/>
      <c r="B100" s="119"/>
      <c r="C100" s="119"/>
      <c r="D100" s="119"/>
      <c r="E100" s="6"/>
      <c r="F100" s="127"/>
      <c r="G100" s="6"/>
      <c r="H100" s="6"/>
      <c r="I100" s="6"/>
      <c r="J100" s="1"/>
      <c r="K100" s="6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26"/>
      <c r="B101" s="119"/>
      <c r="C101" s="119"/>
      <c r="D101" s="119"/>
      <c r="E101" s="6"/>
      <c r="F101" s="127"/>
      <c r="G101" s="56"/>
      <c r="H101" s="41"/>
      <c r="I101" s="56"/>
      <c r="J101" s="6"/>
      <c r="K101" s="145"/>
      <c r="L101" s="146"/>
      <c r="M101" s="6"/>
      <c r="N101" s="109"/>
      <c r="O101" s="147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56"/>
      <c r="B102" s="108"/>
      <c r="C102" s="108"/>
      <c r="D102" s="41"/>
      <c r="E102" s="56"/>
      <c r="F102" s="56"/>
      <c r="G102" s="56"/>
      <c r="H102" s="41"/>
      <c r="I102" s="56"/>
      <c r="J102" s="6"/>
      <c r="K102" s="145"/>
      <c r="L102" s="146"/>
      <c r="M102" s="6"/>
      <c r="N102" s="109"/>
      <c r="O102" s="147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41"/>
      <c r="B103" s="183" t="s">
        <v>615</v>
      </c>
      <c r="C103" s="183"/>
      <c r="D103" s="183"/>
      <c r="E103" s="183"/>
      <c r="F103" s="6"/>
      <c r="G103" s="6"/>
      <c r="H103" s="137"/>
      <c r="I103" s="6"/>
      <c r="J103" s="137"/>
      <c r="K103" s="138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5" t="s">
        <v>16</v>
      </c>
      <c r="B104" s="96" t="s">
        <v>566</v>
      </c>
      <c r="C104" s="96"/>
      <c r="D104" s="97" t="s">
        <v>577</v>
      </c>
      <c r="E104" s="96" t="s">
        <v>578</v>
      </c>
      <c r="F104" s="96" t="s">
        <v>579</v>
      </c>
      <c r="G104" s="96" t="s">
        <v>616</v>
      </c>
      <c r="H104" s="96" t="s">
        <v>617</v>
      </c>
      <c r="I104" s="96" t="s">
        <v>582</v>
      </c>
      <c r="J104" s="184" t="s">
        <v>583</v>
      </c>
      <c r="K104" s="96" t="s">
        <v>584</v>
      </c>
      <c r="L104" s="96" t="s">
        <v>618</v>
      </c>
      <c r="M104" s="96" t="s">
        <v>587</v>
      </c>
      <c r="N104" s="97" t="s">
        <v>588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85">
        <v>1</v>
      </c>
      <c r="B105" s="186">
        <v>41579</v>
      </c>
      <c r="C105" s="186"/>
      <c r="D105" s="187" t="s">
        <v>619</v>
      </c>
      <c r="E105" s="188" t="s">
        <v>620</v>
      </c>
      <c r="F105" s="189">
        <v>82</v>
      </c>
      <c r="G105" s="188" t="s">
        <v>621</v>
      </c>
      <c r="H105" s="188">
        <v>100</v>
      </c>
      <c r="I105" s="190">
        <v>100</v>
      </c>
      <c r="J105" s="191" t="s">
        <v>622</v>
      </c>
      <c r="K105" s="192">
        <f t="shared" ref="K105:K157" si="54">H105-F105</f>
        <v>18</v>
      </c>
      <c r="L105" s="193">
        <f t="shared" ref="L105:L157" si="55">K105/F105</f>
        <v>0.21951219512195122</v>
      </c>
      <c r="M105" s="188" t="s">
        <v>589</v>
      </c>
      <c r="N105" s="194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85">
        <v>2</v>
      </c>
      <c r="B106" s="186">
        <v>41794</v>
      </c>
      <c r="C106" s="186"/>
      <c r="D106" s="187" t="s">
        <v>623</v>
      </c>
      <c r="E106" s="188" t="s">
        <v>591</v>
      </c>
      <c r="F106" s="189">
        <v>257</v>
      </c>
      <c r="G106" s="188" t="s">
        <v>621</v>
      </c>
      <c r="H106" s="188">
        <v>300</v>
      </c>
      <c r="I106" s="190">
        <v>300</v>
      </c>
      <c r="J106" s="191" t="s">
        <v>622</v>
      </c>
      <c r="K106" s="192">
        <f t="shared" si="54"/>
        <v>43</v>
      </c>
      <c r="L106" s="193">
        <f t="shared" si="55"/>
        <v>0.16731517509727625</v>
      </c>
      <c r="M106" s="188" t="s">
        <v>589</v>
      </c>
      <c r="N106" s="194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85">
        <v>3</v>
      </c>
      <c r="B107" s="186">
        <v>41828</v>
      </c>
      <c r="C107" s="186"/>
      <c r="D107" s="187" t="s">
        <v>624</v>
      </c>
      <c r="E107" s="188" t="s">
        <v>591</v>
      </c>
      <c r="F107" s="189">
        <v>393</v>
      </c>
      <c r="G107" s="188" t="s">
        <v>621</v>
      </c>
      <c r="H107" s="188">
        <v>468</v>
      </c>
      <c r="I107" s="190">
        <v>468</v>
      </c>
      <c r="J107" s="191" t="s">
        <v>622</v>
      </c>
      <c r="K107" s="192">
        <f t="shared" si="54"/>
        <v>75</v>
      </c>
      <c r="L107" s="193">
        <f t="shared" si="55"/>
        <v>0.19083969465648856</v>
      </c>
      <c r="M107" s="188" t="s">
        <v>589</v>
      </c>
      <c r="N107" s="194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85">
        <v>4</v>
      </c>
      <c r="B108" s="186">
        <v>41857</v>
      </c>
      <c r="C108" s="186"/>
      <c r="D108" s="187" t="s">
        <v>625</v>
      </c>
      <c r="E108" s="188" t="s">
        <v>591</v>
      </c>
      <c r="F108" s="189">
        <v>205</v>
      </c>
      <c r="G108" s="188" t="s">
        <v>621</v>
      </c>
      <c r="H108" s="188">
        <v>275</v>
      </c>
      <c r="I108" s="190">
        <v>250</v>
      </c>
      <c r="J108" s="191" t="s">
        <v>622</v>
      </c>
      <c r="K108" s="192">
        <f t="shared" si="54"/>
        <v>70</v>
      </c>
      <c r="L108" s="193">
        <f t="shared" si="55"/>
        <v>0.34146341463414637</v>
      </c>
      <c r="M108" s="188" t="s">
        <v>589</v>
      </c>
      <c r="N108" s="194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85">
        <v>5</v>
      </c>
      <c r="B109" s="186">
        <v>41886</v>
      </c>
      <c r="C109" s="186"/>
      <c r="D109" s="187" t="s">
        <v>626</v>
      </c>
      <c r="E109" s="188" t="s">
        <v>591</v>
      </c>
      <c r="F109" s="189">
        <v>162</v>
      </c>
      <c r="G109" s="188" t="s">
        <v>621</v>
      </c>
      <c r="H109" s="188">
        <v>190</v>
      </c>
      <c r="I109" s="190">
        <v>190</v>
      </c>
      <c r="J109" s="191" t="s">
        <v>622</v>
      </c>
      <c r="K109" s="192">
        <f t="shared" si="54"/>
        <v>28</v>
      </c>
      <c r="L109" s="193">
        <f t="shared" si="55"/>
        <v>0.1728395061728395</v>
      </c>
      <c r="M109" s="188" t="s">
        <v>589</v>
      </c>
      <c r="N109" s="194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6</v>
      </c>
      <c r="B110" s="186">
        <v>41886</v>
      </c>
      <c r="C110" s="186"/>
      <c r="D110" s="187" t="s">
        <v>627</v>
      </c>
      <c r="E110" s="188" t="s">
        <v>591</v>
      </c>
      <c r="F110" s="189">
        <v>75</v>
      </c>
      <c r="G110" s="188" t="s">
        <v>621</v>
      </c>
      <c r="H110" s="188">
        <v>91.5</v>
      </c>
      <c r="I110" s="190" t="s">
        <v>628</v>
      </c>
      <c r="J110" s="191" t="s">
        <v>629</v>
      </c>
      <c r="K110" s="192">
        <f t="shared" si="54"/>
        <v>16.5</v>
      </c>
      <c r="L110" s="193">
        <f t="shared" si="55"/>
        <v>0.22</v>
      </c>
      <c r="M110" s="188" t="s">
        <v>589</v>
      </c>
      <c r="N110" s="194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7</v>
      </c>
      <c r="B111" s="186">
        <v>41913</v>
      </c>
      <c r="C111" s="186"/>
      <c r="D111" s="187" t="s">
        <v>630</v>
      </c>
      <c r="E111" s="188" t="s">
        <v>591</v>
      </c>
      <c r="F111" s="189">
        <v>850</v>
      </c>
      <c r="G111" s="188" t="s">
        <v>621</v>
      </c>
      <c r="H111" s="188">
        <v>982.5</v>
      </c>
      <c r="I111" s="190">
        <v>1050</v>
      </c>
      <c r="J111" s="191" t="s">
        <v>631</v>
      </c>
      <c r="K111" s="192">
        <f t="shared" si="54"/>
        <v>132.5</v>
      </c>
      <c r="L111" s="193">
        <f t="shared" si="55"/>
        <v>0.15588235294117647</v>
      </c>
      <c r="M111" s="188" t="s">
        <v>589</v>
      </c>
      <c r="N111" s="194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8</v>
      </c>
      <c r="B112" s="186">
        <v>41913</v>
      </c>
      <c r="C112" s="186"/>
      <c r="D112" s="187" t="s">
        <v>632</v>
      </c>
      <c r="E112" s="188" t="s">
        <v>591</v>
      </c>
      <c r="F112" s="189">
        <v>475</v>
      </c>
      <c r="G112" s="188" t="s">
        <v>621</v>
      </c>
      <c r="H112" s="188">
        <v>515</v>
      </c>
      <c r="I112" s="190">
        <v>600</v>
      </c>
      <c r="J112" s="191" t="s">
        <v>633</v>
      </c>
      <c r="K112" s="192">
        <f t="shared" si="54"/>
        <v>40</v>
      </c>
      <c r="L112" s="193">
        <f t="shared" si="55"/>
        <v>8.4210526315789472E-2</v>
      </c>
      <c r="M112" s="188" t="s">
        <v>589</v>
      </c>
      <c r="N112" s="19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9</v>
      </c>
      <c r="B113" s="186">
        <v>41913</v>
      </c>
      <c r="C113" s="186"/>
      <c r="D113" s="187" t="s">
        <v>634</v>
      </c>
      <c r="E113" s="188" t="s">
        <v>591</v>
      </c>
      <c r="F113" s="189">
        <v>86</v>
      </c>
      <c r="G113" s="188" t="s">
        <v>621</v>
      </c>
      <c r="H113" s="188">
        <v>99</v>
      </c>
      <c r="I113" s="190">
        <v>140</v>
      </c>
      <c r="J113" s="191" t="s">
        <v>635</v>
      </c>
      <c r="K113" s="192">
        <f t="shared" si="54"/>
        <v>13</v>
      </c>
      <c r="L113" s="193">
        <f t="shared" si="55"/>
        <v>0.15116279069767441</v>
      </c>
      <c r="M113" s="188" t="s">
        <v>589</v>
      </c>
      <c r="N113" s="19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10</v>
      </c>
      <c r="B114" s="186">
        <v>41926</v>
      </c>
      <c r="C114" s="186"/>
      <c r="D114" s="187" t="s">
        <v>636</v>
      </c>
      <c r="E114" s="188" t="s">
        <v>591</v>
      </c>
      <c r="F114" s="189">
        <v>496.6</v>
      </c>
      <c r="G114" s="188" t="s">
        <v>621</v>
      </c>
      <c r="H114" s="188">
        <v>621</v>
      </c>
      <c r="I114" s="190">
        <v>580</v>
      </c>
      <c r="J114" s="191" t="s">
        <v>622</v>
      </c>
      <c r="K114" s="192">
        <f t="shared" si="54"/>
        <v>124.39999999999998</v>
      </c>
      <c r="L114" s="193">
        <f t="shared" si="55"/>
        <v>0.25050342327829234</v>
      </c>
      <c r="M114" s="188" t="s">
        <v>589</v>
      </c>
      <c r="N114" s="194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11</v>
      </c>
      <c r="B115" s="186">
        <v>41926</v>
      </c>
      <c r="C115" s="186"/>
      <c r="D115" s="187" t="s">
        <v>637</v>
      </c>
      <c r="E115" s="188" t="s">
        <v>591</v>
      </c>
      <c r="F115" s="189">
        <v>2481.9</v>
      </c>
      <c r="G115" s="188" t="s">
        <v>621</v>
      </c>
      <c r="H115" s="188">
        <v>2840</v>
      </c>
      <c r="I115" s="190">
        <v>2870</v>
      </c>
      <c r="J115" s="191" t="s">
        <v>638</v>
      </c>
      <c r="K115" s="192">
        <f t="shared" si="54"/>
        <v>358.09999999999991</v>
      </c>
      <c r="L115" s="193">
        <f t="shared" si="55"/>
        <v>0.14428462065353154</v>
      </c>
      <c r="M115" s="188" t="s">
        <v>589</v>
      </c>
      <c r="N115" s="194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12</v>
      </c>
      <c r="B116" s="186">
        <v>41928</v>
      </c>
      <c r="C116" s="186"/>
      <c r="D116" s="187" t="s">
        <v>639</v>
      </c>
      <c r="E116" s="188" t="s">
        <v>591</v>
      </c>
      <c r="F116" s="189">
        <v>84.5</v>
      </c>
      <c r="G116" s="188" t="s">
        <v>621</v>
      </c>
      <c r="H116" s="188">
        <v>93</v>
      </c>
      <c r="I116" s="190">
        <v>110</v>
      </c>
      <c r="J116" s="191" t="s">
        <v>640</v>
      </c>
      <c r="K116" s="192">
        <f t="shared" si="54"/>
        <v>8.5</v>
      </c>
      <c r="L116" s="193">
        <f t="shared" si="55"/>
        <v>0.10059171597633136</v>
      </c>
      <c r="M116" s="188" t="s">
        <v>589</v>
      </c>
      <c r="N116" s="19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13</v>
      </c>
      <c r="B117" s="186">
        <v>41928</v>
      </c>
      <c r="C117" s="186"/>
      <c r="D117" s="187" t="s">
        <v>641</v>
      </c>
      <c r="E117" s="188" t="s">
        <v>591</v>
      </c>
      <c r="F117" s="189">
        <v>401</v>
      </c>
      <c r="G117" s="188" t="s">
        <v>621</v>
      </c>
      <c r="H117" s="188">
        <v>428</v>
      </c>
      <c r="I117" s="190">
        <v>450</v>
      </c>
      <c r="J117" s="191" t="s">
        <v>642</v>
      </c>
      <c r="K117" s="192">
        <f t="shared" si="54"/>
        <v>27</v>
      </c>
      <c r="L117" s="193">
        <f t="shared" si="55"/>
        <v>6.7331670822942641E-2</v>
      </c>
      <c r="M117" s="188" t="s">
        <v>589</v>
      </c>
      <c r="N117" s="194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14</v>
      </c>
      <c r="B118" s="186">
        <v>41928</v>
      </c>
      <c r="C118" s="186"/>
      <c r="D118" s="187" t="s">
        <v>643</v>
      </c>
      <c r="E118" s="188" t="s">
        <v>591</v>
      </c>
      <c r="F118" s="189">
        <v>101</v>
      </c>
      <c r="G118" s="188" t="s">
        <v>621</v>
      </c>
      <c r="H118" s="188">
        <v>112</v>
      </c>
      <c r="I118" s="190">
        <v>120</v>
      </c>
      <c r="J118" s="191" t="s">
        <v>644</v>
      </c>
      <c r="K118" s="192">
        <f t="shared" si="54"/>
        <v>11</v>
      </c>
      <c r="L118" s="193">
        <f t="shared" si="55"/>
        <v>0.10891089108910891</v>
      </c>
      <c r="M118" s="188" t="s">
        <v>589</v>
      </c>
      <c r="N118" s="19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15</v>
      </c>
      <c r="B119" s="186">
        <v>41954</v>
      </c>
      <c r="C119" s="186"/>
      <c r="D119" s="187" t="s">
        <v>645</v>
      </c>
      <c r="E119" s="188" t="s">
        <v>591</v>
      </c>
      <c r="F119" s="189">
        <v>59</v>
      </c>
      <c r="G119" s="188" t="s">
        <v>621</v>
      </c>
      <c r="H119" s="188">
        <v>76</v>
      </c>
      <c r="I119" s="190">
        <v>76</v>
      </c>
      <c r="J119" s="191" t="s">
        <v>622</v>
      </c>
      <c r="K119" s="192">
        <f t="shared" si="54"/>
        <v>17</v>
      </c>
      <c r="L119" s="193">
        <f t="shared" si="55"/>
        <v>0.28813559322033899</v>
      </c>
      <c r="M119" s="188" t="s">
        <v>589</v>
      </c>
      <c r="N119" s="194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16</v>
      </c>
      <c r="B120" s="186">
        <v>41954</v>
      </c>
      <c r="C120" s="186"/>
      <c r="D120" s="187" t="s">
        <v>634</v>
      </c>
      <c r="E120" s="188" t="s">
        <v>591</v>
      </c>
      <c r="F120" s="189">
        <v>99</v>
      </c>
      <c r="G120" s="188" t="s">
        <v>621</v>
      </c>
      <c r="H120" s="188">
        <v>120</v>
      </c>
      <c r="I120" s="190">
        <v>120</v>
      </c>
      <c r="J120" s="191" t="s">
        <v>602</v>
      </c>
      <c r="K120" s="192">
        <f t="shared" si="54"/>
        <v>21</v>
      </c>
      <c r="L120" s="193">
        <f t="shared" si="55"/>
        <v>0.21212121212121213</v>
      </c>
      <c r="M120" s="188" t="s">
        <v>589</v>
      </c>
      <c r="N120" s="194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17</v>
      </c>
      <c r="B121" s="186">
        <v>41956</v>
      </c>
      <c r="C121" s="186"/>
      <c r="D121" s="187" t="s">
        <v>646</v>
      </c>
      <c r="E121" s="188" t="s">
        <v>591</v>
      </c>
      <c r="F121" s="189">
        <v>22</v>
      </c>
      <c r="G121" s="188" t="s">
        <v>621</v>
      </c>
      <c r="H121" s="188">
        <v>33.549999999999997</v>
      </c>
      <c r="I121" s="190">
        <v>32</v>
      </c>
      <c r="J121" s="191" t="s">
        <v>647</v>
      </c>
      <c r="K121" s="192">
        <f t="shared" si="54"/>
        <v>11.549999999999997</v>
      </c>
      <c r="L121" s="193">
        <f t="shared" si="55"/>
        <v>0.52499999999999991</v>
      </c>
      <c r="M121" s="188" t="s">
        <v>589</v>
      </c>
      <c r="N121" s="194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18</v>
      </c>
      <c r="B122" s="186">
        <v>41976</v>
      </c>
      <c r="C122" s="186"/>
      <c r="D122" s="187" t="s">
        <v>648</v>
      </c>
      <c r="E122" s="188" t="s">
        <v>591</v>
      </c>
      <c r="F122" s="189">
        <v>440</v>
      </c>
      <c r="G122" s="188" t="s">
        <v>621</v>
      </c>
      <c r="H122" s="188">
        <v>520</v>
      </c>
      <c r="I122" s="190">
        <v>520</v>
      </c>
      <c r="J122" s="191" t="s">
        <v>649</v>
      </c>
      <c r="K122" s="192">
        <f t="shared" si="54"/>
        <v>80</v>
      </c>
      <c r="L122" s="193">
        <f t="shared" si="55"/>
        <v>0.18181818181818182</v>
      </c>
      <c r="M122" s="188" t="s">
        <v>589</v>
      </c>
      <c r="N122" s="194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19</v>
      </c>
      <c r="B123" s="186">
        <v>41976</v>
      </c>
      <c r="C123" s="186"/>
      <c r="D123" s="187" t="s">
        <v>650</v>
      </c>
      <c r="E123" s="188" t="s">
        <v>591</v>
      </c>
      <c r="F123" s="189">
        <v>360</v>
      </c>
      <c r="G123" s="188" t="s">
        <v>621</v>
      </c>
      <c r="H123" s="188">
        <v>427</v>
      </c>
      <c r="I123" s="190">
        <v>425</v>
      </c>
      <c r="J123" s="191" t="s">
        <v>651</v>
      </c>
      <c r="K123" s="192">
        <f t="shared" si="54"/>
        <v>67</v>
      </c>
      <c r="L123" s="193">
        <f t="shared" si="55"/>
        <v>0.18611111111111112</v>
      </c>
      <c r="M123" s="188" t="s">
        <v>589</v>
      </c>
      <c r="N123" s="194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20</v>
      </c>
      <c r="B124" s="186">
        <v>42012</v>
      </c>
      <c r="C124" s="186"/>
      <c r="D124" s="187" t="s">
        <v>652</v>
      </c>
      <c r="E124" s="188" t="s">
        <v>591</v>
      </c>
      <c r="F124" s="189">
        <v>360</v>
      </c>
      <c r="G124" s="188" t="s">
        <v>621</v>
      </c>
      <c r="H124" s="188">
        <v>455</v>
      </c>
      <c r="I124" s="190">
        <v>420</v>
      </c>
      <c r="J124" s="191" t="s">
        <v>653</v>
      </c>
      <c r="K124" s="192">
        <f t="shared" si="54"/>
        <v>95</v>
      </c>
      <c r="L124" s="193">
        <f t="shared" si="55"/>
        <v>0.2638888888888889</v>
      </c>
      <c r="M124" s="188" t="s">
        <v>589</v>
      </c>
      <c r="N124" s="194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21</v>
      </c>
      <c r="B125" s="186">
        <v>42012</v>
      </c>
      <c r="C125" s="186"/>
      <c r="D125" s="187" t="s">
        <v>654</v>
      </c>
      <c r="E125" s="188" t="s">
        <v>591</v>
      </c>
      <c r="F125" s="189">
        <v>130</v>
      </c>
      <c r="G125" s="188"/>
      <c r="H125" s="188">
        <v>175.5</v>
      </c>
      <c r="I125" s="190">
        <v>165</v>
      </c>
      <c r="J125" s="191" t="s">
        <v>655</v>
      </c>
      <c r="K125" s="192">
        <f t="shared" si="54"/>
        <v>45.5</v>
      </c>
      <c r="L125" s="193">
        <f t="shared" si="55"/>
        <v>0.35</v>
      </c>
      <c r="M125" s="188" t="s">
        <v>589</v>
      </c>
      <c r="N125" s="194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22</v>
      </c>
      <c r="B126" s="186">
        <v>42040</v>
      </c>
      <c r="C126" s="186"/>
      <c r="D126" s="187" t="s">
        <v>381</v>
      </c>
      <c r="E126" s="188" t="s">
        <v>620</v>
      </c>
      <c r="F126" s="189">
        <v>98</v>
      </c>
      <c r="G126" s="188"/>
      <c r="H126" s="188">
        <v>120</v>
      </c>
      <c r="I126" s="190">
        <v>120</v>
      </c>
      <c r="J126" s="191" t="s">
        <v>622</v>
      </c>
      <c r="K126" s="192">
        <f t="shared" si="54"/>
        <v>22</v>
      </c>
      <c r="L126" s="193">
        <f t="shared" si="55"/>
        <v>0.22448979591836735</v>
      </c>
      <c r="M126" s="188" t="s">
        <v>589</v>
      </c>
      <c r="N126" s="194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23</v>
      </c>
      <c r="B127" s="186">
        <v>42040</v>
      </c>
      <c r="C127" s="186"/>
      <c r="D127" s="187" t="s">
        <v>656</v>
      </c>
      <c r="E127" s="188" t="s">
        <v>620</v>
      </c>
      <c r="F127" s="189">
        <v>196</v>
      </c>
      <c r="G127" s="188"/>
      <c r="H127" s="188">
        <v>262</v>
      </c>
      <c r="I127" s="190">
        <v>255</v>
      </c>
      <c r="J127" s="191" t="s">
        <v>622</v>
      </c>
      <c r="K127" s="192">
        <f t="shared" si="54"/>
        <v>66</v>
      </c>
      <c r="L127" s="193">
        <f t="shared" si="55"/>
        <v>0.33673469387755101</v>
      </c>
      <c r="M127" s="188" t="s">
        <v>589</v>
      </c>
      <c r="N127" s="194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24</v>
      </c>
      <c r="B128" s="196">
        <v>42067</v>
      </c>
      <c r="C128" s="196"/>
      <c r="D128" s="197" t="s">
        <v>380</v>
      </c>
      <c r="E128" s="198" t="s">
        <v>620</v>
      </c>
      <c r="F128" s="199">
        <v>235</v>
      </c>
      <c r="G128" s="199"/>
      <c r="H128" s="200">
        <v>77</v>
      </c>
      <c r="I128" s="200" t="s">
        <v>657</v>
      </c>
      <c r="J128" s="201" t="s">
        <v>658</v>
      </c>
      <c r="K128" s="202">
        <f t="shared" si="54"/>
        <v>-158</v>
      </c>
      <c r="L128" s="203">
        <f t="shared" si="55"/>
        <v>-0.67234042553191486</v>
      </c>
      <c r="M128" s="199" t="s">
        <v>601</v>
      </c>
      <c r="N128" s="19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25</v>
      </c>
      <c r="B129" s="186">
        <v>42067</v>
      </c>
      <c r="C129" s="186"/>
      <c r="D129" s="187" t="s">
        <v>659</v>
      </c>
      <c r="E129" s="188" t="s">
        <v>620</v>
      </c>
      <c r="F129" s="189">
        <v>185</v>
      </c>
      <c r="G129" s="188"/>
      <c r="H129" s="188">
        <v>224</v>
      </c>
      <c r="I129" s="190" t="s">
        <v>660</v>
      </c>
      <c r="J129" s="191" t="s">
        <v>622</v>
      </c>
      <c r="K129" s="192">
        <f t="shared" si="54"/>
        <v>39</v>
      </c>
      <c r="L129" s="193">
        <f t="shared" si="55"/>
        <v>0.21081081081081082</v>
      </c>
      <c r="M129" s="188" t="s">
        <v>589</v>
      </c>
      <c r="N129" s="194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26</v>
      </c>
      <c r="B130" s="196">
        <v>42090</v>
      </c>
      <c r="C130" s="196"/>
      <c r="D130" s="204" t="s">
        <v>661</v>
      </c>
      <c r="E130" s="199" t="s">
        <v>620</v>
      </c>
      <c r="F130" s="199">
        <v>49.5</v>
      </c>
      <c r="G130" s="200"/>
      <c r="H130" s="200">
        <v>15.85</v>
      </c>
      <c r="I130" s="200">
        <v>67</v>
      </c>
      <c r="J130" s="201" t="s">
        <v>662</v>
      </c>
      <c r="K130" s="200">
        <f t="shared" si="54"/>
        <v>-33.65</v>
      </c>
      <c r="L130" s="205">
        <f t="shared" si="55"/>
        <v>-0.67979797979797973</v>
      </c>
      <c r="M130" s="199" t="s">
        <v>601</v>
      </c>
      <c r="N130" s="206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27</v>
      </c>
      <c r="B131" s="186">
        <v>42093</v>
      </c>
      <c r="C131" s="186"/>
      <c r="D131" s="187" t="s">
        <v>663</v>
      </c>
      <c r="E131" s="188" t="s">
        <v>620</v>
      </c>
      <c r="F131" s="189">
        <v>183.5</v>
      </c>
      <c r="G131" s="188"/>
      <c r="H131" s="188">
        <v>219</v>
      </c>
      <c r="I131" s="190">
        <v>218</v>
      </c>
      <c r="J131" s="191" t="s">
        <v>664</v>
      </c>
      <c r="K131" s="192">
        <f t="shared" si="54"/>
        <v>35.5</v>
      </c>
      <c r="L131" s="193">
        <f t="shared" si="55"/>
        <v>0.19346049046321526</v>
      </c>
      <c r="M131" s="188" t="s">
        <v>589</v>
      </c>
      <c r="N131" s="194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28</v>
      </c>
      <c r="B132" s="186">
        <v>42114</v>
      </c>
      <c r="C132" s="186"/>
      <c r="D132" s="187" t="s">
        <v>665</v>
      </c>
      <c r="E132" s="188" t="s">
        <v>620</v>
      </c>
      <c r="F132" s="189">
        <f>(227+237)/2</f>
        <v>232</v>
      </c>
      <c r="G132" s="188"/>
      <c r="H132" s="188">
        <v>298</v>
      </c>
      <c r="I132" s="190">
        <v>298</v>
      </c>
      <c r="J132" s="191" t="s">
        <v>622</v>
      </c>
      <c r="K132" s="192">
        <f t="shared" si="54"/>
        <v>66</v>
      </c>
      <c r="L132" s="193">
        <f t="shared" si="55"/>
        <v>0.28448275862068967</v>
      </c>
      <c r="M132" s="188" t="s">
        <v>589</v>
      </c>
      <c r="N132" s="19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29</v>
      </c>
      <c r="B133" s="186">
        <v>42128</v>
      </c>
      <c r="C133" s="186"/>
      <c r="D133" s="187" t="s">
        <v>666</v>
      </c>
      <c r="E133" s="188" t="s">
        <v>591</v>
      </c>
      <c r="F133" s="189">
        <v>385</v>
      </c>
      <c r="G133" s="188"/>
      <c r="H133" s="188">
        <f>212.5+331</f>
        <v>543.5</v>
      </c>
      <c r="I133" s="190">
        <v>510</v>
      </c>
      <c r="J133" s="191" t="s">
        <v>667</v>
      </c>
      <c r="K133" s="192">
        <f t="shared" si="54"/>
        <v>158.5</v>
      </c>
      <c r="L133" s="193">
        <f t="shared" si="55"/>
        <v>0.41168831168831171</v>
      </c>
      <c r="M133" s="188" t="s">
        <v>589</v>
      </c>
      <c r="N133" s="194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30</v>
      </c>
      <c r="B134" s="186">
        <v>42128</v>
      </c>
      <c r="C134" s="186"/>
      <c r="D134" s="187" t="s">
        <v>668</v>
      </c>
      <c r="E134" s="188" t="s">
        <v>591</v>
      </c>
      <c r="F134" s="189">
        <v>115.5</v>
      </c>
      <c r="G134" s="188"/>
      <c r="H134" s="188">
        <v>146</v>
      </c>
      <c r="I134" s="190">
        <v>142</v>
      </c>
      <c r="J134" s="191" t="s">
        <v>669</v>
      </c>
      <c r="K134" s="192">
        <f t="shared" si="54"/>
        <v>30.5</v>
      </c>
      <c r="L134" s="193">
        <f t="shared" si="55"/>
        <v>0.26406926406926406</v>
      </c>
      <c r="M134" s="188" t="s">
        <v>589</v>
      </c>
      <c r="N134" s="194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31</v>
      </c>
      <c r="B135" s="186">
        <v>42151</v>
      </c>
      <c r="C135" s="186"/>
      <c r="D135" s="187" t="s">
        <v>670</v>
      </c>
      <c r="E135" s="188" t="s">
        <v>591</v>
      </c>
      <c r="F135" s="189">
        <v>237.5</v>
      </c>
      <c r="G135" s="188"/>
      <c r="H135" s="188">
        <v>279.5</v>
      </c>
      <c r="I135" s="190">
        <v>278</v>
      </c>
      <c r="J135" s="191" t="s">
        <v>622</v>
      </c>
      <c r="K135" s="192">
        <f t="shared" si="54"/>
        <v>42</v>
      </c>
      <c r="L135" s="193">
        <f t="shared" si="55"/>
        <v>0.17684210526315788</v>
      </c>
      <c r="M135" s="188" t="s">
        <v>589</v>
      </c>
      <c r="N135" s="194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32</v>
      </c>
      <c r="B136" s="186">
        <v>42174</v>
      </c>
      <c r="C136" s="186"/>
      <c r="D136" s="187" t="s">
        <v>641</v>
      </c>
      <c r="E136" s="188" t="s">
        <v>620</v>
      </c>
      <c r="F136" s="189">
        <v>340</v>
      </c>
      <c r="G136" s="188"/>
      <c r="H136" s="188">
        <v>448</v>
      </c>
      <c r="I136" s="190">
        <v>448</v>
      </c>
      <c r="J136" s="191" t="s">
        <v>622</v>
      </c>
      <c r="K136" s="192">
        <f t="shared" si="54"/>
        <v>108</v>
      </c>
      <c r="L136" s="193">
        <f t="shared" si="55"/>
        <v>0.31764705882352939</v>
      </c>
      <c r="M136" s="188" t="s">
        <v>589</v>
      </c>
      <c r="N136" s="194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33</v>
      </c>
      <c r="B137" s="186">
        <v>42191</v>
      </c>
      <c r="C137" s="186"/>
      <c r="D137" s="187" t="s">
        <v>671</v>
      </c>
      <c r="E137" s="188" t="s">
        <v>620</v>
      </c>
      <c r="F137" s="189">
        <v>390</v>
      </c>
      <c r="G137" s="188"/>
      <c r="H137" s="188">
        <v>460</v>
      </c>
      <c r="I137" s="190">
        <v>460</v>
      </c>
      <c r="J137" s="191" t="s">
        <v>622</v>
      </c>
      <c r="K137" s="192">
        <f t="shared" si="54"/>
        <v>70</v>
      </c>
      <c r="L137" s="193">
        <f t="shared" si="55"/>
        <v>0.17948717948717949</v>
      </c>
      <c r="M137" s="188" t="s">
        <v>589</v>
      </c>
      <c r="N137" s="194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34</v>
      </c>
      <c r="B138" s="196">
        <v>42195</v>
      </c>
      <c r="C138" s="196"/>
      <c r="D138" s="197" t="s">
        <v>672</v>
      </c>
      <c r="E138" s="198" t="s">
        <v>620</v>
      </c>
      <c r="F138" s="199">
        <v>122.5</v>
      </c>
      <c r="G138" s="199"/>
      <c r="H138" s="200">
        <v>61</v>
      </c>
      <c r="I138" s="200">
        <v>172</v>
      </c>
      <c r="J138" s="201" t="s">
        <v>673</v>
      </c>
      <c r="K138" s="202">
        <f t="shared" si="54"/>
        <v>-61.5</v>
      </c>
      <c r="L138" s="203">
        <f t="shared" si="55"/>
        <v>-0.50204081632653064</v>
      </c>
      <c r="M138" s="199" t="s">
        <v>601</v>
      </c>
      <c r="N138" s="196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35</v>
      </c>
      <c r="B139" s="186">
        <v>42219</v>
      </c>
      <c r="C139" s="186"/>
      <c r="D139" s="187" t="s">
        <v>674</v>
      </c>
      <c r="E139" s="188" t="s">
        <v>620</v>
      </c>
      <c r="F139" s="189">
        <v>297.5</v>
      </c>
      <c r="G139" s="188"/>
      <c r="H139" s="188">
        <v>350</v>
      </c>
      <c r="I139" s="190">
        <v>360</v>
      </c>
      <c r="J139" s="191" t="s">
        <v>675</v>
      </c>
      <c r="K139" s="192">
        <f t="shared" si="54"/>
        <v>52.5</v>
      </c>
      <c r="L139" s="193">
        <f t="shared" si="55"/>
        <v>0.17647058823529413</v>
      </c>
      <c r="M139" s="188" t="s">
        <v>589</v>
      </c>
      <c r="N139" s="194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36</v>
      </c>
      <c r="B140" s="186">
        <v>42219</v>
      </c>
      <c r="C140" s="186"/>
      <c r="D140" s="187" t="s">
        <v>676</v>
      </c>
      <c r="E140" s="188" t="s">
        <v>620</v>
      </c>
      <c r="F140" s="189">
        <v>115.5</v>
      </c>
      <c r="G140" s="188"/>
      <c r="H140" s="188">
        <v>149</v>
      </c>
      <c r="I140" s="190">
        <v>140</v>
      </c>
      <c r="J140" s="191" t="s">
        <v>677</v>
      </c>
      <c r="K140" s="192">
        <f t="shared" si="54"/>
        <v>33.5</v>
      </c>
      <c r="L140" s="193">
        <f t="shared" si="55"/>
        <v>0.29004329004329005</v>
      </c>
      <c r="M140" s="188" t="s">
        <v>589</v>
      </c>
      <c r="N140" s="19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37</v>
      </c>
      <c r="B141" s="186">
        <v>42251</v>
      </c>
      <c r="C141" s="186"/>
      <c r="D141" s="187" t="s">
        <v>670</v>
      </c>
      <c r="E141" s="188" t="s">
        <v>620</v>
      </c>
      <c r="F141" s="189">
        <v>226</v>
      </c>
      <c r="G141" s="188"/>
      <c r="H141" s="188">
        <v>292</v>
      </c>
      <c r="I141" s="190">
        <v>292</v>
      </c>
      <c r="J141" s="191" t="s">
        <v>678</v>
      </c>
      <c r="K141" s="192">
        <f t="shared" si="54"/>
        <v>66</v>
      </c>
      <c r="L141" s="193">
        <f t="shared" si="55"/>
        <v>0.29203539823008851</v>
      </c>
      <c r="M141" s="188" t="s">
        <v>589</v>
      </c>
      <c r="N141" s="194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38</v>
      </c>
      <c r="B142" s="186">
        <v>42254</v>
      </c>
      <c r="C142" s="186"/>
      <c r="D142" s="187" t="s">
        <v>665</v>
      </c>
      <c r="E142" s="188" t="s">
        <v>620</v>
      </c>
      <c r="F142" s="189">
        <v>232.5</v>
      </c>
      <c r="G142" s="188"/>
      <c r="H142" s="188">
        <v>312.5</v>
      </c>
      <c r="I142" s="190">
        <v>310</v>
      </c>
      <c r="J142" s="191" t="s">
        <v>622</v>
      </c>
      <c r="K142" s="192">
        <f t="shared" si="54"/>
        <v>80</v>
      </c>
      <c r="L142" s="193">
        <f t="shared" si="55"/>
        <v>0.34408602150537637</v>
      </c>
      <c r="M142" s="188" t="s">
        <v>589</v>
      </c>
      <c r="N142" s="19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39</v>
      </c>
      <c r="B143" s="186">
        <v>42268</v>
      </c>
      <c r="C143" s="186"/>
      <c r="D143" s="187" t="s">
        <v>679</v>
      </c>
      <c r="E143" s="188" t="s">
        <v>620</v>
      </c>
      <c r="F143" s="189">
        <v>196.5</v>
      </c>
      <c r="G143" s="188"/>
      <c r="H143" s="188">
        <v>238</v>
      </c>
      <c r="I143" s="190">
        <v>238</v>
      </c>
      <c r="J143" s="191" t="s">
        <v>678</v>
      </c>
      <c r="K143" s="192">
        <f t="shared" si="54"/>
        <v>41.5</v>
      </c>
      <c r="L143" s="193">
        <f t="shared" si="55"/>
        <v>0.21119592875318066</v>
      </c>
      <c r="M143" s="188" t="s">
        <v>589</v>
      </c>
      <c r="N143" s="194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40</v>
      </c>
      <c r="B144" s="186">
        <v>42271</v>
      </c>
      <c r="C144" s="186"/>
      <c r="D144" s="187" t="s">
        <v>619</v>
      </c>
      <c r="E144" s="188" t="s">
        <v>620</v>
      </c>
      <c r="F144" s="189">
        <v>65</v>
      </c>
      <c r="G144" s="188"/>
      <c r="H144" s="188">
        <v>82</v>
      </c>
      <c r="I144" s="190">
        <v>82</v>
      </c>
      <c r="J144" s="191" t="s">
        <v>678</v>
      </c>
      <c r="K144" s="192">
        <f t="shared" si="54"/>
        <v>17</v>
      </c>
      <c r="L144" s="193">
        <f t="shared" si="55"/>
        <v>0.26153846153846155</v>
      </c>
      <c r="M144" s="188" t="s">
        <v>589</v>
      </c>
      <c r="N144" s="19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41</v>
      </c>
      <c r="B145" s="186">
        <v>42291</v>
      </c>
      <c r="C145" s="186"/>
      <c r="D145" s="187" t="s">
        <v>680</v>
      </c>
      <c r="E145" s="188" t="s">
        <v>620</v>
      </c>
      <c r="F145" s="189">
        <v>144</v>
      </c>
      <c r="G145" s="188"/>
      <c r="H145" s="188">
        <v>182.5</v>
      </c>
      <c r="I145" s="190">
        <v>181</v>
      </c>
      <c r="J145" s="191" t="s">
        <v>678</v>
      </c>
      <c r="K145" s="192">
        <f t="shared" si="54"/>
        <v>38.5</v>
      </c>
      <c r="L145" s="193">
        <f t="shared" si="55"/>
        <v>0.2673611111111111</v>
      </c>
      <c r="M145" s="188" t="s">
        <v>589</v>
      </c>
      <c r="N145" s="194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42</v>
      </c>
      <c r="B146" s="186">
        <v>42291</v>
      </c>
      <c r="C146" s="186"/>
      <c r="D146" s="187" t="s">
        <v>681</v>
      </c>
      <c r="E146" s="188" t="s">
        <v>620</v>
      </c>
      <c r="F146" s="189">
        <v>264</v>
      </c>
      <c r="G146" s="188"/>
      <c r="H146" s="188">
        <v>311</v>
      </c>
      <c r="I146" s="190">
        <v>311</v>
      </c>
      <c r="J146" s="191" t="s">
        <v>678</v>
      </c>
      <c r="K146" s="192">
        <f t="shared" si="54"/>
        <v>47</v>
      </c>
      <c r="L146" s="193">
        <f t="shared" si="55"/>
        <v>0.17803030303030304</v>
      </c>
      <c r="M146" s="188" t="s">
        <v>589</v>
      </c>
      <c r="N146" s="194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43</v>
      </c>
      <c r="B147" s="186">
        <v>42318</v>
      </c>
      <c r="C147" s="186"/>
      <c r="D147" s="187" t="s">
        <v>682</v>
      </c>
      <c r="E147" s="188" t="s">
        <v>591</v>
      </c>
      <c r="F147" s="189">
        <v>549.5</v>
      </c>
      <c r="G147" s="188"/>
      <c r="H147" s="188">
        <v>630</v>
      </c>
      <c r="I147" s="190">
        <v>630</v>
      </c>
      <c r="J147" s="191" t="s">
        <v>678</v>
      </c>
      <c r="K147" s="192">
        <f t="shared" si="54"/>
        <v>80.5</v>
      </c>
      <c r="L147" s="193">
        <f t="shared" si="55"/>
        <v>0.1464968152866242</v>
      </c>
      <c r="M147" s="188" t="s">
        <v>589</v>
      </c>
      <c r="N147" s="194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44</v>
      </c>
      <c r="B148" s="186">
        <v>42342</v>
      </c>
      <c r="C148" s="186"/>
      <c r="D148" s="187" t="s">
        <v>683</v>
      </c>
      <c r="E148" s="188" t="s">
        <v>620</v>
      </c>
      <c r="F148" s="189">
        <v>1027.5</v>
      </c>
      <c r="G148" s="188"/>
      <c r="H148" s="188">
        <v>1315</v>
      </c>
      <c r="I148" s="190">
        <v>1250</v>
      </c>
      <c r="J148" s="191" t="s">
        <v>678</v>
      </c>
      <c r="K148" s="192">
        <f t="shared" si="54"/>
        <v>287.5</v>
      </c>
      <c r="L148" s="193">
        <f t="shared" si="55"/>
        <v>0.27980535279805352</v>
      </c>
      <c r="M148" s="188" t="s">
        <v>589</v>
      </c>
      <c r="N148" s="194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45</v>
      </c>
      <c r="B149" s="186">
        <v>42367</v>
      </c>
      <c r="C149" s="186"/>
      <c r="D149" s="187" t="s">
        <v>684</v>
      </c>
      <c r="E149" s="188" t="s">
        <v>620</v>
      </c>
      <c r="F149" s="189">
        <v>465</v>
      </c>
      <c r="G149" s="188"/>
      <c r="H149" s="188">
        <v>540</v>
      </c>
      <c r="I149" s="190">
        <v>540</v>
      </c>
      <c r="J149" s="191" t="s">
        <v>678</v>
      </c>
      <c r="K149" s="192">
        <f t="shared" si="54"/>
        <v>75</v>
      </c>
      <c r="L149" s="193">
        <f t="shared" si="55"/>
        <v>0.16129032258064516</v>
      </c>
      <c r="M149" s="188" t="s">
        <v>589</v>
      </c>
      <c r="N149" s="19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46</v>
      </c>
      <c r="B150" s="186">
        <v>42380</v>
      </c>
      <c r="C150" s="186"/>
      <c r="D150" s="187" t="s">
        <v>381</v>
      </c>
      <c r="E150" s="188" t="s">
        <v>591</v>
      </c>
      <c r="F150" s="189">
        <v>81</v>
      </c>
      <c r="G150" s="188"/>
      <c r="H150" s="188">
        <v>110</v>
      </c>
      <c r="I150" s="190">
        <v>110</v>
      </c>
      <c r="J150" s="191" t="s">
        <v>678</v>
      </c>
      <c r="K150" s="192">
        <f t="shared" si="54"/>
        <v>29</v>
      </c>
      <c r="L150" s="193">
        <f t="shared" si="55"/>
        <v>0.35802469135802467</v>
      </c>
      <c r="M150" s="188" t="s">
        <v>589</v>
      </c>
      <c r="N150" s="194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47</v>
      </c>
      <c r="B151" s="186">
        <v>42382</v>
      </c>
      <c r="C151" s="186"/>
      <c r="D151" s="187" t="s">
        <v>685</v>
      </c>
      <c r="E151" s="188" t="s">
        <v>591</v>
      </c>
      <c r="F151" s="189">
        <v>417.5</v>
      </c>
      <c r="G151" s="188"/>
      <c r="H151" s="188">
        <v>547</v>
      </c>
      <c r="I151" s="190">
        <v>535</v>
      </c>
      <c r="J151" s="191" t="s">
        <v>678</v>
      </c>
      <c r="K151" s="192">
        <f t="shared" si="54"/>
        <v>129.5</v>
      </c>
      <c r="L151" s="193">
        <f t="shared" si="55"/>
        <v>0.31017964071856285</v>
      </c>
      <c r="M151" s="188" t="s">
        <v>589</v>
      </c>
      <c r="N151" s="19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48</v>
      </c>
      <c r="B152" s="186">
        <v>42408</v>
      </c>
      <c r="C152" s="186"/>
      <c r="D152" s="187" t="s">
        <v>686</v>
      </c>
      <c r="E152" s="188" t="s">
        <v>620</v>
      </c>
      <c r="F152" s="189">
        <v>650</v>
      </c>
      <c r="G152" s="188"/>
      <c r="H152" s="188">
        <v>800</v>
      </c>
      <c r="I152" s="190">
        <v>800</v>
      </c>
      <c r="J152" s="191" t="s">
        <v>678</v>
      </c>
      <c r="K152" s="192">
        <f t="shared" si="54"/>
        <v>150</v>
      </c>
      <c r="L152" s="193">
        <f t="shared" si="55"/>
        <v>0.23076923076923078</v>
      </c>
      <c r="M152" s="188" t="s">
        <v>589</v>
      </c>
      <c r="N152" s="19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49</v>
      </c>
      <c r="B153" s="186">
        <v>42433</v>
      </c>
      <c r="C153" s="186"/>
      <c r="D153" s="187" t="s">
        <v>210</v>
      </c>
      <c r="E153" s="188" t="s">
        <v>620</v>
      </c>
      <c r="F153" s="189">
        <v>437.5</v>
      </c>
      <c r="G153" s="188"/>
      <c r="H153" s="188">
        <v>504.5</v>
      </c>
      <c r="I153" s="190">
        <v>522</v>
      </c>
      <c r="J153" s="191" t="s">
        <v>687</v>
      </c>
      <c r="K153" s="192">
        <f t="shared" si="54"/>
        <v>67</v>
      </c>
      <c r="L153" s="193">
        <f t="shared" si="55"/>
        <v>0.15314285714285714</v>
      </c>
      <c r="M153" s="188" t="s">
        <v>589</v>
      </c>
      <c r="N153" s="194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50</v>
      </c>
      <c r="B154" s="186">
        <v>42438</v>
      </c>
      <c r="C154" s="186"/>
      <c r="D154" s="187" t="s">
        <v>688</v>
      </c>
      <c r="E154" s="188" t="s">
        <v>620</v>
      </c>
      <c r="F154" s="189">
        <v>189.5</v>
      </c>
      <c r="G154" s="188"/>
      <c r="H154" s="188">
        <v>218</v>
      </c>
      <c r="I154" s="190">
        <v>218</v>
      </c>
      <c r="J154" s="191" t="s">
        <v>678</v>
      </c>
      <c r="K154" s="192">
        <f t="shared" si="54"/>
        <v>28.5</v>
      </c>
      <c r="L154" s="193">
        <f t="shared" si="55"/>
        <v>0.15039577836411611</v>
      </c>
      <c r="M154" s="188" t="s">
        <v>589</v>
      </c>
      <c r="N154" s="194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51</v>
      </c>
      <c r="B155" s="196">
        <v>42471</v>
      </c>
      <c r="C155" s="196"/>
      <c r="D155" s="204" t="s">
        <v>689</v>
      </c>
      <c r="E155" s="199" t="s">
        <v>620</v>
      </c>
      <c r="F155" s="199">
        <v>36.5</v>
      </c>
      <c r="G155" s="200"/>
      <c r="H155" s="200">
        <v>15.85</v>
      </c>
      <c r="I155" s="200">
        <v>60</v>
      </c>
      <c r="J155" s="201" t="s">
        <v>690</v>
      </c>
      <c r="K155" s="202">
        <f t="shared" si="54"/>
        <v>-20.65</v>
      </c>
      <c r="L155" s="203">
        <f t="shared" si="55"/>
        <v>-0.5657534246575342</v>
      </c>
      <c r="M155" s="199" t="s">
        <v>601</v>
      </c>
      <c r="N155" s="20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52</v>
      </c>
      <c r="B156" s="186">
        <v>42472</v>
      </c>
      <c r="C156" s="186"/>
      <c r="D156" s="187" t="s">
        <v>691</v>
      </c>
      <c r="E156" s="188" t="s">
        <v>620</v>
      </c>
      <c r="F156" s="189">
        <v>93</v>
      </c>
      <c r="G156" s="188"/>
      <c r="H156" s="188">
        <v>149</v>
      </c>
      <c r="I156" s="190">
        <v>140</v>
      </c>
      <c r="J156" s="191" t="s">
        <v>692</v>
      </c>
      <c r="K156" s="192">
        <f t="shared" si="54"/>
        <v>56</v>
      </c>
      <c r="L156" s="193">
        <f t="shared" si="55"/>
        <v>0.60215053763440862</v>
      </c>
      <c r="M156" s="188" t="s">
        <v>589</v>
      </c>
      <c r="N156" s="194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53</v>
      </c>
      <c r="B157" s="186">
        <v>42472</v>
      </c>
      <c r="C157" s="186"/>
      <c r="D157" s="187" t="s">
        <v>693</v>
      </c>
      <c r="E157" s="188" t="s">
        <v>620</v>
      </c>
      <c r="F157" s="189">
        <v>130</v>
      </c>
      <c r="G157" s="188"/>
      <c r="H157" s="188">
        <v>150</v>
      </c>
      <c r="I157" s="190" t="s">
        <v>694</v>
      </c>
      <c r="J157" s="191" t="s">
        <v>678</v>
      </c>
      <c r="K157" s="192">
        <f t="shared" si="54"/>
        <v>20</v>
      </c>
      <c r="L157" s="193">
        <f t="shared" si="55"/>
        <v>0.15384615384615385</v>
      </c>
      <c r="M157" s="188" t="s">
        <v>589</v>
      </c>
      <c r="N157" s="19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54</v>
      </c>
      <c r="B158" s="186">
        <v>42473</v>
      </c>
      <c r="C158" s="186"/>
      <c r="D158" s="187" t="s">
        <v>695</v>
      </c>
      <c r="E158" s="188" t="s">
        <v>620</v>
      </c>
      <c r="F158" s="189">
        <v>196</v>
      </c>
      <c r="G158" s="188"/>
      <c r="H158" s="188">
        <v>299</v>
      </c>
      <c r="I158" s="190">
        <v>299</v>
      </c>
      <c r="J158" s="191" t="s">
        <v>678</v>
      </c>
      <c r="K158" s="192">
        <v>103</v>
      </c>
      <c r="L158" s="193">
        <v>0.52551020408163296</v>
      </c>
      <c r="M158" s="188" t="s">
        <v>589</v>
      </c>
      <c r="N158" s="194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55</v>
      </c>
      <c r="B159" s="186">
        <v>42473</v>
      </c>
      <c r="C159" s="186"/>
      <c r="D159" s="187" t="s">
        <v>696</v>
      </c>
      <c r="E159" s="188" t="s">
        <v>620</v>
      </c>
      <c r="F159" s="189">
        <v>88</v>
      </c>
      <c r="G159" s="188"/>
      <c r="H159" s="188">
        <v>103</v>
      </c>
      <c r="I159" s="190">
        <v>103</v>
      </c>
      <c r="J159" s="191" t="s">
        <v>678</v>
      </c>
      <c r="K159" s="192">
        <v>15</v>
      </c>
      <c r="L159" s="193">
        <v>0.170454545454545</v>
      </c>
      <c r="M159" s="188" t="s">
        <v>589</v>
      </c>
      <c r="N159" s="19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56</v>
      </c>
      <c r="B160" s="186">
        <v>42492</v>
      </c>
      <c r="C160" s="186"/>
      <c r="D160" s="187" t="s">
        <v>697</v>
      </c>
      <c r="E160" s="188" t="s">
        <v>620</v>
      </c>
      <c r="F160" s="189">
        <v>127.5</v>
      </c>
      <c r="G160" s="188"/>
      <c r="H160" s="188">
        <v>148</v>
      </c>
      <c r="I160" s="190" t="s">
        <v>698</v>
      </c>
      <c r="J160" s="191" t="s">
        <v>678</v>
      </c>
      <c r="K160" s="192">
        <f t="shared" ref="K160:K164" si="56">H160-F160</f>
        <v>20.5</v>
      </c>
      <c r="L160" s="193">
        <f t="shared" ref="L160:L164" si="57">K160/F160</f>
        <v>0.16078431372549021</v>
      </c>
      <c r="M160" s="188" t="s">
        <v>589</v>
      </c>
      <c r="N160" s="19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57</v>
      </c>
      <c r="B161" s="186">
        <v>42493</v>
      </c>
      <c r="C161" s="186"/>
      <c r="D161" s="187" t="s">
        <v>699</v>
      </c>
      <c r="E161" s="188" t="s">
        <v>620</v>
      </c>
      <c r="F161" s="189">
        <v>675</v>
      </c>
      <c r="G161" s="188"/>
      <c r="H161" s="188">
        <v>815</v>
      </c>
      <c r="I161" s="190" t="s">
        <v>700</v>
      </c>
      <c r="J161" s="191" t="s">
        <v>678</v>
      </c>
      <c r="K161" s="192">
        <f t="shared" si="56"/>
        <v>140</v>
      </c>
      <c r="L161" s="193">
        <f t="shared" si="57"/>
        <v>0.2074074074074074</v>
      </c>
      <c r="M161" s="188" t="s">
        <v>589</v>
      </c>
      <c r="N161" s="19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58</v>
      </c>
      <c r="B162" s="196">
        <v>42522</v>
      </c>
      <c r="C162" s="196"/>
      <c r="D162" s="197" t="s">
        <v>701</v>
      </c>
      <c r="E162" s="198" t="s">
        <v>620</v>
      </c>
      <c r="F162" s="199">
        <v>500</v>
      </c>
      <c r="G162" s="199"/>
      <c r="H162" s="200">
        <v>232.5</v>
      </c>
      <c r="I162" s="200" t="s">
        <v>702</v>
      </c>
      <c r="J162" s="201" t="s">
        <v>703</v>
      </c>
      <c r="K162" s="202">
        <f t="shared" si="56"/>
        <v>-267.5</v>
      </c>
      <c r="L162" s="203">
        <f t="shared" si="57"/>
        <v>-0.53500000000000003</v>
      </c>
      <c r="M162" s="199" t="s">
        <v>601</v>
      </c>
      <c r="N162" s="196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59</v>
      </c>
      <c r="B163" s="186">
        <v>42527</v>
      </c>
      <c r="C163" s="186"/>
      <c r="D163" s="187" t="s">
        <v>540</v>
      </c>
      <c r="E163" s="188" t="s">
        <v>620</v>
      </c>
      <c r="F163" s="189">
        <v>110</v>
      </c>
      <c r="G163" s="188"/>
      <c r="H163" s="188">
        <v>126.5</v>
      </c>
      <c r="I163" s="190">
        <v>125</v>
      </c>
      <c r="J163" s="191" t="s">
        <v>629</v>
      </c>
      <c r="K163" s="192">
        <f t="shared" si="56"/>
        <v>16.5</v>
      </c>
      <c r="L163" s="193">
        <f t="shared" si="57"/>
        <v>0.15</v>
      </c>
      <c r="M163" s="188" t="s">
        <v>589</v>
      </c>
      <c r="N163" s="194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60</v>
      </c>
      <c r="B164" s="186">
        <v>42538</v>
      </c>
      <c r="C164" s="186"/>
      <c r="D164" s="187" t="s">
        <v>704</v>
      </c>
      <c r="E164" s="188" t="s">
        <v>620</v>
      </c>
      <c r="F164" s="189">
        <v>44</v>
      </c>
      <c r="G164" s="188"/>
      <c r="H164" s="188">
        <v>69.5</v>
      </c>
      <c r="I164" s="190">
        <v>69.5</v>
      </c>
      <c r="J164" s="191" t="s">
        <v>705</v>
      </c>
      <c r="K164" s="192">
        <f t="shared" si="56"/>
        <v>25.5</v>
      </c>
      <c r="L164" s="193">
        <f t="shared" si="57"/>
        <v>0.57954545454545459</v>
      </c>
      <c r="M164" s="188" t="s">
        <v>589</v>
      </c>
      <c r="N164" s="194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61</v>
      </c>
      <c r="B165" s="186">
        <v>42549</v>
      </c>
      <c r="C165" s="186"/>
      <c r="D165" s="187" t="s">
        <v>706</v>
      </c>
      <c r="E165" s="188" t="s">
        <v>620</v>
      </c>
      <c r="F165" s="189">
        <v>262.5</v>
      </c>
      <c r="G165" s="188"/>
      <c r="H165" s="188">
        <v>340</v>
      </c>
      <c r="I165" s="190">
        <v>333</v>
      </c>
      <c r="J165" s="191" t="s">
        <v>707</v>
      </c>
      <c r="K165" s="192">
        <v>77.5</v>
      </c>
      <c r="L165" s="193">
        <v>0.29523809523809502</v>
      </c>
      <c r="M165" s="188" t="s">
        <v>589</v>
      </c>
      <c r="N165" s="19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62</v>
      </c>
      <c r="B166" s="186">
        <v>42549</v>
      </c>
      <c r="C166" s="186"/>
      <c r="D166" s="187" t="s">
        <v>708</v>
      </c>
      <c r="E166" s="188" t="s">
        <v>620</v>
      </c>
      <c r="F166" s="189">
        <v>840</v>
      </c>
      <c r="G166" s="188"/>
      <c r="H166" s="188">
        <v>1230</v>
      </c>
      <c r="I166" s="190">
        <v>1230</v>
      </c>
      <c r="J166" s="191" t="s">
        <v>678</v>
      </c>
      <c r="K166" s="192">
        <v>390</v>
      </c>
      <c r="L166" s="193">
        <v>0.46428571428571402</v>
      </c>
      <c r="M166" s="188" t="s">
        <v>589</v>
      </c>
      <c r="N166" s="194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8">
        <v>63</v>
      </c>
      <c r="B167" s="209">
        <v>42556</v>
      </c>
      <c r="C167" s="209"/>
      <c r="D167" s="210" t="s">
        <v>709</v>
      </c>
      <c r="E167" s="211" t="s">
        <v>620</v>
      </c>
      <c r="F167" s="211">
        <v>395</v>
      </c>
      <c r="G167" s="212"/>
      <c r="H167" s="212">
        <f>(468.5+342.5)/2</f>
        <v>405.5</v>
      </c>
      <c r="I167" s="212">
        <v>510</v>
      </c>
      <c r="J167" s="213" t="s">
        <v>710</v>
      </c>
      <c r="K167" s="214">
        <f t="shared" ref="K167:K173" si="58">H167-F167</f>
        <v>10.5</v>
      </c>
      <c r="L167" s="215">
        <f t="shared" ref="L167:L173" si="59">K167/F167</f>
        <v>2.6582278481012658E-2</v>
      </c>
      <c r="M167" s="211" t="s">
        <v>711</v>
      </c>
      <c r="N167" s="209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64</v>
      </c>
      <c r="B168" s="196">
        <v>42584</v>
      </c>
      <c r="C168" s="196"/>
      <c r="D168" s="197" t="s">
        <v>712</v>
      </c>
      <c r="E168" s="198" t="s">
        <v>591</v>
      </c>
      <c r="F168" s="199">
        <f>169.5-12.8</f>
        <v>156.69999999999999</v>
      </c>
      <c r="G168" s="199"/>
      <c r="H168" s="200">
        <v>77</v>
      </c>
      <c r="I168" s="200" t="s">
        <v>713</v>
      </c>
      <c r="J168" s="201" t="s">
        <v>714</v>
      </c>
      <c r="K168" s="202">
        <f t="shared" si="58"/>
        <v>-79.699999999999989</v>
      </c>
      <c r="L168" s="203">
        <f t="shared" si="59"/>
        <v>-0.50861518825781749</v>
      </c>
      <c r="M168" s="199" t="s">
        <v>601</v>
      </c>
      <c r="N168" s="19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65</v>
      </c>
      <c r="B169" s="196">
        <v>42586</v>
      </c>
      <c r="C169" s="196"/>
      <c r="D169" s="197" t="s">
        <v>715</v>
      </c>
      <c r="E169" s="198" t="s">
        <v>620</v>
      </c>
      <c r="F169" s="199">
        <v>400</v>
      </c>
      <c r="G169" s="199"/>
      <c r="H169" s="200">
        <v>305</v>
      </c>
      <c r="I169" s="200">
        <v>475</v>
      </c>
      <c r="J169" s="201" t="s">
        <v>716</v>
      </c>
      <c r="K169" s="202">
        <f t="shared" si="58"/>
        <v>-95</v>
      </c>
      <c r="L169" s="203">
        <f t="shared" si="59"/>
        <v>-0.23749999999999999</v>
      </c>
      <c r="M169" s="199" t="s">
        <v>601</v>
      </c>
      <c r="N169" s="196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66</v>
      </c>
      <c r="B170" s="186">
        <v>42593</v>
      </c>
      <c r="C170" s="186"/>
      <c r="D170" s="187" t="s">
        <v>717</v>
      </c>
      <c r="E170" s="188" t="s">
        <v>620</v>
      </c>
      <c r="F170" s="189">
        <v>86.5</v>
      </c>
      <c r="G170" s="188"/>
      <c r="H170" s="188">
        <v>130</v>
      </c>
      <c r="I170" s="190">
        <v>130</v>
      </c>
      <c r="J170" s="191" t="s">
        <v>718</v>
      </c>
      <c r="K170" s="192">
        <f t="shared" si="58"/>
        <v>43.5</v>
      </c>
      <c r="L170" s="193">
        <f t="shared" si="59"/>
        <v>0.50289017341040465</v>
      </c>
      <c r="M170" s="188" t="s">
        <v>589</v>
      </c>
      <c r="N170" s="194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67</v>
      </c>
      <c r="B171" s="196">
        <v>42600</v>
      </c>
      <c r="C171" s="196"/>
      <c r="D171" s="197" t="s">
        <v>109</v>
      </c>
      <c r="E171" s="198" t="s">
        <v>620</v>
      </c>
      <c r="F171" s="199">
        <v>133.5</v>
      </c>
      <c r="G171" s="199"/>
      <c r="H171" s="200">
        <v>126.5</v>
      </c>
      <c r="I171" s="200">
        <v>178</v>
      </c>
      <c r="J171" s="201" t="s">
        <v>719</v>
      </c>
      <c r="K171" s="202">
        <f t="shared" si="58"/>
        <v>-7</v>
      </c>
      <c r="L171" s="203">
        <f t="shared" si="59"/>
        <v>-5.2434456928838954E-2</v>
      </c>
      <c r="M171" s="199" t="s">
        <v>601</v>
      </c>
      <c r="N171" s="196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68</v>
      </c>
      <c r="B172" s="186">
        <v>42613</v>
      </c>
      <c r="C172" s="186"/>
      <c r="D172" s="187" t="s">
        <v>720</v>
      </c>
      <c r="E172" s="188" t="s">
        <v>620</v>
      </c>
      <c r="F172" s="189">
        <v>560</v>
      </c>
      <c r="G172" s="188"/>
      <c r="H172" s="188">
        <v>725</v>
      </c>
      <c r="I172" s="190">
        <v>725</v>
      </c>
      <c r="J172" s="191" t="s">
        <v>622</v>
      </c>
      <c r="K172" s="192">
        <f t="shared" si="58"/>
        <v>165</v>
      </c>
      <c r="L172" s="193">
        <f t="shared" si="59"/>
        <v>0.29464285714285715</v>
      </c>
      <c r="M172" s="188" t="s">
        <v>589</v>
      </c>
      <c r="N172" s="194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69</v>
      </c>
      <c r="B173" s="186">
        <v>42614</v>
      </c>
      <c r="C173" s="186"/>
      <c r="D173" s="187" t="s">
        <v>721</v>
      </c>
      <c r="E173" s="188" t="s">
        <v>620</v>
      </c>
      <c r="F173" s="189">
        <v>160.5</v>
      </c>
      <c r="G173" s="188"/>
      <c r="H173" s="188">
        <v>210</v>
      </c>
      <c r="I173" s="190">
        <v>210</v>
      </c>
      <c r="J173" s="191" t="s">
        <v>622</v>
      </c>
      <c r="K173" s="192">
        <f t="shared" si="58"/>
        <v>49.5</v>
      </c>
      <c r="L173" s="193">
        <f t="shared" si="59"/>
        <v>0.30841121495327101</v>
      </c>
      <c r="M173" s="188" t="s">
        <v>589</v>
      </c>
      <c r="N173" s="194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70</v>
      </c>
      <c r="B174" s="186">
        <v>42646</v>
      </c>
      <c r="C174" s="186"/>
      <c r="D174" s="187" t="s">
        <v>395</v>
      </c>
      <c r="E174" s="188" t="s">
        <v>620</v>
      </c>
      <c r="F174" s="189">
        <v>430</v>
      </c>
      <c r="G174" s="188"/>
      <c r="H174" s="188">
        <v>596</v>
      </c>
      <c r="I174" s="190">
        <v>575</v>
      </c>
      <c r="J174" s="191" t="s">
        <v>722</v>
      </c>
      <c r="K174" s="192">
        <v>166</v>
      </c>
      <c r="L174" s="193">
        <v>0.38604651162790699</v>
      </c>
      <c r="M174" s="188" t="s">
        <v>589</v>
      </c>
      <c r="N174" s="19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71</v>
      </c>
      <c r="B175" s="186">
        <v>42657</v>
      </c>
      <c r="C175" s="186"/>
      <c r="D175" s="187" t="s">
        <v>723</v>
      </c>
      <c r="E175" s="188" t="s">
        <v>620</v>
      </c>
      <c r="F175" s="189">
        <v>280</v>
      </c>
      <c r="G175" s="188"/>
      <c r="H175" s="188">
        <v>345</v>
      </c>
      <c r="I175" s="190">
        <v>345</v>
      </c>
      <c r="J175" s="191" t="s">
        <v>622</v>
      </c>
      <c r="K175" s="192">
        <f t="shared" ref="K175:K180" si="60">H175-F175</f>
        <v>65</v>
      </c>
      <c r="L175" s="193">
        <f t="shared" ref="L175:L176" si="61">K175/F175</f>
        <v>0.23214285714285715</v>
      </c>
      <c r="M175" s="188" t="s">
        <v>589</v>
      </c>
      <c r="N175" s="194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72</v>
      </c>
      <c r="B176" s="186">
        <v>42657</v>
      </c>
      <c r="C176" s="186"/>
      <c r="D176" s="187" t="s">
        <v>724</v>
      </c>
      <c r="E176" s="188" t="s">
        <v>620</v>
      </c>
      <c r="F176" s="189">
        <v>245</v>
      </c>
      <c r="G176" s="188"/>
      <c r="H176" s="188">
        <v>325.5</v>
      </c>
      <c r="I176" s="190">
        <v>330</v>
      </c>
      <c r="J176" s="191" t="s">
        <v>725</v>
      </c>
      <c r="K176" s="192">
        <f t="shared" si="60"/>
        <v>80.5</v>
      </c>
      <c r="L176" s="193">
        <f t="shared" si="61"/>
        <v>0.32857142857142857</v>
      </c>
      <c r="M176" s="188" t="s">
        <v>589</v>
      </c>
      <c r="N176" s="19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73</v>
      </c>
      <c r="B177" s="186">
        <v>42660</v>
      </c>
      <c r="C177" s="186"/>
      <c r="D177" s="187" t="s">
        <v>345</v>
      </c>
      <c r="E177" s="188" t="s">
        <v>620</v>
      </c>
      <c r="F177" s="189">
        <v>125</v>
      </c>
      <c r="G177" s="188"/>
      <c r="H177" s="188">
        <v>160</v>
      </c>
      <c r="I177" s="190">
        <v>160</v>
      </c>
      <c r="J177" s="191" t="s">
        <v>678</v>
      </c>
      <c r="K177" s="192">
        <f t="shared" si="60"/>
        <v>35</v>
      </c>
      <c r="L177" s="193">
        <v>0.28000000000000003</v>
      </c>
      <c r="M177" s="188" t="s">
        <v>589</v>
      </c>
      <c r="N177" s="194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74</v>
      </c>
      <c r="B178" s="186">
        <v>42660</v>
      </c>
      <c r="C178" s="186"/>
      <c r="D178" s="187" t="s">
        <v>468</v>
      </c>
      <c r="E178" s="188" t="s">
        <v>620</v>
      </c>
      <c r="F178" s="189">
        <v>114</v>
      </c>
      <c r="G178" s="188"/>
      <c r="H178" s="188">
        <v>145</v>
      </c>
      <c r="I178" s="190">
        <v>145</v>
      </c>
      <c r="J178" s="191" t="s">
        <v>678</v>
      </c>
      <c r="K178" s="192">
        <f t="shared" si="60"/>
        <v>31</v>
      </c>
      <c r="L178" s="193">
        <f t="shared" ref="L178:L180" si="62">K178/F178</f>
        <v>0.27192982456140352</v>
      </c>
      <c r="M178" s="188" t="s">
        <v>589</v>
      </c>
      <c r="N178" s="194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75</v>
      </c>
      <c r="B179" s="186">
        <v>42660</v>
      </c>
      <c r="C179" s="186"/>
      <c r="D179" s="187" t="s">
        <v>726</v>
      </c>
      <c r="E179" s="188" t="s">
        <v>620</v>
      </c>
      <c r="F179" s="189">
        <v>212</v>
      </c>
      <c r="G179" s="188"/>
      <c r="H179" s="188">
        <v>280</v>
      </c>
      <c r="I179" s="190">
        <v>276</v>
      </c>
      <c r="J179" s="191" t="s">
        <v>727</v>
      </c>
      <c r="K179" s="192">
        <f t="shared" si="60"/>
        <v>68</v>
      </c>
      <c r="L179" s="193">
        <f t="shared" si="62"/>
        <v>0.32075471698113206</v>
      </c>
      <c r="M179" s="188" t="s">
        <v>589</v>
      </c>
      <c r="N179" s="194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76</v>
      </c>
      <c r="B180" s="186">
        <v>42678</v>
      </c>
      <c r="C180" s="186"/>
      <c r="D180" s="187" t="s">
        <v>456</v>
      </c>
      <c r="E180" s="188" t="s">
        <v>620</v>
      </c>
      <c r="F180" s="189">
        <v>155</v>
      </c>
      <c r="G180" s="188"/>
      <c r="H180" s="188">
        <v>210</v>
      </c>
      <c r="I180" s="190">
        <v>210</v>
      </c>
      <c r="J180" s="191" t="s">
        <v>728</v>
      </c>
      <c r="K180" s="192">
        <f t="shared" si="60"/>
        <v>55</v>
      </c>
      <c r="L180" s="193">
        <f t="shared" si="62"/>
        <v>0.35483870967741937</v>
      </c>
      <c r="M180" s="188" t="s">
        <v>589</v>
      </c>
      <c r="N180" s="194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77</v>
      </c>
      <c r="B181" s="196">
        <v>42710</v>
      </c>
      <c r="C181" s="196"/>
      <c r="D181" s="197" t="s">
        <v>729</v>
      </c>
      <c r="E181" s="198" t="s">
        <v>620</v>
      </c>
      <c r="F181" s="199">
        <v>150.5</v>
      </c>
      <c r="G181" s="199"/>
      <c r="H181" s="200">
        <v>72.5</v>
      </c>
      <c r="I181" s="200">
        <v>174</v>
      </c>
      <c r="J181" s="201" t="s">
        <v>730</v>
      </c>
      <c r="K181" s="202">
        <v>-78</v>
      </c>
      <c r="L181" s="203">
        <v>-0.51827242524916906</v>
      </c>
      <c r="M181" s="199" t="s">
        <v>601</v>
      </c>
      <c r="N181" s="196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78</v>
      </c>
      <c r="B182" s="186">
        <v>42712</v>
      </c>
      <c r="C182" s="186"/>
      <c r="D182" s="187" t="s">
        <v>731</v>
      </c>
      <c r="E182" s="188" t="s">
        <v>620</v>
      </c>
      <c r="F182" s="189">
        <v>380</v>
      </c>
      <c r="G182" s="188"/>
      <c r="H182" s="188">
        <v>478</v>
      </c>
      <c r="I182" s="190">
        <v>468</v>
      </c>
      <c r="J182" s="191" t="s">
        <v>678</v>
      </c>
      <c r="K182" s="192">
        <f t="shared" ref="K182:K184" si="63">H182-F182</f>
        <v>98</v>
      </c>
      <c r="L182" s="193">
        <f t="shared" ref="L182:L184" si="64">K182/F182</f>
        <v>0.25789473684210529</v>
      </c>
      <c r="M182" s="188" t="s">
        <v>589</v>
      </c>
      <c r="N182" s="19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79</v>
      </c>
      <c r="B183" s="186">
        <v>42734</v>
      </c>
      <c r="C183" s="186"/>
      <c r="D183" s="187" t="s">
        <v>108</v>
      </c>
      <c r="E183" s="188" t="s">
        <v>620</v>
      </c>
      <c r="F183" s="189">
        <v>305</v>
      </c>
      <c r="G183" s="188"/>
      <c r="H183" s="188">
        <v>375</v>
      </c>
      <c r="I183" s="190">
        <v>375</v>
      </c>
      <c r="J183" s="191" t="s">
        <v>678</v>
      </c>
      <c r="K183" s="192">
        <f t="shared" si="63"/>
        <v>70</v>
      </c>
      <c r="L183" s="193">
        <f t="shared" si="64"/>
        <v>0.22950819672131148</v>
      </c>
      <c r="M183" s="188" t="s">
        <v>589</v>
      </c>
      <c r="N183" s="194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80</v>
      </c>
      <c r="B184" s="186">
        <v>42739</v>
      </c>
      <c r="C184" s="186"/>
      <c r="D184" s="187" t="s">
        <v>94</v>
      </c>
      <c r="E184" s="188" t="s">
        <v>620</v>
      </c>
      <c r="F184" s="189">
        <v>99.5</v>
      </c>
      <c r="G184" s="188"/>
      <c r="H184" s="188">
        <v>158</v>
      </c>
      <c r="I184" s="190">
        <v>158</v>
      </c>
      <c r="J184" s="191" t="s">
        <v>678</v>
      </c>
      <c r="K184" s="192">
        <f t="shared" si="63"/>
        <v>58.5</v>
      </c>
      <c r="L184" s="193">
        <f t="shared" si="64"/>
        <v>0.5879396984924623</v>
      </c>
      <c r="M184" s="188" t="s">
        <v>589</v>
      </c>
      <c r="N184" s="194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81</v>
      </c>
      <c r="B185" s="186">
        <v>42739</v>
      </c>
      <c r="C185" s="186"/>
      <c r="D185" s="187" t="s">
        <v>94</v>
      </c>
      <c r="E185" s="188" t="s">
        <v>620</v>
      </c>
      <c r="F185" s="189">
        <v>99.5</v>
      </c>
      <c r="G185" s="188"/>
      <c r="H185" s="188">
        <v>158</v>
      </c>
      <c r="I185" s="190">
        <v>158</v>
      </c>
      <c r="J185" s="191" t="s">
        <v>678</v>
      </c>
      <c r="K185" s="192">
        <v>58.5</v>
      </c>
      <c r="L185" s="193">
        <v>0.58793969849246197</v>
      </c>
      <c r="M185" s="188" t="s">
        <v>589</v>
      </c>
      <c r="N185" s="19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82</v>
      </c>
      <c r="B186" s="186">
        <v>42786</v>
      </c>
      <c r="C186" s="186"/>
      <c r="D186" s="187" t="s">
        <v>185</v>
      </c>
      <c r="E186" s="188" t="s">
        <v>620</v>
      </c>
      <c r="F186" s="189">
        <v>140.5</v>
      </c>
      <c r="G186" s="188"/>
      <c r="H186" s="188">
        <v>220</v>
      </c>
      <c r="I186" s="190">
        <v>220</v>
      </c>
      <c r="J186" s="191" t="s">
        <v>678</v>
      </c>
      <c r="K186" s="192">
        <f>H186-F186</f>
        <v>79.5</v>
      </c>
      <c r="L186" s="193">
        <f>K186/F186</f>
        <v>0.5658362989323843</v>
      </c>
      <c r="M186" s="188" t="s">
        <v>589</v>
      </c>
      <c r="N186" s="194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83</v>
      </c>
      <c r="B187" s="186">
        <v>42786</v>
      </c>
      <c r="C187" s="186"/>
      <c r="D187" s="187" t="s">
        <v>732</v>
      </c>
      <c r="E187" s="188" t="s">
        <v>620</v>
      </c>
      <c r="F187" s="189">
        <v>202.5</v>
      </c>
      <c r="G187" s="188"/>
      <c r="H187" s="188">
        <v>234</v>
      </c>
      <c r="I187" s="190">
        <v>234</v>
      </c>
      <c r="J187" s="191" t="s">
        <v>678</v>
      </c>
      <c r="K187" s="192">
        <v>31.5</v>
      </c>
      <c r="L187" s="193">
        <v>0.155555555555556</v>
      </c>
      <c r="M187" s="188" t="s">
        <v>589</v>
      </c>
      <c r="N187" s="194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84</v>
      </c>
      <c r="B188" s="186">
        <v>42818</v>
      </c>
      <c r="C188" s="186"/>
      <c r="D188" s="187" t="s">
        <v>733</v>
      </c>
      <c r="E188" s="188" t="s">
        <v>620</v>
      </c>
      <c r="F188" s="189">
        <v>300.5</v>
      </c>
      <c r="G188" s="188"/>
      <c r="H188" s="188">
        <v>417.5</v>
      </c>
      <c r="I188" s="190">
        <v>420</v>
      </c>
      <c r="J188" s="191" t="s">
        <v>734</v>
      </c>
      <c r="K188" s="192">
        <f>H188-F188</f>
        <v>117</v>
      </c>
      <c r="L188" s="193">
        <f>K188/F188</f>
        <v>0.38935108153078202</v>
      </c>
      <c r="M188" s="188" t="s">
        <v>589</v>
      </c>
      <c r="N188" s="194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85</v>
      </c>
      <c r="B189" s="186">
        <v>42818</v>
      </c>
      <c r="C189" s="186"/>
      <c r="D189" s="187" t="s">
        <v>708</v>
      </c>
      <c r="E189" s="188" t="s">
        <v>620</v>
      </c>
      <c r="F189" s="189">
        <v>850</v>
      </c>
      <c r="G189" s="188"/>
      <c r="H189" s="188">
        <v>1042.5</v>
      </c>
      <c r="I189" s="190">
        <v>1023</v>
      </c>
      <c r="J189" s="191" t="s">
        <v>735</v>
      </c>
      <c r="K189" s="192">
        <v>192.5</v>
      </c>
      <c r="L189" s="193">
        <v>0.22647058823529401</v>
      </c>
      <c r="M189" s="188" t="s">
        <v>589</v>
      </c>
      <c r="N189" s="194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86</v>
      </c>
      <c r="B190" s="186">
        <v>42830</v>
      </c>
      <c r="C190" s="186"/>
      <c r="D190" s="187" t="s">
        <v>487</v>
      </c>
      <c r="E190" s="188" t="s">
        <v>620</v>
      </c>
      <c r="F190" s="189">
        <v>785</v>
      </c>
      <c r="G190" s="188"/>
      <c r="H190" s="188">
        <v>930</v>
      </c>
      <c r="I190" s="190">
        <v>920</v>
      </c>
      <c r="J190" s="191" t="s">
        <v>736</v>
      </c>
      <c r="K190" s="192">
        <f>H190-F190</f>
        <v>145</v>
      </c>
      <c r="L190" s="193">
        <f>K190/F190</f>
        <v>0.18471337579617833</v>
      </c>
      <c r="M190" s="188" t="s">
        <v>589</v>
      </c>
      <c r="N190" s="194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87</v>
      </c>
      <c r="B191" s="196">
        <v>42831</v>
      </c>
      <c r="C191" s="196"/>
      <c r="D191" s="197" t="s">
        <v>737</v>
      </c>
      <c r="E191" s="198" t="s">
        <v>620</v>
      </c>
      <c r="F191" s="199">
        <v>40</v>
      </c>
      <c r="G191" s="199"/>
      <c r="H191" s="200">
        <v>13.1</v>
      </c>
      <c r="I191" s="200">
        <v>60</v>
      </c>
      <c r="J191" s="201" t="s">
        <v>738</v>
      </c>
      <c r="K191" s="202">
        <v>-26.9</v>
      </c>
      <c r="L191" s="203">
        <v>-0.67249999999999999</v>
      </c>
      <c r="M191" s="199" t="s">
        <v>601</v>
      </c>
      <c r="N191" s="19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88</v>
      </c>
      <c r="B192" s="186">
        <v>42837</v>
      </c>
      <c r="C192" s="186"/>
      <c r="D192" s="187" t="s">
        <v>93</v>
      </c>
      <c r="E192" s="188" t="s">
        <v>620</v>
      </c>
      <c r="F192" s="189">
        <v>289.5</v>
      </c>
      <c r="G192" s="188"/>
      <c r="H192" s="188">
        <v>354</v>
      </c>
      <c r="I192" s="190">
        <v>360</v>
      </c>
      <c r="J192" s="191" t="s">
        <v>739</v>
      </c>
      <c r="K192" s="192">
        <f t="shared" ref="K192:K200" si="65">H192-F192</f>
        <v>64.5</v>
      </c>
      <c r="L192" s="193">
        <f t="shared" ref="L192:L200" si="66">K192/F192</f>
        <v>0.22279792746113988</v>
      </c>
      <c r="M192" s="188" t="s">
        <v>589</v>
      </c>
      <c r="N192" s="19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89</v>
      </c>
      <c r="B193" s="186">
        <v>42845</v>
      </c>
      <c r="C193" s="186"/>
      <c r="D193" s="187" t="s">
        <v>426</v>
      </c>
      <c r="E193" s="188" t="s">
        <v>620</v>
      </c>
      <c r="F193" s="189">
        <v>700</v>
      </c>
      <c r="G193" s="188"/>
      <c r="H193" s="188">
        <v>840</v>
      </c>
      <c r="I193" s="190">
        <v>840</v>
      </c>
      <c r="J193" s="191" t="s">
        <v>740</v>
      </c>
      <c r="K193" s="192">
        <f t="shared" si="65"/>
        <v>140</v>
      </c>
      <c r="L193" s="193">
        <f t="shared" si="66"/>
        <v>0.2</v>
      </c>
      <c r="M193" s="188" t="s">
        <v>589</v>
      </c>
      <c r="N193" s="194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90</v>
      </c>
      <c r="B194" s="186">
        <v>42887</v>
      </c>
      <c r="C194" s="186"/>
      <c r="D194" s="187" t="s">
        <v>741</v>
      </c>
      <c r="E194" s="188" t="s">
        <v>620</v>
      </c>
      <c r="F194" s="189">
        <v>130</v>
      </c>
      <c r="G194" s="188"/>
      <c r="H194" s="188">
        <v>144.25</v>
      </c>
      <c r="I194" s="190">
        <v>170</v>
      </c>
      <c r="J194" s="191" t="s">
        <v>742</v>
      </c>
      <c r="K194" s="192">
        <f t="shared" si="65"/>
        <v>14.25</v>
      </c>
      <c r="L194" s="193">
        <f t="shared" si="66"/>
        <v>0.10961538461538461</v>
      </c>
      <c r="M194" s="188" t="s">
        <v>589</v>
      </c>
      <c r="N194" s="194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91</v>
      </c>
      <c r="B195" s="186">
        <v>42901</v>
      </c>
      <c r="C195" s="186"/>
      <c r="D195" s="187" t="s">
        <v>743</v>
      </c>
      <c r="E195" s="188" t="s">
        <v>620</v>
      </c>
      <c r="F195" s="189">
        <v>214.5</v>
      </c>
      <c r="G195" s="188"/>
      <c r="H195" s="188">
        <v>262</v>
      </c>
      <c r="I195" s="190">
        <v>262</v>
      </c>
      <c r="J195" s="191" t="s">
        <v>744</v>
      </c>
      <c r="K195" s="192">
        <f t="shared" si="65"/>
        <v>47.5</v>
      </c>
      <c r="L195" s="193">
        <f t="shared" si="66"/>
        <v>0.22144522144522144</v>
      </c>
      <c r="M195" s="188" t="s">
        <v>589</v>
      </c>
      <c r="N195" s="19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92</v>
      </c>
      <c r="B196" s="217">
        <v>42933</v>
      </c>
      <c r="C196" s="217"/>
      <c r="D196" s="218" t="s">
        <v>745</v>
      </c>
      <c r="E196" s="219" t="s">
        <v>620</v>
      </c>
      <c r="F196" s="220">
        <v>370</v>
      </c>
      <c r="G196" s="219"/>
      <c r="H196" s="219">
        <v>447.5</v>
      </c>
      <c r="I196" s="221">
        <v>450</v>
      </c>
      <c r="J196" s="222" t="s">
        <v>678</v>
      </c>
      <c r="K196" s="192">
        <f t="shared" si="65"/>
        <v>77.5</v>
      </c>
      <c r="L196" s="223">
        <f t="shared" si="66"/>
        <v>0.20945945945945946</v>
      </c>
      <c r="M196" s="219" t="s">
        <v>589</v>
      </c>
      <c r="N196" s="224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93</v>
      </c>
      <c r="B197" s="217">
        <v>42943</v>
      </c>
      <c r="C197" s="217"/>
      <c r="D197" s="218" t="s">
        <v>183</v>
      </c>
      <c r="E197" s="219" t="s">
        <v>620</v>
      </c>
      <c r="F197" s="220">
        <v>657.5</v>
      </c>
      <c r="G197" s="219"/>
      <c r="H197" s="219">
        <v>825</v>
      </c>
      <c r="I197" s="221">
        <v>820</v>
      </c>
      <c r="J197" s="222" t="s">
        <v>678</v>
      </c>
      <c r="K197" s="192">
        <f t="shared" si="65"/>
        <v>167.5</v>
      </c>
      <c r="L197" s="223">
        <f t="shared" si="66"/>
        <v>0.25475285171102663</v>
      </c>
      <c r="M197" s="219" t="s">
        <v>589</v>
      </c>
      <c r="N197" s="224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94</v>
      </c>
      <c r="B198" s="186">
        <v>42964</v>
      </c>
      <c r="C198" s="186"/>
      <c r="D198" s="187" t="s">
        <v>361</v>
      </c>
      <c r="E198" s="188" t="s">
        <v>620</v>
      </c>
      <c r="F198" s="189">
        <v>605</v>
      </c>
      <c r="G198" s="188"/>
      <c r="H198" s="188">
        <v>750</v>
      </c>
      <c r="I198" s="190">
        <v>750</v>
      </c>
      <c r="J198" s="191" t="s">
        <v>736</v>
      </c>
      <c r="K198" s="192">
        <f t="shared" si="65"/>
        <v>145</v>
      </c>
      <c r="L198" s="193">
        <f t="shared" si="66"/>
        <v>0.23966942148760331</v>
      </c>
      <c r="M198" s="188" t="s">
        <v>589</v>
      </c>
      <c r="N198" s="194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95</v>
      </c>
      <c r="B199" s="196">
        <v>42979</v>
      </c>
      <c r="C199" s="196"/>
      <c r="D199" s="204" t="s">
        <v>746</v>
      </c>
      <c r="E199" s="199" t="s">
        <v>620</v>
      </c>
      <c r="F199" s="199">
        <v>255</v>
      </c>
      <c r="G199" s="200"/>
      <c r="H199" s="200">
        <v>217.25</v>
      </c>
      <c r="I199" s="200">
        <v>320</v>
      </c>
      <c r="J199" s="201" t="s">
        <v>747</v>
      </c>
      <c r="K199" s="202">
        <f t="shared" si="65"/>
        <v>-37.75</v>
      </c>
      <c r="L199" s="205">
        <f t="shared" si="66"/>
        <v>-0.14803921568627451</v>
      </c>
      <c r="M199" s="199" t="s">
        <v>601</v>
      </c>
      <c r="N199" s="19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96</v>
      </c>
      <c r="B200" s="186">
        <v>42997</v>
      </c>
      <c r="C200" s="186"/>
      <c r="D200" s="187" t="s">
        <v>748</v>
      </c>
      <c r="E200" s="188" t="s">
        <v>620</v>
      </c>
      <c r="F200" s="189">
        <v>215</v>
      </c>
      <c r="G200" s="188"/>
      <c r="H200" s="188">
        <v>258</v>
      </c>
      <c r="I200" s="190">
        <v>258</v>
      </c>
      <c r="J200" s="191" t="s">
        <v>678</v>
      </c>
      <c r="K200" s="192">
        <f t="shared" si="65"/>
        <v>43</v>
      </c>
      <c r="L200" s="193">
        <f t="shared" si="66"/>
        <v>0.2</v>
      </c>
      <c r="M200" s="188" t="s">
        <v>589</v>
      </c>
      <c r="N200" s="19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97</v>
      </c>
      <c r="B201" s="186">
        <v>42997</v>
      </c>
      <c r="C201" s="186"/>
      <c r="D201" s="187" t="s">
        <v>748</v>
      </c>
      <c r="E201" s="188" t="s">
        <v>620</v>
      </c>
      <c r="F201" s="189">
        <v>215</v>
      </c>
      <c r="G201" s="188"/>
      <c r="H201" s="188">
        <v>258</v>
      </c>
      <c r="I201" s="190">
        <v>258</v>
      </c>
      <c r="J201" s="222" t="s">
        <v>678</v>
      </c>
      <c r="K201" s="192">
        <v>43</v>
      </c>
      <c r="L201" s="193">
        <v>0.2</v>
      </c>
      <c r="M201" s="188" t="s">
        <v>589</v>
      </c>
      <c r="N201" s="19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98</v>
      </c>
      <c r="B202" s="217">
        <v>42998</v>
      </c>
      <c r="C202" s="217"/>
      <c r="D202" s="218" t="s">
        <v>749</v>
      </c>
      <c r="E202" s="219" t="s">
        <v>620</v>
      </c>
      <c r="F202" s="189">
        <v>75</v>
      </c>
      <c r="G202" s="219"/>
      <c r="H202" s="219">
        <v>90</v>
      </c>
      <c r="I202" s="221">
        <v>90</v>
      </c>
      <c r="J202" s="191" t="s">
        <v>750</v>
      </c>
      <c r="K202" s="192">
        <f t="shared" ref="K202:K207" si="67">H202-F202</f>
        <v>15</v>
      </c>
      <c r="L202" s="193">
        <f t="shared" ref="L202:L207" si="68">K202/F202</f>
        <v>0.2</v>
      </c>
      <c r="M202" s="188" t="s">
        <v>589</v>
      </c>
      <c r="N202" s="194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99</v>
      </c>
      <c r="B203" s="217">
        <v>43011</v>
      </c>
      <c r="C203" s="217"/>
      <c r="D203" s="218" t="s">
        <v>603</v>
      </c>
      <c r="E203" s="219" t="s">
        <v>620</v>
      </c>
      <c r="F203" s="220">
        <v>315</v>
      </c>
      <c r="G203" s="219"/>
      <c r="H203" s="219">
        <v>392</v>
      </c>
      <c r="I203" s="221">
        <v>384</v>
      </c>
      <c r="J203" s="222" t="s">
        <v>751</v>
      </c>
      <c r="K203" s="192">
        <f t="shared" si="67"/>
        <v>77</v>
      </c>
      <c r="L203" s="223">
        <f t="shared" si="68"/>
        <v>0.24444444444444444</v>
      </c>
      <c r="M203" s="219" t="s">
        <v>589</v>
      </c>
      <c r="N203" s="22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100</v>
      </c>
      <c r="B204" s="217">
        <v>43013</v>
      </c>
      <c r="C204" s="217"/>
      <c r="D204" s="218" t="s">
        <v>461</v>
      </c>
      <c r="E204" s="219" t="s">
        <v>620</v>
      </c>
      <c r="F204" s="220">
        <v>145</v>
      </c>
      <c r="G204" s="219"/>
      <c r="H204" s="219">
        <v>179</v>
      </c>
      <c r="I204" s="221">
        <v>180</v>
      </c>
      <c r="J204" s="222" t="s">
        <v>752</v>
      </c>
      <c r="K204" s="192">
        <f t="shared" si="67"/>
        <v>34</v>
      </c>
      <c r="L204" s="223">
        <f t="shared" si="68"/>
        <v>0.23448275862068965</v>
      </c>
      <c r="M204" s="219" t="s">
        <v>589</v>
      </c>
      <c r="N204" s="224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101</v>
      </c>
      <c r="B205" s="217">
        <v>43014</v>
      </c>
      <c r="C205" s="217"/>
      <c r="D205" s="218" t="s">
        <v>335</v>
      </c>
      <c r="E205" s="219" t="s">
        <v>620</v>
      </c>
      <c r="F205" s="220">
        <v>256</v>
      </c>
      <c r="G205" s="219"/>
      <c r="H205" s="219">
        <v>323</v>
      </c>
      <c r="I205" s="221">
        <v>320</v>
      </c>
      <c r="J205" s="222" t="s">
        <v>678</v>
      </c>
      <c r="K205" s="192">
        <f t="shared" si="67"/>
        <v>67</v>
      </c>
      <c r="L205" s="223">
        <f t="shared" si="68"/>
        <v>0.26171875</v>
      </c>
      <c r="M205" s="219" t="s">
        <v>589</v>
      </c>
      <c r="N205" s="22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102</v>
      </c>
      <c r="B206" s="217">
        <v>43017</v>
      </c>
      <c r="C206" s="217"/>
      <c r="D206" s="218" t="s">
        <v>351</v>
      </c>
      <c r="E206" s="219" t="s">
        <v>620</v>
      </c>
      <c r="F206" s="220">
        <v>137.5</v>
      </c>
      <c r="G206" s="219"/>
      <c r="H206" s="219">
        <v>184</v>
      </c>
      <c r="I206" s="221">
        <v>183</v>
      </c>
      <c r="J206" s="222" t="s">
        <v>753</v>
      </c>
      <c r="K206" s="192">
        <f t="shared" si="67"/>
        <v>46.5</v>
      </c>
      <c r="L206" s="223">
        <f t="shared" si="68"/>
        <v>0.33818181818181819</v>
      </c>
      <c r="M206" s="219" t="s">
        <v>589</v>
      </c>
      <c r="N206" s="224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103</v>
      </c>
      <c r="B207" s="217">
        <v>43018</v>
      </c>
      <c r="C207" s="217"/>
      <c r="D207" s="218" t="s">
        <v>754</v>
      </c>
      <c r="E207" s="219" t="s">
        <v>620</v>
      </c>
      <c r="F207" s="220">
        <v>125.5</v>
      </c>
      <c r="G207" s="219"/>
      <c r="H207" s="219">
        <v>158</v>
      </c>
      <c r="I207" s="221">
        <v>155</v>
      </c>
      <c r="J207" s="222" t="s">
        <v>755</v>
      </c>
      <c r="K207" s="192">
        <f t="shared" si="67"/>
        <v>32.5</v>
      </c>
      <c r="L207" s="223">
        <f t="shared" si="68"/>
        <v>0.25896414342629481</v>
      </c>
      <c r="M207" s="219" t="s">
        <v>589</v>
      </c>
      <c r="N207" s="22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104</v>
      </c>
      <c r="B208" s="217">
        <v>43018</v>
      </c>
      <c r="C208" s="217"/>
      <c r="D208" s="218" t="s">
        <v>756</v>
      </c>
      <c r="E208" s="219" t="s">
        <v>620</v>
      </c>
      <c r="F208" s="220">
        <v>895</v>
      </c>
      <c r="G208" s="219"/>
      <c r="H208" s="219">
        <v>1122.5</v>
      </c>
      <c r="I208" s="221">
        <v>1078</v>
      </c>
      <c r="J208" s="222" t="s">
        <v>757</v>
      </c>
      <c r="K208" s="192">
        <v>227.5</v>
      </c>
      <c r="L208" s="223">
        <v>0.25418994413407803</v>
      </c>
      <c r="M208" s="219" t="s">
        <v>589</v>
      </c>
      <c r="N208" s="224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105</v>
      </c>
      <c r="B209" s="217">
        <v>43020</v>
      </c>
      <c r="C209" s="217"/>
      <c r="D209" s="218" t="s">
        <v>344</v>
      </c>
      <c r="E209" s="219" t="s">
        <v>620</v>
      </c>
      <c r="F209" s="220">
        <v>525</v>
      </c>
      <c r="G209" s="219"/>
      <c r="H209" s="219">
        <v>629</v>
      </c>
      <c r="I209" s="221">
        <v>629</v>
      </c>
      <c r="J209" s="222" t="s">
        <v>678</v>
      </c>
      <c r="K209" s="192">
        <v>104</v>
      </c>
      <c r="L209" s="223">
        <v>0.19809523809523799</v>
      </c>
      <c r="M209" s="219" t="s">
        <v>589</v>
      </c>
      <c r="N209" s="224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106</v>
      </c>
      <c r="B210" s="217">
        <v>43046</v>
      </c>
      <c r="C210" s="217"/>
      <c r="D210" s="218" t="s">
        <v>386</v>
      </c>
      <c r="E210" s="219" t="s">
        <v>620</v>
      </c>
      <c r="F210" s="220">
        <v>740</v>
      </c>
      <c r="G210" s="219"/>
      <c r="H210" s="219">
        <v>892.5</v>
      </c>
      <c r="I210" s="221">
        <v>900</v>
      </c>
      <c r="J210" s="222" t="s">
        <v>758</v>
      </c>
      <c r="K210" s="192">
        <f t="shared" ref="K210:K212" si="69">H210-F210</f>
        <v>152.5</v>
      </c>
      <c r="L210" s="223">
        <f t="shared" ref="L210:L212" si="70">K210/F210</f>
        <v>0.20608108108108109</v>
      </c>
      <c r="M210" s="219" t="s">
        <v>589</v>
      </c>
      <c r="N210" s="224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107</v>
      </c>
      <c r="B211" s="186">
        <v>43073</v>
      </c>
      <c r="C211" s="186"/>
      <c r="D211" s="187" t="s">
        <v>759</v>
      </c>
      <c r="E211" s="188" t="s">
        <v>620</v>
      </c>
      <c r="F211" s="189">
        <v>118.5</v>
      </c>
      <c r="G211" s="188"/>
      <c r="H211" s="188">
        <v>143.5</v>
      </c>
      <c r="I211" s="190">
        <v>145</v>
      </c>
      <c r="J211" s="191" t="s">
        <v>610</v>
      </c>
      <c r="K211" s="192">
        <f t="shared" si="69"/>
        <v>25</v>
      </c>
      <c r="L211" s="193">
        <f t="shared" si="70"/>
        <v>0.2109704641350211</v>
      </c>
      <c r="M211" s="188" t="s">
        <v>589</v>
      </c>
      <c r="N211" s="194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108</v>
      </c>
      <c r="B212" s="196">
        <v>43090</v>
      </c>
      <c r="C212" s="196"/>
      <c r="D212" s="197" t="s">
        <v>432</v>
      </c>
      <c r="E212" s="198" t="s">
        <v>620</v>
      </c>
      <c r="F212" s="199">
        <v>715</v>
      </c>
      <c r="G212" s="199"/>
      <c r="H212" s="200">
        <v>500</v>
      </c>
      <c r="I212" s="200">
        <v>872</v>
      </c>
      <c r="J212" s="201" t="s">
        <v>760</v>
      </c>
      <c r="K212" s="202">
        <f t="shared" si="69"/>
        <v>-215</v>
      </c>
      <c r="L212" s="203">
        <f t="shared" si="70"/>
        <v>-0.30069930069930068</v>
      </c>
      <c r="M212" s="199" t="s">
        <v>601</v>
      </c>
      <c r="N212" s="196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109</v>
      </c>
      <c r="B213" s="186">
        <v>43098</v>
      </c>
      <c r="C213" s="186"/>
      <c r="D213" s="187" t="s">
        <v>603</v>
      </c>
      <c r="E213" s="188" t="s">
        <v>620</v>
      </c>
      <c r="F213" s="189">
        <v>435</v>
      </c>
      <c r="G213" s="188"/>
      <c r="H213" s="188">
        <v>542.5</v>
      </c>
      <c r="I213" s="190">
        <v>539</v>
      </c>
      <c r="J213" s="191" t="s">
        <v>678</v>
      </c>
      <c r="K213" s="192">
        <v>107.5</v>
      </c>
      <c r="L213" s="193">
        <v>0.247126436781609</v>
      </c>
      <c r="M213" s="188" t="s">
        <v>589</v>
      </c>
      <c r="N213" s="194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110</v>
      </c>
      <c r="B214" s="186">
        <v>43098</v>
      </c>
      <c r="C214" s="186"/>
      <c r="D214" s="187" t="s">
        <v>561</v>
      </c>
      <c r="E214" s="188" t="s">
        <v>620</v>
      </c>
      <c r="F214" s="189">
        <v>885</v>
      </c>
      <c r="G214" s="188"/>
      <c r="H214" s="188">
        <v>1090</v>
      </c>
      <c r="I214" s="190">
        <v>1084</v>
      </c>
      <c r="J214" s="191" t="s">
        <v>678</v>
      </c>
      <c r="K214" s="192">
        <v>205</v>
      </c>
      <c r="L214" s="193">
        <v>0.23163841807909599</v>
      </c>
      <c r="M214" s="188" t="s">
        <v>589</v>
      </c>
      <c r="N214" s="194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5">
        <v>111</v>
      </c>
      <c r="B215" s="226">
        <v>43192</v>
      </c>
      <c r="C215" s="226"/>
      <c r="D215" s="204" t="s">
        <v>761</v>
      </c>
      <c r="E215" s="199" t="s">
        <v>620</v>
      </c>
      <c r="F215" s="227">
        <v>478.5</v>
      </c>
      <c r="G215" s="199"/>
      <c r="H215" s="199">
        <v>442</v>
      </c>
      <c r="I215" s="200">
        <v>613</v>
      </c>
      <c r="J215" s="201" t="s">
        <v>762</v>
      </c>
      <c r="K215" s="202">
        <f t="shared" ref="K215:K218" si="71">H215-F215</f>
        <v>-36.5</v>
      </c>
      <c r="L215" s="203">
        <f t="shared" ref="L215:L218" si="72">K215/F215</f>
        <v>-7.6280041797283177E-2</v>
      </c>
      <c r="M215" s="199" t="s">
        <v>601</v>
      </c>
      <c r="N215" s="196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112</v>
      </c>
      <c r="B216" s="196">
        <v>43194</v>
      </c>
      <c r="C216" s="196"/>
      <c r="D216" s="197" t="s">
        <v>763</v>
      </c>
      <c r="E216" s="198" t="s">
        <v>620</v>
      </c>
      <c r="F216" s="199">
        <f>141.5-7.3</f>
        <v>134.19999999999999</v>
      </c>
      <c r="G216" s="199"/>
      <c r="H216" s="200">
        <v>77</v>
      </c>
      <c r="I216" s="200">
        <v>180</v>
      </c>
      <c r="J216" s="201" t="s">
        <v>764</v>
      </c>
      <c r="K216" s="202">
        <f t="shared" si="71"/>
        <v>-57.199999999999989</v>
      </c>
      <c r="L216" s="203">
        <f t="shared" si="72"/>
        <v>-0.42622950819672129</v>
      </c>
      <c r="M216" s="199" t="s">
        <v>601</v>
      </c>
      <c r="N216" s="19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113</v>
      </c>
      <c r="B217" s="196">
        <v>43209</v>
      </c>
      <c r="C217" s="196"/>
      <c r="D217" s="197" t="s">
        <v>765</v>
      </c>
      <c r="E217" s="198" t="s">
        <v>620</v>
      </c>
      <c r="F217" s="199">
        <v>430</v>
      </c>
      <c r="G217" s="199"/>
      <c r="H217" s="200">
        <v>220</v>
      </c>
      <c r="I217" s="200">
        <v>537</v>
      </c>
      <c r="J217" s="201" t="s">
        <v>766</v>
      </c>
      <c r="K217" s="202">
        <f t="shared" si="71"/>
        <v>-210</v>
      </c>
      <c r="L217" s="203">
        <f t="shared" si="72"/>
        <v>-0.48837209302325579</v>
      </c>
      <c r="M217" s="199" t="s">
        <v>601</v>
      </c>
      <c r="N217" s="196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114</v>
      </c>
      <c r="B218" s="217">
        <v>43220</v>
      </c>
      <c r="C218" s="217"/>
      <c r="D218" s="218" t="s">
        <v>387</v>
      </c>
      <c r="E218" s="219" t="s">
        <v>620</v>
      </c>
      <c r="F218" s="219">
        <v>153.5</v>
      </c>
      <c r="G218" s="219"/>
      <c r="H218" s="219">
        <v>196</v>
      </c>
      <c r="I218" s="221">
        <v>196</v>
      </c>
      <c r="J218" s="191" t="s">
        <v>767</v>
      </c>
      <c r="K218" s="192">
        <f t="shared" si="71"/>
        <v>42.5</v>
      </c>
      <c r="L218" s="193">
        <f t="shared" si="72"/>
        <v>0.27687296416938112</v>
      </c>
      <c r="M218" s="188" t="s">
        <v>589</v>
      </c>
      <c r="N218" s="194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115</v>
      </c>
      <c r="B219" s="196">
        <v>43306</v>
      </c>
      <c r="C219" s="196"/>
      <c r="D219" s="197" t="s">
        <v>737</v>
      </c>
      <c r="E219" s="198" t="s">
        <v>620</v>
      </c>
      <c r="F219" s="199">
        <v>27.5</v>
      </c>
      <c r="G219" s="199"/>
      <c r="H219" s="200">
        <v>13.1</v>
      </c>
      <c r="I219" s="200">
        <v>60</v>
      </c>
      <c r="J219" s="201" t="s">
        <v>768</v>
      </c>
      <c r="K219" s="202">
        <v>-14.4</v>
      </c>
      <c r="L219" s="203">
        <v>-0.52363636363636401</v>
      </c>
      <c r="M219" s="199" t="s">
        <v>601</v>
      </c>
      <c r="N219" s="19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5">
        <v>116</v>
      </c>
      <c r="B220" s="226">
        <v>43318</v>
      </c>
      <c r="C220" s="226"/>
      <c r="D220" s="204" t="s">
        <v>769</v>
      </c>
      <c r="E220" s="199" t="s">
        <v>620</v>
      </c>
      <c r="F220" s="199">
        <v>148.5</v>
      </c>
      <c r="G220" s="199"/>
      <c r="H220" s="199">
        <v>102</v>
      </c>
      <c r="I220" s="200">
        <v>182</v>
      </c>
      <c r="J220" s="201" t="s">
        <v>770</v>
      </c>
      <c r="K220" s="202">
        <f>H220-F220</f>
        <v>-46.5</v>
      </c>
      <c r="L220" s="203">
        <f>K220/F220</f>
        <v>-0.31313131313131315</v>
      </c>
      <c r="M220" s="199" t="s">
        <v>601</v>
      </c>
      <c r="N220" s="196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117</v>
      </c>
      <c r="B221" s="186">
        <v>43335</v>
      </c>
      <c r="C221" s="186"/>
      <c r="D221" s="187" t="s">
        <v>771</v>
      </c>
      <c r="E221" s="188" t="s">
        <v>620</v>
      </c>
      <c r="F221" s="219">
        <v>285</v>
      </c>
      <c r="G221" s="188"/>
      <c r="H221" s="188">
        <v>355</v>
      </c>
      <c r="I221" s="190">
        <v>364</v>
      </c>
      <c r="J221" s="191" t="s">
        <v>772</v>
      </c>
      <c r="K221" s="192">
        <v>70</v>
      </c>
      <c r="L221" s="193">
        <v>0.24561403508771901</v>
      </c>
      <c r="M221" s="188" t="s">
        <v>589</v>
      </c>
      <c r="N221" s="194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118</v>
      </c>
      <c r="B222" s="186">
        <v>43341</v>
      </c>
      <c r="C222" s="186"/>
      <c r="D222" s="187" t="s">
        <v>375</v>
      </c>
      <c r="E222" s="188" t="s">
        <v>620</v>
      </c>
      <c r="F222" s="219">
        <v>525</v>
      </c>
      <c r="G222" s="188"/>
      <c r="H222" s="188">
        <v>585</v>
      </c>
      <c r="I222" s="190">
        <v>635</v>
      </c>
      <c r="J222" s="191" t="s">
        <v>773</v>
      </c>
      <c r="K222" s="192">
        <f t="shared" ref="K222:K239" si="73">H222-F222</f>
        <v>60</v>
      </c>
      <c r="L222" s="193">
        <f t="shared" ref="L222:L239" si="74">K222/F222</f>
        <v>0.11428571428571428</v>
      </c>
      <c r="M222" s="188" t="s">
        <v>589</v>
      </c>
      <c r="N222" s="194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119</v>
      </c>
      <c r="B223" s="186">
        <v>43395</v>
      </c>
      <c r="C223" s="186"/>
      <c r="D223" s="187" t="s">
        <v>361</v>
      </c>
      <c r="E223" s="188" t="s">
        <v>620</v>
      </c>
      <c r="F223" s="219">
        <v>475</v>
      </c>
      <c r="G223" s="188"/>
      <c r="H223" s="188">
        <v>574</v>
      </c>
      <c r="I223" s="190">
        <v>570</v>
      </c>
      <c r="J223" s="191" t="s">
        <v>678</v>
      </c>
      <c r="K223" s="192">
        <f t="shared" si="73"/>
        <v>99</v>
      </c>
      <c r="L223" s="193">
        <f t="shared" si="74"/>
        <v>0.20842105263157895</v>
      </c>
      <c r="M223" s="188" t="s">
        <v>589</v>
      </c>
      <c r="N223" s="194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120</v>
      </c>
      <c r="B224" s="217">
        <v>43397</v>
      </c>
      <c r="C224" s="217"/>
      <c r="D224" s="218" t="s">
        <v>382</v>
      </c>
      <c r="E224" s="219" t="s">
        <v>620</v>
      </c>
      <c r="F224" s="219">
        <v>707.5</v>
      </c>
      <c r="G224" s="219"/>
      <c r="H224" s="219">
        <v>872</v>
      </c>
      <c r="I224" s="221">
        <v>872</v>
      </c>
      <c r="J224" s="222" t="s">
        <v>678</v>
      </c>
      <c r="K224" s="192">
        <f t="shared" si="73"/>
        <v>164.5</v>
      </c>
      <c r="L224" s="223">
        <f t="shared" si="74"/>
        <v>0.23250883392226149</v>
      </c>
      <c r="M224" s="219" t="s">
        <v>589</v>
      </c>
      <c r="N224" s="224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121</v>
      </c>
      <c r="B225" s="217">
        <v>43398</v>
      </c>
      <c r="C225" s="217"/>
      <c r="D225" s="218" t="s">
        <v>774</v>
      </c>
      <c r="E225" s="219" t="s">
        <v>620</v>
      </c>
      <c r="F225" s="219">
        <v>162</v>
      </c>
      <c r="G225" s="219"/>
      <c r="H225" s="219">
        <v>204</v>
      </c>
      <c r="I225" s="221">
        <v>209</v>
      </c>
      <c r="J225" s="222" t="s">
        <v>775</v>
      </c>
      <c r="K225" s="192">
        <f t="shared" si="73"/>
        <v>42</v>
      </c>
      <c r="L225" s="223">
        <f t="shared" si="74"/>
        <v>0.25925925925925924</v>
      </c>
      <c r="M225" s="219" t="s">
        <v>589</v>
      </c>
      <c r="N225" s="224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122</v>
      </c>
      <c r="B226" s="217">
        <v>43399</v>
      </c>
      <c r="C226" s="217"/>
      <c r="D226" s="218" t="s">
        <v>480</v>
      </c>
      <c r="E226" s="219" t="s">
        <v>620</v>
      </c>
      <c r="F226" s="219">
        <v>240</v>
      </c>
      <c r="G226" s="219"/>
      <c r="H226" s="219">
        <v>297</v>
      </c>
      <c r="I226" s="221">
        <v>297</v>
      </c>
      <c r="J226" s="222" t="s">
        <v>678</v>
      </c>
      <c r="K226" s="228">
        <f t="shared" si="73"/>
        <v>57</v>
      </c>
      <c r="L226" s="223">
        <f t="shared" si="74"/>
        <v>0.23749999999999999</v>
      </c>
      <c r="M226" s="219" t="s">
        <v>589</v>
      </c>
      <c r="N226" s="224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123</v>
      </c>
      <c r="B227" s="186">
        <v>43439</v>
      </c>
      <c r="C227" s="186"/>
      <c r="D227" s="187" t="s">
        <v>776</v>
      </c>
      <c r="E227" s="188" t="s">
        <v>620</v>
      </c>
      <c r="F227" s="188">
        <v>202.5</v>
      </c>
      <c r="G227" s="188"/>
      <c r="H227" s="188">
        <v>255</v>
      </c>
      <c r="I227" s="190">
        <v>252</v>
      </c>
      <c r="J227" s="191" t="s">
        <v>678</v>
      </c>
      <c r="K227" s="192">
        <f t="shared" si="73"/>
        <v>52.5</v>
      </c>
      <c r="L227" s="193">
        <f t="shared" si="74"/>
        <v>0.25925925925925924</v>
      </c>
      <c r="M227" s="188" t="s">
        <v>589</v>
      </c>
      <c r="N227" s="194">
        <v>43542</v>
      </c>
      <c r="O227" s="1"/>
      <c r="P227" s="1"/>
      <c r="Q227" s="1"/>
      <c r="R227" s="6" t="s">
        <v>777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124</v>
      </c>
      <c r="B228" s="217">
        <v>43465</v>
      </c>
      <c r="C228" s="186"/>
      <c r="D228" s="218" t="s">
        <v>414</v>
      </c>
      <c r="E228" s="219" t="s">
        <v>620</v>
      </c>
      <c r="F228" s="219">
        <v>710</v>
      </c>
      <c r="G228" s="219"/>
      <c r="H228" s="219">
        <v>866</v>
      </c>
      <c r="I228" s="221">
        <v>866</v>
      </c>
      <c r="J228" s="222" t="s">
        <v>678</v>
      </c>
      <c r="K228" s="192">
        <f t="shared" si="73"/>
        <v>156</v>
      </c>
      <c r="L228" s="193">
        <f t="shared" si="74"/>
        <v>0.21971830985915494</v>
      </c>
      <c r="M228" s="188" t="s">
        <v>589</v>
      </c>
      <c r="N228" s="194">
        <v>43553</v>
      </c>
      <c r="O228" s="1"/>
      <c r="P228" s="1"/>
      <c r="Q228" s="1"/>
      <c r="R228" s="6" t="s">
        <v>777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125</v>
      </c>
      <c r="B229" s="217">
        <v>43522</v>
      </c>
      <c r="C229" s="217"/>
      <c r="D229" s="218" t="s">
        <v>152</v>
      </c>
      <c r="E229" s="219" t="s">
        <v>620</v>
      </c>
      <c r="F229" s="219">
        <v>337.25</v>
      </c>
      <c r="G229" s="219"/>
      <c r="H229" s="219">
        <v>398.5</v>
      </c>
      <c r="I229" s="221">
        <v>411</v>
      </c>
      <c r="J229" s="191" t="s">
        <v>778</v>
      </c>
      <c r="K229" s="192">
        <f t="shared" si="73"/>
        <v>61.25</v>
      </c>
      <c r="L229" s="193">
        <f t="shared" si="74"/>
        <v>0.1816160118606375</v>
      </c>
      <c r="M229" s="188" t="s">
        <v>589</v>
      </c>
      <c r="N229" s="194">
        <v>43760</v>
      </c>
      <c r="O229" s="1"/>
      <c r="P229" s="1"/>
      <c r="Q229" s="1"/>
      <c r="R229" s="6" t="s">
        <v>777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126</v>
      </c>
      <c r="B230" s="230">
        <v>43559</v>
      </c>
      <c r="C230" s="230"/>
      <c r="D230" s="231" t="s">
        <v>779</v>
      </c>
      <c r="E230" s="232" t="s">
        <v>620</v>
      </c>
      <c r="F230" s="232">
        <v>130</v>
      </c>
      <c r="G230" s="232"/>
      <c r="H230" s="232">
        <v>65</v>
      </c>
      <c r="I230" s="233">
        <v>158</v>
      </c>
      <c r="J230" s="201" t="s">
        <v>780</v>
      </c>
      <c r="K230" s="202">
        <f t="shared" si="73"/>
        <v>-65</v>
      </c>
      <c r="L230" s="203">
        <f t="shared" si="74"/>
        <v>-0.5</v>
      </c>
      <c r="M230" s="199" t="s">
        <v>601</v>
      </c>
      <c r="N230" s="196">
        <v>43726</v>
      </c>
      <c r="O230" s="1"/>
      <c r="P230" s="1"/>
      <c r="Q230" s="1"/>
      <c r="R230" s="6" t="s">
        <v>781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127</v>
      </c>
      <c r="B231" s="217">
        <v>43017</v>
      </c>
      <c r="C231" s="217"/>
      <c r="D231" s="218" t="s">
        <v>185</v>
      </c>
      <c r="E231" s="219" t="s">
        <v>620</v>
      </c>
      <c r="F231" s="219">
        <v>141.5</v>
      </c>
      <c r="G231" s="219"/>
      <c r="H231" s="219">
        <v>183.5</v>
      </c>
      <c r="I231" s="221">
        <v>210</v>
      </c>
      <c r="J231" s="191" t="s">
        <v>775</v>
      </c>
      <c r="K231" s="192">
        <f t="shared" si="73"/>
        <v>42</v>
      </c>
      <c r="L231" s="193">
        <f t="shared" si="74"/>
        <v>0.29681978798586572</v>
      </c>
      <c r="M231" s="188" t="s">
        <v>589</v>
      </c>
      <c r="N231" s="194">
        <v>43042</v>
      </c>
      <c r="O231" s="1"/>
      <c r="P231" s="1"/>
      <c r="Q231" s="1"/>
      <c r="R231" s="6" t="s">
        <v>781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128</v>
      </c>
      <c r="B232" s="230">
        <v>43074</v>
      </c>
      <c r="C232" s="230"/>
      <c r="D232" s="231" t="s">
        <v>782</v>
      </c>
      <c r="E232" s="232" t="s">
        <v>620</v>
      </c>
      <c r="F232" s="227">
        <v>172</v>
      </c>
      <c r="G232" s="232"/>
      <c r="H232" s="232">
        <v>155.25</v>
      </c>
      <c r="I232" s="233">
        <v>230</v>
      </c>
      <c r="J232" s="201" t="s">
        <v>783</v>
      </c>
      <c r="K232" s="202">
        <f t="shared" si="73"/>
        <v>-16.75</v>
      </c>
      <c r="L232" s="203">
        <f t="shared" si="74"/>
        <v>-9.7383720930232565E-2</v>
      </c>
      <c r="M232" s="199" t="s">
        <v>601</v>
      </c>
      <c r="N232" s="196">
        <v>43787</v>
      </c>
      <c r="O232" s="1"/>
      <c r="P232" s="1"/>
      <c r="Q232" s="1"/>
      <c r="R232" s="6" t="s">
        <v>781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129</v>
      </c>
      <c r="B233" s="217">
        <v>43398</v>
      </c>
      <c r="C233" s="217"/>
      <c r="D233" s="218" t="s">
        <v>107</v>
      </c>
      <c r="E233" s="219" t="s">
        <v>620</v>
      </c>
      <c r="F233" s="219">
        <v>698.5</v>
      </c>
      <c r="G233" s="219"/>
      <c r="H233" s="219">
        <v>890</v>
      </c>
      <c r="I233" s="221">
        <v>890</v>
      </c>
      <c r="J233" s="191" t="s">
        <v>852</v>
      </c>
      <c r="K233" s="192">
        <f t="shared" si="73"/>
        <v>191.5</v>
      </c>
      <c r="L233" s="193">
        <f t="shared" si="74"/>
        <v>0.27415891195418757</v>
      </c>
      <c r="M233" s="188" t="s">
        <v>589</v>
      </c>
      <c r="N233" s="194">
        <v>44328</v>
      </c>
      <c r="O233" s="1"/>
      <c r="P233" s="1"/>
      <c r="Q233" s="1"/>
      <c r="R233" s="6" t="s">
        <v>777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130</v>
      </c>
      <c r="B234" s="217">
        <v>42877</v>
      </c>
      <c r="C234" s="217"/>
      <c r="D234" s="218" t="s">
        <v>374</v>
      </c>
      <c r="E234" s="219" t="s">
        <v>620</v>
      </c>
      <c r="F234" s="219">
        <v>127.6</v>
      </c>
      <c r="G234" s="219"/>
      <c r="H234" s="219">
        <v>138</v>
      </c>
      <c r="I234" s="221">
        <v>190</v>
      </c>
      <c r="J234" s="191" t="s">
        <v>784</v>
      </c>
      <c r="K234" s="192">
        <f t="shared" si="73"/>
        <v>10.400000000000006</v>
      </c>
      <c r="L234" s="193">
        <f t="shared" si="74"/>
        <v>8.1504702194357417E-2</v>
      </c>
      <c r="M234" s="188" t="s">
        <v>589</v>
      </c>
      <c r="N234" s="194">
        <v>43774</v>
      </c>
      <c r="O234" s="1"/>
      <c r="P234" s="1"/>
      <c r="Q234" s="1"/>
      <c r="R234" s="6" t="s">
        <v>781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131</v>
      </c>
      <c r="B235" s="217">
        <v>43158</v>
      </c>
      <c r="C235" s="217"/>
      <c r="D235" s="218" t="s">
        <v>785</v>
      </c>
      <c r="E235" s="219" t="s">
        <v>620</v>
      </c>
      <c r="F235" s="219">
        <v>317</v>
      </c>
      <c r="G235" s="219"/>
      <c r="H235" s="219">
        <v>382.5</v>
      </c>
      <c r="I235" s="221">
        <v>398</v>
      </c>
      <c r="J235" s="191" t="s">
        <v>786</v>
      </c>
      <c r="K235" s="192">
        <f t="shared" si="73"/>
        <v>65.5</v>
      </c>
      <c r="L235" s="193">
        <f t="shared" si="74"/>
        <v>0.20662460567823343</v>
      </c>
      <c r="M235" s="188" t="s">
        <v>589</v>
      </c>
      <c r="N235" s="194">
        <v>44238</v>
      </c>
      <c r="O235" s="1"/>
      <c r="P235" s="1"/>
      <c r="Q235" s="1"/>
      <c r="R235" s="6" t="s">
        <v>781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132</v>
      </c>
      <c r="B236" s="230">
        <v>43164</v>
      </c>
      <c r="C236" s="230"/>
      <c r="D236" s="231" t="s">
        <v>144</v>
      </c>
      <c r="E236" s="232" t="s">
        <v>620</v>
      </c>
      <c r="F236" s="227">
        <f>510-14.4</f>
        <v>495.6</v>
      </c>
      <c r="G236" s="232"/>
      <c r="H236" s="232">
        <v>350</v>
      </c>
      <c r="I236" s="233">
        <v>672</v>
      </c>
      <c r="J236" s="201" t="s">
        <v>787</v>
      </c>
      <c r="K236" s="202">
        <f t="shared" si="73"/>
        <v>-145.60000000000002</v>
      </c>
      <c r="L236" s="203">
        <f t="shared" si="74"/>
        <v>-0.29378531073446329</v>
      </c>
      <c r="M236" s="199" t="s">
        <v>601</v>
      </c>
      <c r="N236" s="196">
        <v>43887</v>
      </c>
      <c r="O236" s="1"/>
      <c r="P236" s="1"/>
      <c r="Q236" s="1"/>
      <c r="R236" s="6" t="s">
        <v>777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133</v>
      </c>
      <c r="B237" s="230">
        <v>43237</v>
      </c>
      <c r="C237" s="230"/>
      <c r="D237" s="231" t="s">
        <v>472</v>
      </c>
      <c r="E237" s="232" t="s">
        <v>620</v>
      </c>
      <c r="F237" s="227">
        <v>230.3</v>
      </c>
      <c r="G237" s="232"/>
      <c r="H237" s="232">
        <v>102.5</v>
      </c>
      <c r="I237" s="233">
        <v>348</v>
      </c>
      <c r="J237" s="201" t="s">
        <v>788</v>
      </c>
      <c r="K237" s="202">
        <f t="shared" si="73"/>
        <v>-127.80000000000001</v>
      </c>
      <c r="L237" s="203">
        <f t="shared" si="74"/>
        <v>-0.55492835432045162</v>
      </c>
      <c r="M237" s="199" t="s">
        <v>601</v>
      </c>
      <c r="N237" s="196">
        <v>43896</v>
      </c>
      <c r="O237" s="1"/>
      <c r="P237" s="1"/>
      <c r="Q237" s="1"/>
      <c r="R237" s="6" t="s">
        <v>777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134</v>
      </c>
      <c r="B238" s="217">
        <v>43258</v>
      </c>
      <c r="C238" s="217"/>
      <c r="D238" s="218" t="s">
        <v>437</v>
      </c>
      <c r="E238" s="219" t="s">
        <v>620</v>
      </c>
      <c r="F238" s="219">
        <f>342.5-5.1</f>
        <v>337.4</v>
      </c>
      <c r="G238" s="219"/>
      <c r="H238" s="219">
        <v>412.5</v>
      </c>
      <c r="I238" s="221">
        <v>439</v>
      </c>
      <c r="J238" s="191" t="s">
        <v>789</v>
      </c>
      <c r="K238" s="192">
        <f t="shared" si="73"/>
        <v>75.100000000000023</v>
      </c>
      <c r="L238" s="193">
        <f t="shared" si="74"/>
        <v>0.22258446947243635</v>
      </c>
      <c r="M238" s="188" t="s">
        <v>589</v>
      </c>
      <c r="N238" s="194">
        <v>44230</v>
      </c>
      <c r="O238" s="1"/>
      <c r="P238" s="1"/>
      <c r="Q238" s="1"/>
      <c r="R238" s="6" t="s">
        <v>781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135</v>
      </c>
      <c r="B239" s="209">
        <v>43285</v>
      </c>
      <c r="C239" s="209"/>
      <c r="D239" s="210" t="s">
        <v>55</v>
      </c>
      <c r="E239" s="211" t="s">
        <v>620</v>
      </c>
      <c r="F239" s="211">
        <f>127.5-5.53</f>
        <v>121.97</v>
      </c>
      <c r="G239" s="212"/>
      <c r="H239" s="212">
        <v>122.5</v>
      </c>
      <c r="I239" s="212">
        <v>170</v>
      </c>
      <c r="J239" s="213" t="s">
        <v>818</v>
      </c>
      <c r="K239" s="214">
        <f t="shared" si="73"/>
        <v>0.53000000000000114</v>
      </c>
      <c r="L239" s="215">
        <f t="shared" si="74"/>
        <v>4.3453308190538747E-3</v>
      </c>
      <c r="M239" s="211" t="s">
        <v>711</v>
      </c>
      <c r="N239" s="209">
        <v>44431</v>
      </c>
      <c r="O239" s="1"/>
      <c r="P239" s="1"/>
      <c r="Q239" s="1"/>
      <c r="R239" s="6" t="s">
        <v>777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136</v>
      </c>
      <c r="B240" s="230">
        <v>43294</v>
      </c>
      <c r="C240" s="230"/>
      <c r="D240" s="231" t="s">
        <v>363</v>
      </c>
      <c r="E240" s="232" t="s">
        <v>620</v>
      </c>
      <c r="F240" s="227">
        <v>46.5</v>
      </c>
      <c r="G240" s="232"/>
      <c r="H240" s="232">
        <v>17</v>
      </c>
      <c r="I240" s="233">
        <v>59</v>
      </c>
      <c r="J240" s="201" t="s">
        <v>790</v>
      </c>
      <c r="K240" s="202">
        <f t="shared" ref="K240:K248" si="75">H240-F240</f>
        <v>-29.5</v>
      </c>
      <c r="L240" s="203">
        <f t="shared" ref="L240:L248" si="76">K240/F240</f>
        <v>-0.63440860215053763</v>
      </c>
      <c r="M240" s="199" t="s">
        <v>601</v>
      </c>
      <c r="N240" s="196">
        <v>43887</v>
      </c>
      <c r="O240" s="1"/>
      <c r="P240" s="1"/>
      <c r="Q240" s="1"/>
      <c r="R240" s="6" t="s">
        <v>777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137</v>
      </c>
      <c r="B241" s="217">
        <v>43396</v>
      </c>
      <c r="C241" s="217"/>
      <c r="D241" s="218" t="s">
        <v>416</v>
      </c>
      <c r="E241" s="219" t="s">
        <v>620</v>
      </c>
      <c r="F241" s="219">
        <v>156.5</v>
      </c>
      <c r="G241" s="219"/>
      <c r="H241" s="219">
        <v>207.5</v>
      </c>
      <c r="I241" s="221">
        <v>191</v>
      </c>
      <c r="J241" s="191" t="s">
        <v>678</v>
      </c>
      <c r="K241" s="192">
        <f t="shared" si="75"/>
        <v>51</v>
      </c>
      <c r="L241" s="193">
        <f t="shared" si="76"/>
        <v>0.32587859424920129</v>
      </c>
      <c r="M241" s="188" t="s">
        <v>589</v>
      </c>
      <c r="N241" s="194">
        <v>44369</v>
      </c>
      <c r="O241" s="1"/>
      <c r="P241" s="1"/>
      <c r="Q241" s="1"/>
      <c r="R241" s="6" t="s">
        <v>777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138</v>
      </c>
      <c r="B242" s="217">
        <v>43439</v>
      </c>
      <c r="C242" s="217"/>
      <c r="D242" s="218" t="s">
        <v>325</v>
      </c>
      <c r="E242" s="219" t="s">
        <v>620</v>
      </c>
      <c r="F242" s="219">
        <v>259.5</v>
      </c>
      <c r="G242" s="219"/>
      <c r="H242" s="219">
        <v>320</v>
      </c>
      <c r="I242" s="221">
        <v>320</v>
      </c>
      <c r="J242" s="191" t="s">
        <v>678</v>
      </c>
      <c r="K242" s="192">
        <f t="shared" si="75"/>
        <v>60.5</v>
      </c>
      <c r="L242" s="193">
        <f t="shared" si="76"/>
        <v>0.23314065510597304</v>
      </c>
      <c r="M242" s="188" t="s">
        <v>589</v>
      </c>
      <c r="N242" s="194">
        <v>44323</v>
      </c>
      <c r="O242" s="1"/>
      <c r="P242" s="1"/>
      <c r="Q242" s="1"/>
      <c r="R242" s="6" t="s">
        <v>777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139</v>
      </c>
      <c r="B243" s="230">
        <v>43439</v>
      </c>
      <c r="C243" s="230"/>
      <c r="D243" s="231" t="s">
        <v>791</v>
      </c>
      <c r="E243" s="232" t="s">
        <v>620</v>
      </c>
      <c r="F243" s="232">
        <v>715</v>
      </c>
      <c r="G243" s="232"/>
      <c r="H243" s="232">
        <v>445</v>
      </c>
      <c r="I243" s="233">
        <v>840</v>
      </c>
      <c r="J243" s="201" t="s">
        <v>792</v>
      </c>
      <c r="K243" s="202">
        <f t="shared" si="75"/>
        <v>-270</v>
      </c>
      <c r="L243" s="203">
        <f t="shared" si="76"/>
        <v>-0.3776223776223776</v>
      </c>
      <c r="M243" s="199" t="s">
        <v>601</v>
      </c>
      <c r="N243" s="196">
        <v>43800</v>
      </c>
      <c r="O243" s="1"/>
      <c r="P243" s="1"/>
      <c r="Q243" s="1"/>
      <c r="R243" s="6" t="s">
        <v>777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140</v>
      </c>
      <c r="B244" s="217">
        <v>43469</v>
      </c>
      <c r="C244" s="217"/>
      <c r="D244" s="218" t="s">
        <v>157</v>
      </c>
      <c r="E244" s="219" t="s">
        <v>620</v>
      </c>
      <c r="F244" s="219">
        <v>875</v>
      </c>
      <c r="G244" s="219"/>
      <c r="H244" s="219">
        <v>1165</v>
      </c>
      <c r="I244" s="221">
        <v>1185</v>
      </c>
      <c r="J244" s="191" t="s">
        <v>793</v>
      </c>
      <c r="K244" s="192">
        <f t="shared" si="75"/>
        <v>290</v>
      </c>
      <c r="L244" s="193">
        <f t="shared" si="76"/>
        <v>0.33142857142857141</v>
      </c>
      <c r="M244" s="188" t="s">
        <v>589</v>
      </c>
      <c r="N244" s="194">
        <v>43847</v>
      </c>
      <c r="O244" s="1"/>
      <c r="P244" s="1"/>
      <c r="Q244" s="1"/>
      <c r="R244" s="6" t="s">
        <v>777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141</v>
      </c>
      <c r="B245" s="217">
        <v>43559</v>
      </c>
      <c r="C245" s="217"/>
      <c r="D245" s="218" t="s">
        <v>341</v>
      </c>
      <c r="E245" s="219" t="s">
        <v>620</v>
      </c>
      <c r="F245" s="219">
        <f>387-14.63</f>
        <v>372.37</v>
      </c>
      <c r="G245" s="219"/>
      <c r="H245" s="219">
        <v>490</v>
      </c>
      <c r="I245" s="221">
        <v>490</v>
      </c>
      <c r="J245" s="191" t="s">
        <v>678</v>
      </c>
      <c r="K245" s="192">
        <f t="shared" si="75"/>
        <v>117.63</v>
      </c>
      <c r="L245" s="193">
        <f t="shared" si="76"/>
        <v>0.31589548030185027</v>
      </c>
      <c r="M245" s="188" t="s">
        <v>589</v>
      </c>
      <c r="N245" s="194">
        <v>43850</v>
      </c>
      <c r="O245" s="1"/>
      <c r="P245" s="1"/>
      <c r="Q245" s="1"/>
      <c r="R245" s="6" t="s">
        <v>777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142</v>
      </c>
      <c r="B246" s="230">
        <v>43578</v>
      </c>
      <c r="C246" s="230"/>
      <c r="D246" s="231" t="s">
        <v>794</v>
      </c>
      <c r="E246" s="232" t="s">
        <v>591</v>
      </c>
      <c r="F246" s="232">
        <v>220</v>
      </c>
      <c r="G246" s="232"/>
      <c r="H246" s="232">
        <v>127.5</v>
      </c>
      <c r="I246" s="233">
        <v>284</v>
      </c>
      <c r="J246" s="201" t="s">
        <v>795</v>
      </c>
      <c r="K246" s="202">
        <f t="shared" si="75"/>
        <v>-92.5</v>
      </c>
      <c r="L246" s="203">
        <f t="shared" si="76"/>
        <v>-0.42045454545454547</v>
      </c>
      <c r="M246" s="199" t="s">
        <v>601</v>
      </c>
      <c r="N246" s="196">
        <v>43896</v>
      </c>
      <c r="O246" s="1"/>
      <c r="P246" s="1"/>
      <c r="Q246" s="1"/>
      <c r="R246" s="6" t="s">
        <v>777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143</v>
      </c>
      <c r="B247" s="217">
        <v>43622</v>
      </c>
      <c r="C247" s="217"/>
      <c r="D247" s="218" t="s">
        <v>481</v>
      </c>
      <c r="E247" s="219" t="s">
        <v>591</v>
      </c>
      <c r="F247" s="219">
        <v>332.8</v>
      </c>
      <c r="G247" s="219"/>
      <c r="H247" s="219">
        <v>405</v>
      </c>
      <c r="I247" s="221">
        <v>419</v>
      </c>
      <c r="J247" s="191" t="s">
        <v>796</v>
      </c>
      <c r="K247" s="192">
        <f t="shared" si="75"/>
        <v>72.199999999999989</v>
      </c>
      <c r="L247" s="193">
        <f t="shared" si="76"/>
        <v>0.21694711538461534</v>
      </c>
      <c r="M247" s="188" t="s">
        <v>589</v>
      </c>
      <c r="N247" s="194">
        <v>43860</v>
      </c>
      <c r="O247" s="1"/>
      <c r="P247" s="1"/>
      <c r="Q247" s="1"/>
      <c r="R247" s="6" t="s">
        <v>781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0">
        <v>144</v>
      </c>
      <c r="B248" s="209">
        <v>43641</v>
      </c>
      <c r="C248" s="209"/>
      <c r="D248" s="210" t="s">
        <v>150</v>
      </c>
      <c r="E248" s="211" t="s">
        <v>620</v>
      </c>
      <c r="F248" s="211">
        <v>386</v>
      </c>
      <c r="G248" s="212"/>
      <c r="H248" s="212">
        <v>395</v>
      </c>
      <c r="I248" s="212">
        <v>452</v>
      </c>
      <c r="J248" s="213" t="s">
        <v>797</v>
      </c>
      <c r="K248" s="214">
        <f t="shared" si="75"/>
        <v>9</v>
      </c>
      <c r="L248" s="215">
        <f t="shared" si="76"/>
        <v>2.3316062176165803E-2</v>
      </c>
      <c r="M248" s="211" t="s">
        <v>711</v>
      </c>
      <c r="N248" s="209">
        <v>43868</v>
      </c>
      <c r="O248" s="1"/>
      <c r="P248" s="1"/>
      <c r="Q248" s="1"/>
      <c r="R248" s="6" t="s">
        <v>781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0">
        <v>145</v>
      </c>
      <c r="B249" s="209">
        <v>43707</v>
      </c>
      <c r="C249" s="209"/>
      <c r="D249" s="210" t="s">
        <v>130</v>
      </c>
      <c r="E249" s="211" t="s">
        <v>620</v>
      </c>
      <c r="F249" s="211">
        <v>137.5</v>
      </c>
      <c r="G249" s="212"/>
      <c r="H249" s="212">
        <v>138.5</v>
      </c>
      <c r="I249" s="212">
        <v>190</v>
      </c>
      <c r="J249" s="213" t="s">
        <v>817</v>
      </c>
      <c r="K249" s="214">
        <f t="shared" ref="K249" si="77">H249-F249</f>
        <v>1</v>
      </c>
      <c r="L249" s="215">
        <f t="shared" ref="L249" si="78">K249/F249</f>
        <v>7.2727272727272727E-3</v>
      </c>
      <c r="M249" s="211" t="s">
        <v>711</v>
      </c>
      <c r="N249" s="209">
        <v>44432</v>
      </c>
      <c r="O249" s="1"/>
      <c r="P249" s="1"/>
      <c r="Q249" s="1"/>
      <c r="R249" s="6" t="s">
        <v>777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146</v>
      </c>
      <c r="B250" s="217">
        <v>43731</v>
      </c>
      <c r="C250" s="217"/>
      <c r="D250" s="218" t="s">
        <v>428</v>
      </c>
      <c r="E250" s="219" t="s">
        <v>620</v>
      </c>
      <c r="F250" s="219">
        <v>235</v>
      </c>
      <c r="G250" s="219"/>
      <c r="H250" s="219">
        <v>295</v>
      </c>
      <c r="I250" s="221">
        <v>296</v>
      </c>
      <c r="J250" s="191" t="s">
        <v>798</v>
      </c>
      <c r="K250" s="192">
        <f t="shared" ref="K250:K256" si="79">H250-F250</f>
        <v>60</v>
      </c>
      <c r="L250" s="193">
        <f t="shared" ref="L250:L256" si="80">K250/F250</f>
        <v>0.25531914893617019</v>
      </c>
      <c r="M250" s="188" t="s">
        <v>589</v>
      </c>
      <c r="N250" s="194">
        <v>43844</v>
      </c>
      <c r="O250" s="1"/>
      <c r="P250" s="1"/>
      <c r="Q250" s="1"/>
      <c r="R250" s="6" t="s">
        <v>781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147</v>
      </c>
      <c r="B251" s="217">
        <v>43752</v>
      </c>
      <c r="C251" s="217"/>
      <c r="D251" s="218" t="s">
        <v>799</v>
      </c>
      <c r="E251" s="219" t="s">
        <v>620</v>
      </c>
      <c r="F251" s="219">
        <v>277.5</v>
      </c>
      <c r="G251" s="219"/>
      <c r="H251" s="219">
        <v>333</v>
      </c>
      <c r="I251" s="221">
        <v>333</v>
      </c>
      <c r="J251" s="191" t="s">
        <v>800</v>
      </c>
      <c r="K251" s="192">
        <f t="shared" si="79"/>
        <v>55.5</v>
      </c>
      <c r="L251" s="193">
        <f t="shared" si="80"/>
        <v>0.2</v>
      </c>
      <c r="M251" s="188" t="s">
        <v>589</v>
      </c>
      <c r="N251" s="194">
        <v>43846</v>
      </c>
      <c r="O251" s="1"/>
      <c r="P251" s="1"/>
      <c r="Q251" s="1"/>
      <c r="R251" s="6" t="s">
        <v>777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148</v>
      </c>
      <c r="B252" s="217">
        <v>43752</v>
      </c>
      <c r="C252" s="217"/>
      <c r="D252" s="218" t="s">
        <v>801</v>
      </c>
      <c r="E252" s="219" t="s">
        <v>620</v>
      </c>
      <c r="F252" s="219">
        <v>930</v>
      </c>
      <c r="G252" s="219"/>
      <c r="H252" s="219">
        <v>1165</v>
      </c>
      <c r="I252" s="221">
        <v>1200</v>
      </c>
      <c r="J252" s="191" t="s">
        <v>802</v>
      </c>
      <c r="K252" s="192">
        <f t="shared" si="79"/>
        <v>235</v>
      </c>
      <c r="L252" s="193">
        <f t="shared" si="80"/>
        <v>0.25268817204301075</v>
      </c>
      <c r="M252" s="188" t="s">
        <v>589</v>
      </c>
      <c r="N252" s="194">
        <v>43847</v>
      </c>
      <c r="O252" s="1"/>
      <c r="P252" s="1"/>
      <c r="Q252" s="1"/>
      <c r="R252" s="6" t="s">
        <v>781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149</v>
      </c>
      <c r="B253" s="217">
        <v>43753</v>
      </c>
      <c r="C253" s="217"/>
      <c r="D253" s="218" t="s">
        <v>803</v>
      </c>
      <c r="E253" s="219" t="s">
        <v>620</v>
      </c>
      <c r="F253" s="189">
        <v>111</v>
      </c>
      <c r="G253" s="219"/>
      <c r="H253" s="219">
        <v>141</v>
      </c>
      <c r="I253" s="221">
        <v>141</v>
      </c>
      <c r="J253" s="191" t="s">
        <v>604</v>
      </c>
      <c r="K253" s="192">
        <f t="shared" si="79"/>
        <v>30</v>
      </c>
      <c r="L253" s="193">
        <f t="shared" si="80"/>
        <v>0.27027027027027029</v>
      </c>
      <c r="M253" s="188" t="s">
        <v>589</v>
      </c>
      <c r="N253" s="194">
        <v>44328</v>
      </c>
      <c r="O253" s="1"/>
      <c r="P253" s="1"/>
      <c r="Q253" s="1"/>
      <c r="R253" s="6" t="s">
        <v>781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150</v>
      </c>
      <c r="B254" s="217">
        <v>43753</v>
      </c>
      <c r="C254" s="217"/>
      <c r="D254" s="218" t="s">
        <v>804</v>
      </c>
      <c r="E254" s="219" t="s">
        <v>620</v>
      </c>
      <c r="F254" s="189">
        <v>296</v>
      </c>
      <c r="G254" s="219"/>
      <c r="H254" s="219">
        <v>370</v>
      </c>
      <c r="I254" s="221">
        <v>370</v>
      </c>
      <c r="J254" s="191" t="s">
        <v>678</v>
      </c>
      <c r="K254" s="192">
        <f t="shared" si="79"/>
        <v>74</v>
      </c>
      <c r="L254" s="193">
        <f t="shared" si="80"/>
        <v>0.25</v>
      </c>
      <c r="M254" s="188" t="s">
        <v>589</v>
      </c>
      <c r="N254" s="194">
        <v>43853</v>
      </c>
      <c r="O254" s="1"/>
      <c r="P254" s="1"/>
      <c r="Q254" s="1"/>
      <c r="R254" s="6" t="s">
        <v>781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151</v>
      </c>
      <c r="B255" s="217">
        <v>43754</v>
      </c>
      <c r="C255" s="217"/>
      <c r="D255" s="218" t="s">
        <v>805</v>
      </c>
      <c r="E255" s="219" t="s">
        <v>620</v>
      </c>
      <c r="F255" s="189">
        <v>300</v>
      </c>
      <c r="G255" s="219"/>
      <c r="H255" s="219">
        <v>382.5</v>
      </c>
      <c r="I255" s="221">
        <v>344</v>
      </c>
      <c r="J255" s="191" t="s">
        <v>859</v>
      </c>
      <c r="K255" s="192">
        <f t="shared" si="79"/>
        <v>82.5</v>
      </c>
      <c r="L255" s="193">
        <f t="shared" si="80"/>
        <v>0.27500000000000002</v>
      </c>
      <c r="M255" s="188" t="s">
        <v>589</v>
      </c>
      <c r="N255" s="194">
        <v>44238</v>
      </c>
      <c r="O255" s="1"/>
      <c r="P255" s="1"/>
      <c r="Q255" s="1"/>
      <c r="R255" s="6" t="s">
        <v>781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152</v>
      </c>
      <c r="B256" s="217">
        <v>43832</v>
      </c>
      <c r="C256" s="217"/>
      <c r="D256" s="218" t="s">
        <v>806</v>
      </c>
      <c r="E256" s="219" t="s">
        <v>620</v>
      </c>
      <c r="F256" s="189">
        <v>495</v>
      </c>
      <c r="G256" s="219"/>
      <c r="H256" s="219">
        <v>595</v>
      </c>
      <c r="I256" s="221">
        <v>590</v>
      </c>
      <c r="J256" s="191" t="s">
        <v>858</v>
      </c>
      <c r="K256" s="192">
        <f t="shared" si="79"/>
        <v>100</v>
      </c>
      <c r="L256" s="193">
        <f t="shared" si="80"/>
        <v>0.20202020202020202</v>
      </c>
      <c r="M256" s="188" t="s">
        <v>589</v>
      </c>
      <c r="N256" s="194">
        <v>44589</v>
      </c>
      <c r="O256" s="1"/>
      <c r="P256" s="1"/>
      <c r="Q256" s="1"/>
      <c r="R256" s="6" t="s">
        <v>781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153</v>
      </c>
      <c r="B257" s="217">
        <v>43966</v>
      </c>
      <c r="C257" s="217"/>
      <c r="D257" s="218" t="s">
        <v>71</v>
      </c>
      <c r="E257" s="219" t="s">
        <v>620</v>
      </c>
      <c r="F257" s="189">
        <v>67.5</v>
      </c>
      <c r="G257" s="219"/>
      <c r="H257" s="219">
        <v>86</v>
      </c>
      <c r="I257" s="221">
        <v>86</v>
      </c>
      <c r="J257" s="191" t="s">
        <v>807</v>
      </c>
      <c r="K257" s="192">
        <f t="shared" ref="K257:K264" si="81">H257-F257</f>
        <v>18.5</v>
      </c>
      <c r="L257" s="193">
        <f t="shared" ref="L257:L264" si="82">K257/F257</f>
        <v>0.27407407407407408</v>
      </c>
      <c r="M257" s="188" t="s">
        <v>589</v>
      </c>
      <c r="N257" s="194">
        <v>44008</v>
      </c>
      <c r="O257" s="1"/>
      <c r="P257" s="1"/>
      <c r="Q257" s="1"/>
      <c r="R257" s="6" t="s">
        <v>781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154</v>
      </c>
      <c r="B258" s="217">
        <v>44035</v>
      </c>
      <c r="C258" s="217"/>
      <c r="D258" s="218" t="s">
        <v>480</v>
      </c>
      <c r="E258" s="219" t="s">
        <v>620</v>
      </c>
      <c r="F258" s="189">
        <v>231</v>
      </c>
      <c r="G258" s="219"/>
      <c r="H258" s="219">
        <v>281</v>
      </c>
      <c r="I258" s="221">
        <v>281</v>
      </c>
      <c r="J258" s="191" t="s">
        <v>678</v>
      </c>
      <c r="K258" s="192">
        <f t="shared" si="81"/>
        <v>50</v>
      </c>
      <c r="L258" s="193">
        <f t="shared" si="82"/>
        <v>0.21645021645021645</v>
      </c>
      <c r="M258" s="188" t="s">
        <v>589</v>
      </c>
      <c r="N258" s="194">
        <v>44358</v>
      </c>
      <c r="O258" s="1"/>
      <c r="P258" s="1"/>
      <c r="Q258" s="1"/>
      <c r="R258" s="6" t="s">
        <v>781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155</v>
      </c>
      <c r="B259" s="217">
        <v>44092</v>
      </c>
      <c r="C259" s="217"/>
      <c r="D259" s="218" t="s">
        <v>405</v>
      </c>
      <c r="E259" s="219" t="s">
        <v>620</v>
      </c>
      <c r="F259" s="219">
        <v>206</v>
      </c>
      <c r="G259" s="219"/>
      <c r="H259" s="219">
        <v>248</v>
      </c>
      <c r="I259" s="221">
        <v>248</v>
      </c>
      <c r="J259" s="191" t="s">
        <v>678</v>
      </c>
      <c r="K259" s="192">
        <f t="shared" si="81"/>
        <v>42</v>
      </c>
      <c r="L259" s="193">
        <f t="shared" si="82"/>
        <v>0.20388349514563106</v>
      </c>
      <c r="M259" s="188" t="s">
        <v>589</v>
      </c>
      <c r="N259" s="194">
        <v>44214</v>
      </c>
      <c r="O259" s="1"/>
      <c r="P259" s="1"/>
      <c r="Q259" s="1"/>
      <c r="R259" s="6" t="s">
        <v>781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156</v>
      </c>
      <c r="B260" s="217">
        <v>44140</v>
      </c>
      <c r="C260" s="217"/>
      <c r="D260" s="218" t="s">
        <v>405</v>
      </c>
      <c r="E260" s="219" t="s">
        <v>620</v>
      </c>
      <c r="F260" s="219">
        <v>182.5</v>
      </c>
      <c r="G260" s="219"/>
      <c r="H260" s="219">
        <v>248</v>
      </c>
      <c r="I260" s="221">
        <v>248</v>
      </c>
      <c r="J260" s="191" t="s">
        <v>678</v>
      </c>
      <c r="K260" s="192">
        <f t="shared" si="81"/>
        <v>65.5</v>
      </c>
      <c r="L260" s="193">
        <f t="shared" si="82"/>
        <v>0.35890410958904112</v>
      </c>
      <c r="M260" s="188" t="s">
        <v>589</v>
      </c>
      <c r="N260" s="194">
        <v>44214</v>
      </c>
      <c r="O260" s="1"/>
      <c r="P260" s="1"/>
      <c r="Q260" s="1"/>
      <c r="R260" s="6" t="s">
        <v>781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157</v>
      </c>
      <c r="B261" s="217">
        <v>44140</v>
      </c>
      <c r="C261" s="217"/>
      <c r="D261" s="218" t="s">
        <v>325</v>
      </c>
      <c r="E261" s="219" t="s">
        <v>620</v>
      </c>
      <c r="F261" s="219">
        <v>247.5</v>
      </c>
      <c r="G261" s="219"/>
      <c r="H261" s="219">
        <v>320</v>
      </c>
      <c r="I261" s="221">
        <v>320</v>
      </c>
      <c r="J261" s="191" t="s">
        <v>678</v>
      </c>
      <c r="K261" s="192">
        <f t="shared" si="81"/>
        <v>72.5</v>
      </c>
      <c r="L261" s="193">
        <f t="shared" si="82"/>
        <v>0.29292929292929293</v>
      </c>
      <c r="M261" s="188" t="s">
        <v>589</v>
      </c>
      <c r="N261" s="194">
        <v>44323</v>
      </c>
      <c r="O261" s="1"/>
      <c r="P261" s="1"/>
      <c r="Q261" s="1"/>
      <c r="R261" s="6" t="s">
        <v>781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158</v>
      </c>
      <c r="B262" s="217">
        <v>44140</v>
      </c>
      <c r="C262" s="217"/>
      <c r="D262" s="218" t="s">
        <v>271</v>
      </c>
      <c r="E262" s="219" t="s">
        <v>620</v>
      </c>
      <c r="F262" s="189">
        <v>925</v>
      </c>
      <c r="G262" s="219"/>
      <c r="H262" s="219">
        <v>1095</v>
      </c>
      <c r="I262" s="221">
        <v>1093</v>
      </c>
      <c r="J262" s="191" t="s">
        <v>808</v>
      </c>
      <c r="K262" s="192">
        <f t="shared" si="81"/>
        <v>170</v>
      </c>
      <c r="L262" s="193">
        <f t="shared" si="82"/>
        <v>0.18378378378378379</v>
      </c>
      <c r="M262" s="188" t="s">
        <v>589</v>
      </c>
      <c r="N262" s="194">
        <v>44201</v>
      </c>
      <c r="O262" s="1"/>
      <c r="P262" s="1"/>
      <c r="Q262" s="1"/>
      <c r="R262" s="6" t="s">
        <v>781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159</v>
      </c>
      <c r="B263" s="217">
        <v>44140</v>
      </c>
      <c r="C263" s="217"/>
      <c r="D263" s="218" t="s">
        <v>341</v>
      </c>
      <c r="E263" s="219" t="s">
        <v>620</v>
      </c>
      <c r="F263" s="189">
        <v>332.5</v>
      </c>
      <c r="G263" s="219"/>
      <c r="H263" s="219">
        <v>393</v>
      </c>
      <c r="I263" s="221">
        <v>406</v>
      </c>
      <c r="J263" s="191" t="s">
        <v>809</v>
      </c>
      <c r="K263" s="192">
        <f t="shared" si="81"/>
        <v>60.5</v>
      </c>
      <c r="L263" s="193">
        <f t="shared" si="82"/>
        <v>0.18195488721804512</v>
      </c>
      <c r="M263" s="188" t="s">
        <v>589</v>
      </c>
      <c r="N263" s="194">
        <v>44256</v>
      </c>
      <c r="O263" s="1"/>
      <c r="P263" s="1"/>
      <c r="Q263" s="1"/>
      <c r="R263" s="6" t="s">
        <v>781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160</v>
      </c>
      <c r="B264" s="217">
        <v>44141</v>
      </c>
      <c r="C264" s="217"/>
      <c r="D264" s="218" t="s">
        <v>480</v>
      </c>
      <c r="E264" s="219" t="s">
        <v>620</v>
      </c>
      <c r="F264" s="189">
        <v>231</v>
      </c>
      <c r="G264" s="219"/>
      <c r="H264" s="219">
        <v>281</v>
      </c>
      <c r="I264" s="221">
        <v>281</v>
      </c>
      <c r="J264" s="191" t="s">
        <v>678</v>
      </c>
      <c r="K264" s="192">
        <f t="shared" si="81"/>
        <v>50</v>
      </c>
      <c r="L264" s="193">
        <f t="shared" si="82"/>
        <v>0.21645021645021645</v>
      </c>
      <c r="M264" s="188" t="s">
        <v>589</v>
      </c>
      <c r="N264" s="194">
        <v>44358</v>
      </c>
      <c r="O264" s="1"/>
      <c r="P264" s="1"/>
      <c r="Q264" s="1"/>
      <c r="R264" s="6" t="s">
        <v>781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2">
        <v>161</v>
      </c>
      <c r="B265" s="235">
        <v>44187</v>
      </c>
      <c r="C265" s="235"/>
      <c r="D265" s="236" t="s">
        <v>453</v>
      </c>
      <c r="E265" s="53" t="s">
        <v>620</v>
      </c>
      <c r="F265" s="237" t="s">
        <v>810</v>
      </c>
      <c r="G265" s="53"/>
      <c r="H265" s="53"/>
      <c r="I265" s="238">
        <v>239</v>
      </c>
      <c r="J265" s="234" t="s">
        <v>592</v>
      </c>
      <c r="K265" s="234"/>
      <c r="L265" s="239"/>
      <c r="M265" s="240"/>
      <c r="N265" s="241"/>
      <c r="O265" s="1"/>
      <c r="P265" s="1"/>
      <c r="Q265" s="1"/>
      <c r="R265" s="6" t="s">
        <v>781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162</v>
      </c>
      <c r="B266" s="217">
        <v>44258</v>
      </c>
      <c r="C266" s="217"/>
      <c r="D266" s="218" t="s">
        <v>806</v>
      </c>
      <c r="E266" s="219" t="s">
        <v>620</v>
      </c>
      <c r="F266" s="189">
        <v>495</v>
      </c>
      <c r="G266" s="219"/>
      <c r="H266" s="219">
        <v>595</v>
      </c>
      <c r="I266" s="221">
        <v>590</v>
      </c>
      <c r="J266" s="191" t="s">
        <v>858</v>
      </c>
      <c r="K266" s="192">
        <f t="shared" ref="K266" si="83">H266-F266</f>
        <v>100</v>
      </c>
      <c r="L266" s="193">
        <f t="shared" ref="L266" si="84">K266/F266</f>
        <v>0.20202020202020202</v>
      </c>
      <c r="M266" s="188" t="s">
        <v>589</v>
      </c>
      <c r="N266" s="194">
        <v>44589</v>
      </c>
      <c r="O266" s="1"/>
      <c r="P266" s="1"/>
      <c r="R266" s="6" t="s">
        <v>781</v>
      </c>
    </row>
    <row r="267" spans="1:26" ht="12.75" customHeight="1">
      <c r="A267" s="216">
        <v>163</v>
      </c>
      <c r="B267" s="217">
        <v>44274</v>
      </c>
      <c r="C267" s="217"/>
      <c r="D267" s="218" t="s">
        <v>341</v>
      </c>
      <c r="E267" s="219" t="s">
        <v>620</v>
      </c>
      <c r="F267" s="189">
        <v>355</v>
      </c>
      <c r="G267" s="219"/>
      <c r="H267" s="219">
        <v>422.5</v>
      </c>
      <c r="I267" s="221">
        <v>420</v>
      </c>
      <c r="J267" s="191" t="s">
        <v>811</v>
      </c>
      <c r="K267" s="192">
        <f t="shared" ref="K267:K270" si="85">H267-F267</f>
        <v>67.5</v>
      </c>
      <c r="L267" s="193">
        <f t="shared" ref="L267:L270" si="86">K267/F267</f>
        <v>0.19014084507042253</v>
      </c>
      <c r="M267" s="188" t="s">
        <v>589</v>
      </c>
      <c r="N267" s="194">
        <v>44361</v>
      </c>
      <c r="O267" s="1"/>
      <c r="R267" s="243" t="s">
        <v>781</v>
      </c>
    </row>
    <row r="268" spans="1:26" ht="12.75" customHeight="1">
      <c r="A268" s="216">
        <v>164</v>
      </c>
      <c r="B268" s="217">
        <v>44295</v>
      </c>
      <c r="C268" s="217"/>
      <c r="D268" s="218" t="s">
        <v>812</v>
      </c>
      <c r="E268" s="219" t="s">
        <v>620</v>
      </c>
      <c r="F268" s="189">
        <v>555</v>
      </c>
      <c r="G268" s="219"/>
      <c r="H268" s="219">
        <v>663</v>
      </c>
      <c r="I268" s="221">
        <v>663</v>
      </c>
      <c r="J268" s="191" t="s">
        <v>813</v>
      </c>
      <c r="K268" s="192">
        <f t="shared" si="85"/>
        <v>108</v>
      </c>
      <c r="L268" s="193">
        <f t="shared" si="86"/>
        <v>0.19459459459459461</v>
      </c>
      <c r="M268" s="188" t="s">
        <v>589</v>
      </c>
      <c r="N268" s="194">
        <v>44321</v>
      </c>
      <c r="O268" s="1"/>
      <c r="P268" s="1"/>
      <c r="Q268" s="1"/>
      <c r="R268" s="243" t="s">
        <v>781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165</v>
      </c>
      <c r="B269" s="217">
        <v>44308</v>
      </c>
      <c r="C269" s="217"/>
      <c r="D269" s="218" t="s">
        <v>374</v>
      </c>
      <c r="E269" s="219" t="s">
        <v>620</v>
      </c>
      <c r="F269" s="189">
        <v>126.5</v>
      </c>
      <c r="G269" s="219"/>
      <c r="H269" s="219">
        <v>155</v>
      </c>
      <c r="I269" s="221">
        <v>155</v>
      </c>
      <c r="J269" s="191" t="s">
        <v>678</v>
      </c>
      <c r="K269" s="192">
        <f t="shared" si="85"/>
        <v>28.5</v>
      </c>
      <c r="L269" s="193">
        <f t="shared" si="86"/>
        <v>0.22529644268774704</v>
      </c>
      <c r="M269" s="188" t="s">
        <v>589</v>
      </c>
      <c r="N269" s="194">
        <v>44362</v>
      </c>
      <c r="O269" s="1"/>
      <c r="R269" s="243" t="s">
        <v>781</v>
      </c>
    </row>
    <row r="270" spans="1:26" ht="12.75" customHeight="1">
      <c r="A270" s="286">
        <v>166</v>
      </c>
      <c r="B270" s="287">
        <v>44368</v>
      </c>
      <c r="C270" s="287"/>
      <c r="D270" s="288" t="s">
        <v>392</v>
      </c>
      <c r="E270" s="289" t="s">
        <v>620</v>
      </c>
      <c r="F270" s="290">
        <v>287.5</v>
      </c>
      <c r="G270" s="289"/>
      <c r="H270" s="289">
        <v>245</v>
      </c>
      <c r="I270" s="291">
        <v>344</v>
      </c>
      <c r="J270" s="201" t="s">
        <v>850</v>
      </c>
      <c r="K270" s="202">
        <f t="shared" si="85"/>
        <v>-42.5</v>
      </c>
      <c r="L270" s="203">
        <f t="shared" si="86"/>
        <v>-0.14782608695652175</v>
      </c>
      <c r="M270" s="199" t="s">
        <v>601</v>
      </c>
      <c r="N270" s="196">
        <v>44508</v>
      </c>
      <c r="O270" s="1"/>
      <c r="R270" s="243" t="s">
        <v>781</v>
      </c>
    </row>
    <row r="271" spans="1:26" ht="12.75" customHeight="1">
      <c r="A271" s="242">
        <v>167</v>
      </c>
      <c r="B271" s="235">
        <v>44368</v>
      </c>
      <c r="C271" s="235"/>
      <c r="D271" s="236" t="s">
        <v>480</v>
      </c>
      <c r="E271" s="53" t="s">
        <v>620</v>
      </c>
      <c r="F271" s="237" t="s">
        <v>814</v>
      </c>
      <c r="G271" s="53"/>
      <c r="H271" s="53"/>
      <c r="I271" s="238">
        <v>320</v>
      </c>
      <c r="J271" s="234" t="s">
        <v>592</v>
      </c>
      <c r="K271" s="242"/>
      <c r="L271" s="235"/>
      <c r="M271" s="235"/>
      <c r="N271" s="236"/>
      <c r="O271" s="41"/>
      <c r="R271" s="243" t="s">
        <v>781</v>
      </c>
    </row>
    <row r="272" spans="1:26" ht="12.75" customHeight="1">
      <c r="A272" s="216">
        <v>168</v>
      </c>
      <c r="B272" s="217">
        <v>44406</v>
      </c>
      <c r="C272" s="217"/>
      <c r="D272" s="218" t="s">
        <v>374</v>
      </c>
      <c r="E272" s="219" t="s">
        <v>620</v>
      </c>
      <c r="F272" s="189">
        <v>162.5</v>
      </c>
      <c r="G272" s="219"/>
      <c r="H272" s="219">
        <v>200</v>
      </c>
      <c r="I272" s="221">
        <v>200</v>
      </c>
      <c r="J272" s="191" t="s">
        <v>678</v>
      </c>
      <c r="K272" s="192">
        <f t="shared" ref="K272" si="87">H272-F272</f>
        <v>37.5</v>
      </c>
      <c r="L272" s="193">
        <f t="shared" ref="L272" si="88">K272/F272</f>
        <v>0.23076923076923078</v>
      </c>
      <c r="M272" s="188" t="s">
        <v>589</v>
      </c>
      <c r="N272" s="194">
        <v>44571</v>
      </c>
      <c r="O272" s="1"/>
      <c r="R272" s="243" t="s">
        <v>781</v>
      </c>
    </row>
    <row r="273" spans="1:18" ht="12.75" customHeight="1">
      <c r="A273" s="216">
        <v>169</v>
      </c>
      <c r="B273" s="217">
        <v>44462</v>
      </c>
      <c r="C273" s="217"/>
      <c r="D273" s="218" t="s">
        <v>819</v>
      </c>
      <c r="E273" s="219" t="s">
        <v>620</v>
      </c>
      <c r="F273" s="189">
        <v>1235</v>
      </c>
      <c r="G273" s="219"/>
      <c r="H273" s="219">
        <v>1505</v>
      </c>
      <c r="I273" s="221">
        <v>1500</v>
      </c>
      <c r="J273" s="191" t="s">
        <v>678</v>
      </c>
      <c r="K273" s="192">
        <f t="shared" ref="K273" si="89">H273-F273</f>
        <v>270</v>
      </c>
      <c r="L273" s="193">
        <f t="shared" ref="L273" si="90">K273/F273</f>
        <v>0.21862348178137653</v>
      </c>
      <c r="M273" s="188" t="s">
        <v>589</v>
      </c>
      <c r="N273" s="194">
        <v>44564</v>
      </c>
      <c r="O273" s="1"/>
      <c r="R273" s="243" t="s">
        <v>781</v>
      </c>
    </row>
    <row r="274" spans="1:18" ht="12.75" customHeight="1">
      <c r="A274" s="258">
        <v>170</v>
      </c>
      <c r="B274" s="259">
        <v>44480</v>
      </c>
      <c r="C274" s="259"/>
      <c r="D274" s="260" t="s">
        <v>821</v>
      </c>
      <c r="E274" s="261" t="s">
        <v>620</v>
      </c>
      <c r="F274" s="262" t="s">
        <v>826</v>
      </c>
      <c r="G274" s="261"/>
      <c r="H274" s="261"/>
      <c r="I274" s="261">
        <v>145</v>
      </c>
      <c r="J274" s="263" t="s">
        <v>592</v>
      </c>
      <c r="K274" s="258"/>
      <c r="L274" s="259"/>
      <c r="M274" s="259"/>
      <c r="N274" s="260"/>
      <c r="O274" s="41"/>
      <c r="R274" s="243" t="s">
        <v>781</v>
      </c>
    </row>
    <row r="275" spans="1:18" ht="12.75" customHeight="1">
      <c r="A275" s="264">
        <v>171</v>
      </c>
      <c r="B275" s="265">
        <v>44481</v>
      </c>
      <c r="C275" s="265"/>
      <c r="D275" s="266" t="s">
        <v>260</v>
      </c>
      <c r="E275" s="267" t="s">
        <v>620</v>
      </c>
      <c r="F275" s="268" t="s">
        <v>823</v>
      </c>
      <c r="G275" s="267"/>
      <c r="H275" s="267"/>
      <c r="I275" s="267">
        <v>380</v>
      </c>
      <c r="J275" s="269" t="s">
        <v>592</v>
      </c>
      <c r="K275" s="264"/>
      <c r="L275" s="265"/>
      <c r="M275" s="265"/>
      <c r="N275" s="266"/>
      <c r="O275" s="41"/>
      <c r="R275" s="243" t="s">
        <v>781</v>
      </c>
    </row>
    <row r="276" spans="1:18" ht="12.75" customHeight="1">
      <c r="A276" s="264">
        <v>172</v>
      </c>
      <c r="B276" s="265">
        <v>44481</v>
      </c>
      <c r="C276" s="265"/>
      <c r="D276" s="266" t="s">
        <v>400</v>
      </c>
      <c r="E276" s="267" t="s">
        <v>620</v>
      </c>
      <c r="F276" s="268" t="s">
        <v>824</v>
      </c>
      <c r="G276" s="267"/>
      <c r="H276" s="267"/>
      <c r="I276" s="267">
        <v>56</v>
      </c>
      <c r="J276" s="269" t="s">
        <v>592</v>
      </c>
      <c r="K276" s="264"/>
      <c r="L276" s="265"/>
      <c r="M276" s="265"/>
      <c r="N276" s="266"/>
      <c r="O276" s="41"/>
      <c r="R276" s="243"/>
    </row>
    <row r="277" spans="1:18" ht="12.75" customHeight="1">
      <c r="A277" s="364">
        <v>173</v>
      </c>
      <c r="B277" s="365">
        <v>44551</v>
      </c>
      <c r="C277" s="364"/>
      <c r="D277" s="364" t="s">
        <v>118</v>
      </c>
      <c r="E277" s="366" t="s">
        <v>620</v>
      </c>
      <c r="F277" s="366">
        <v>2360</v>
      </c>
      <c r="G277" s="366"/>
      <c r="H277" s="366">
        <v>2820</v>
      </c>
      <c r="I277" s="366">
        <v>3000</v>
      </c>
      <c r="J277" s="367" t="s">
        <v>867</v>
      </c>
      <c r="K277" s="368">
        <f t="shared" ref="K277" si="91">H277-F277</f>
        <v>460</v>
      </c>
      <c r="L277" s="369">
        <f t="shared" ref="L277" si="92">K277/F277</f>
        <v>0.19491525423728814</v>
      </c>
      <c r="M277" s="370" t="s">
        <v>589</v>
      </c>
      <c r="N277" s="371">
        <v>44608</v>
      </c>
      <c r="O277" s="41"/>
      <c r="R277" s="243"/>
    </row>
    <row r="278" spans="1:18" ht="12.75" customHeight="1">
      <c r="A278" s="270">
        <v>174</v>
      </c>
      <c r="B278" s="265">
        <v>44606</v>
      </c>
      <c r="C278" s="270"/>
      <c r="D278" s="270" t="s">
        <v>426</v>
      </c>
      <c r="E278" s="267" t="s">
        <v>620</v>
      </c>
      <c r="F278" s="267" t="s">
        <v>865</v>
      </c>
      <c r="G278" s="267"/>
      <c r="H278" s="267"/>
      <c r="I278" s="267">
        <v>764</v>
      </c>
      <c r="J278" s="267" t="s">
        <v>592</v>
      </c>
      <c r="K278" s="267"/>
      <c r="L278" s="267"/>
      <c r="M278" s="267"/>
      <c r="N278" s="270"/>
      <c r="O278" s="41"/>
      <c r="R278" s="243"/>
    </row>
    <row r="279" spans="1:18" ht="12.75" customHeight="1">
      <c r="A279" s="270">
        <v>175</v>
      </c>
      <c r="B279" s="265">
        <v>44613</v>
      </c>
      <c r="C279" s="270"/>
      <c r="D279" s="270" t="s">
        <v>819</v>
      </c>
      <c r="E279" s="267" t="s">
        <v>620</v>
      </c>
      <c r="F279" s="267" t="s">
        <v>869</v>
      </c>
      <c r="G279" s="267"/>
      <c r="H279" s="267"/>
      <c r="I279" s="267">
        <v>1510</v>
      </c>
      <c r="J279" s="267" t="s">
        <v>592</v>
      </c>
      <c r="K279" s="267"/>
      <c r="L279" s="267"/>
      <c r="M279" s="267"/>
      <c r="N279" s="270"/>
      <c r="O279" s="41"/>
      <c r="R279" s="243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243"/>
    </row>
    <row r="281" spans="1:18" ht="12.75" customHeight="1">
      <c r="A281" s="242"/>
      <c r="B281" s="244" t="s">
        <v>815</v>
      </c>
      <c r="F281" s="56"/>
      <c r="G281" s="56"/>
      <c r="H281" s="56"/>
      <c r="I281" s="56"/>
      <c r="J281" s="41"/>
      <c r="K281" s="56"/>
      <c r="L281" s="56"/>
      <c r="M281" s="56"/>
      <c r="O281" s="41"/>
      <c r="R281" s="243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A291" s="245"/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A292" s="245"/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53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</sheetData>
  <autoFilter ref="R1:R28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2022-03-08T02:54:03Z</dcterms:modified>
</cp:coreProperties>
</file>