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F&amp;O)'!$R$1:$R$287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38" i="7"/>
  <c r="L38"/>
  <c r="L37"/>
  <c r="K37"/>
  <c r="L36"/>
  <c r="K36"/>
  <c r="L58"/>
  <c r="K58"/>
  <c r="K14"/>
  <c r="L14"/>
  <c r="K71"/>
  <c r="M71" s="1"/>
  <c r="K73"/>
  <c r="M73" s="1"/>
  <c r="K72"/>
  <c r="M72" s="1"/>
  <c r="L34"/>
  <c r="K34"/>
  <c r="L25"/>
  <c r="K25"/>
  <c r="K265"/>
  <c r="L265" s="1"/>
  <c r="L33"/>
  <c r="K33"/>
  <c r="L32"/>
  <c r="K32"/>
  <c r="L31"/>
  <c r="K31"/>
  <c r="L57"/>
  <c r="K57"/>
  <c r="L56"/>
  <c r="K56"/>
  <c r="K70"/>
  <c r="M70" s="1"/>
  <c r="K69"/>
  <c r="M69" s="1"/>
  <c r="L55"/>
  <c r="K55"/>
  <c r="L26"/>
  <c r="K26"/>
  <c r="K68"/>
  <c r="M68" s="1"/>
  <c r="L54"/>
  <c r="K54"/>
  <c r="L53"/>
  <c r="K53"/>
  <c r="L49"/>
  <c r="K50"/>
  <c r="K49"/>
  <c r="L11"/>
  <c r="K11"/>
  <c r="L12"/>
  <c r="K12"/>
  <c r="L13"/>
  <c r="K13"/>
  <c r="K51"/>
  <c r="L51"/>
  <c r="K52"/>
  <c r="L52"/>
  <c r="K67"/>
  <c r="M67" s="1"/>
  <c r="K66"/>
  <c r="M66" s="1"/>
  <c r="L29"/>
  <c r="K29"/>
  <c r="L28"/>
  <c r="K28"/>
  <c r="L27"/>
  <c r="K27"/>
  <c r="M36" l="1"/>
  <c r="M38"/>
  <c r="M37"/>
  <c r="M58"/>
  <c r="M14"/>
  <c r="M34"/>
  <c r="M25"/>
  <c r="M32"/>
  <c r="M33"/>
  <c r="M31"/>
  <c r="M57"/>
  <c r="M56"/>
  <c r="M13"/>
  <c r="M11"/>
  <c r="M26"/>
  <c r="M55"/>
  <c r="M54"/>
  <c r="M53"/>
  <c r="M52"/>
  <c r="M12"/>
  <c r="M51"/>
  <c r="M28"/>
  <c r="M27"/>
  <c r="M29"/>
  <c r="L48"/>
  <c r="K48"/>
  <c r="L47"/>
  <c r="K47"/>
  <c r="L85"/>
  <c r="K85"/>
  <c r="K257"/>
  <c r="L257" s="1"/>
  <c r="K237"/>
  <c r="L237" s="1"/>
  <c r="K262"/>
  <c r="L262" s="1"/>
  <c r="K261"/>
  <c r="L261" s="1"/>
  <c r="K264"/>
  <c r="L264" s="1"/>
  <c r="K259"/>
  <c r="L259" s="1"/>
  <c r="M7"/>
  <c r="F247"/>
  <c r="K247" s="1"/>
  <c r="L247" s="1"/>
  <c r="K248"/>
  <c r="L248" s="1"/>
  <c r="K239"/>
  <c r="L239" s="1"/>
  <c r="K242"/>
  <c r="L242" s="1"/>
  <c r="K250"/>
  <c r="L250" s="1"/>
  <c r="F241"/>
  <c r="F240"/>
  <c r="K240" s="1"/>
  <c r="L240" s="1"/>
  <c r="F238"/>
  <c r="K238" s="1"/>
  <c r="L238" s="1"/>
  <c r="F218"/>
  <c r="K218" s="1"/>
  <c r="L218" s="1"/>
  <c r="F170"/>
  <c r="K170" s="1"/>
  <c r="L170" s="1"/>
  <c r="K249"/>
  <c r="L249" s="1"/>
  <c r="K253"/>
  <c r="L253" s="1"/>
  <c r="K254"/>
  <c r="L254" s="1"/>
  <c r="K246"/>
  <c r="L246" s="1"/>
  <c r="K256"/>
  <c r="L256" s="1"/>
  <c r="K252"/>
  <c r="L252" s="1"/>
  <c r="K245"/>
  <c r="L245" s="1"/>
  <c r="K234"/>
  <c r="L234" s="1"/>
  <c r="K236"/>
  <c r="L236" s="1"/>
  <c r="K233"/>
  <c r="L233" s="1"/>
  <c r="K235"/>
  <c r="L235" s="1"/>
  <c r="K164"/>
  <c r="L164" s="1"/>
  <c r="K217"/>
  <c r="L217" s="1"/>
  <c r="K231"/>
  <c r="L231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H169"/>
  <c r="K169" s="1"/>
  <c r="L169" s="1"/>
  <c r="K166"/>
  <c r="L166" s="1"/>
  <c r="K165"/>
  <c r="L165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D7" i="6"/>
  <c r="K6" i="4"/>
  <c r="K6" i="3"/>
  <c r="L6" i="2"/>
  <c r="M48" i="7" l="1"/>
  <c r="M47"/>
  <c r="M85"/>
</calcChain>
</file>

<file path=xl/sharedStrings.xml><?xml version="1.0" encoding="utf-8"?>
<sst xmlns="http://schemas.openxmlformats.org/spreadsheetml/2006/main" count="2763" uniqueCount="1056">
  <si>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</si>
  <si>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</si>
  <si>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</si>
  <si>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</si>
  <si>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</si>
  <si>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</si>
  <si>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</si>
  <si>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</si>
  <si>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</si>
  <si>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</si>
  <si>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</si>
  <si>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</si>
  <si>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</si>
  <si>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</si>
  <si>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</si>
  <si>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</si>
  <si>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</si>
  <si>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</si>
  <si>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</si>
  <si>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</si>
  <si>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</si>
  <si>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</si>
  <si>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</si>
  <si>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</si>
  <si>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</si>
  <si>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</si>
  <si>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</si>
  <si>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</si>
  <si>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</si>
  <si>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</si>
  <si>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</si>
  <si>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</si>
  <si>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</si>
  <si>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</si>
  <si>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</si>
  <si>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</si>
  <si>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</si>
  <si>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</si>
  <si>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</si>
  <si>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</si>
  <si>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</si>
  <si>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</si>
  <si>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</si>
  <si>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</si>
  <si>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</si>
  <si>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</si>
  <si>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</si>
  <si>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</si>
  <si>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</si>
  <si>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</si>
  <si>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</si>
  <si>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</si>
  <si>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</si>
  <si>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</si>
  <si>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</si>
  <si>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</si>
  <si>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</si>
  <si>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</si>
  <si>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</si>
  <si>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</si>
  <si>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</si>
  <si>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</si>
  <si>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</si>
  <si>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</si>
  <si>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</si>
  <si>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</si>
  <si>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</si>
  <si>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</si>
  <si>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</si>
  <si>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</si>
  <si>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</si>
  <si>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</si>
  <si>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</si>
  <si>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</si>
  <si>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</si>
  <si>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</si>
  <si>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</si>
  <si>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</si>
  <si>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</si>
  <si>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</si>
  <si>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</si>
  <si>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</si>
  <si>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</si>
  <si>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</si>
  <si>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</si>
  <si>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</si>
  <si>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</si>
  <si>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</si>
  <si>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</si>
  <si>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</si>
  <si>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</si>
  <si>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</si>
  <si>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</si>
  <si>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</si>
  <si>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</si>
  <si>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</si>
  <si>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</si>
  <si>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</si>
  <si>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</si>
  <si>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</si>
  <si>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</si>
  <si>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</si>
  <si>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</si>
  <si>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</si>
  <si>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</si>
  <si>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</si>
  <si>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</si>
  <si>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</si>
  <si>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</si>
  <si>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</si>
  <si>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</si>
  <si>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</si>
  <si>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</si>
  <si>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</si>
  <si>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</si>
  <si>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</si>
  <si>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</si>
  <si>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</si>
  <si>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</si>
  <si>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</si>
  <si>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</si>
  <si>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</si>
  <si>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</si>
  <si>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</si>
  <si>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</si>
  <si>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</si>
  <si>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</si>
  <si>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</si>
  <si>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</si>
  <si>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</si>
  <si>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</si>
  <si>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</si>
  <si>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</si>
  <si>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</si>
  <si>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</si>
  <si>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</si>
  <si>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</si>
  <si>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</si>
  <si>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</si>
  <si>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</si>
  <si>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</si>
  <si>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</si>
  <si>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</si>
  <si>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</si>
  <si>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</si>
  <si>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</si>
  <si>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</si>
  <si>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</si>
  <si>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</si>
  <si>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</si>
  <si>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</si>
  <si>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</si>
  <si>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</si>
  <si>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</si>
  <si>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</si>
  <si>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</si>
  <si>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</si>
  <si>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</si>
  <si>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</si>
  <si>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</si>
  <si>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</si>
  <si>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</si>
  <si>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</si>
  <si>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</si>
  <si>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</si>
  <si>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</si>
  <si>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</si>
  <si>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</si>
  <si>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</si>
  <si>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</si>
  <si>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</si>
  <si>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</si>
  <si>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</si>
  <si>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</si>
  <si>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</si>
  <si>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</si>
  <si>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</si>
  <si>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</si>
  <si>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</si>
  <si>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</si>
  <si>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</si>
  <si>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</si>
  <si>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</si>
  <si>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</si>
  <si>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</si>
  <si>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</si>
  <si>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</si>
  <si>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</si>
  <si>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</si>
  <si>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</si>
  <si>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</si>
  <si>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</si>
  <si>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</si>
  <si>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</si>
  <si>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</si>
  <si>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</si>
  <si>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</si>
  <si>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</si>
  <si>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</si>
  <si>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</si>
  <si>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</si>
  <si>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</si>
  <si>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</si>
  <si>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</si>
  <si>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</si>
  <si>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</si>
  <si>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</si>
  <si>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</si>
  <si>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</si>
  <si>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</si>
  <si>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</si>
  <si>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</si>
  <si>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</si>
  <si>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</si>
  <si>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</si>
  <si>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</si>
  <si>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</si>
  <si>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</si>
  <si>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</si>
  <si>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</si>
  <si>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</si>
  <si>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</si>
  <si>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</si>
  <si>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</si>
  <si>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</si>
  <si>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</si>
  <si>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</si>
  <si>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</si>
  <si>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</si>
  <si>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</si>
  <si>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</si>
  <si>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</si>
  <si>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</si>
  <si>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</si>
  <si>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</si>
  <si>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</si>
  <si>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</si>
  <si>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</si>
  <si>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</si>
  <si>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</si>
  <si>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</si>
  <si>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</si>
  <si>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</si>
  <si>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</si>
  <si>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</si>
  <si>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</si>
  <si>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</si>
  <si>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</si>
  <si>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</si>
  <si>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</si>
  <si>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</si>
  <si>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</si>
  <si>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</si>
  <si>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</si>
  <si>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</si>
  <si>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</si>
  <si>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</si>
  <si>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</si>
  <si>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</si>
  <si>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</si>
  <si>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</si>
  <si>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</si>
  <si>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</si>
  <si>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</si>
  <si>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</si>
  <si>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</si>
  <si>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</si>
  <si>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</si>
  <si>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</si>
  <si>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</si>
  <si>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</si>
  <si>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</si>
  <si>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</si>
  <si>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</si>
  <si>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</si>
  <si>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</si>
  <si>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</si>
  <si>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</si>
  <si>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</si>
  <si>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</si>
  <si>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</si>
  <si>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</si>
  <si>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</si>
  <si>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</si>
  <si>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</si>
  <si>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</si>
  <si>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</si>
  <si>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</si>
  <si>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</si>
  <si>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</si>
  <si>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</si>
  <si>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</si>
  <si>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</si>
  <si>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</si>
  <si>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</si>
  <si>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</si>
  <si>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</si>
  <si>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</si>
  <si>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</si>
  <si>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</si>
  <si>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</si>
  <si>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</si>
  <si>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</si>
  <si>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</si>
  <si>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</si>
  <si>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</si>
  <si>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</si>
  <si>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</si>
  <si>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</si>
  <si>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</si>
  <si>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</si>
  <si>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</si>
  <si>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</si>
  <si>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</si>
  <si>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</si>
  <si>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</si>
  <si>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</si>
  <si>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</si>
  <si>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</si>
  <si>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</si>
  <si>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</si>
  <si>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</si>
  <si>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</si>
  <si>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</si>
  <si>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</si>
  <si>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</si>
  <si>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</si>
  <si>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</si>
  <si>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</si>
  <si>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</si>
  <si>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</si>
  <si>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</si>
  <si>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</si>
  <si>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</si>
  <si>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</si>
  <si>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</si>
  <si>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</si>
  <si>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</si>
  <si>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</si>
  <si>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</si>
  <si>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</si>
  <si>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</si>
  <si>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</si>
  <si>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</si>
  <si>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</si>
  <si>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</si>
  <si>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</si>
  <si>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</si>
  <si>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</si>
  <si>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</si>
  <si>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</si>
  <si>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</si>
  <si>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</si>
  <si>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</si>
  <si>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</si>
  <si>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</si>
  <si>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</si>
  <si>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</si>
  <si>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</si>
  <si>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</si>
  <si>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</si>
  <si>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</si>
  <si>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</si>
  <si>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</si>
  <si>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</si>
  <si>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</si>
  <si>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</si>
  <si>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</si>
  <si>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</si>
  <si>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</si>
  <si>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</si>
  <si>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</si>
  <si>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</si>
  <si>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</si>
  <si>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</si>
  <si>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</si>
  <si>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</si>
  <si>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</si>
  <si>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</si>
  <si>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</si>
  <si>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</si>
  <si>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</si>
  <si>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</si>
  <si>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</si>
  <si>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</si>
  <si>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</si>
  <si>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</si>
  <si>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</si>
  <si>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</si>
  <si>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</si>
  <si>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</si>
  <si>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</si>
  <si>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</si>
  <si>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</si>
  <si>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</si>
  <si>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</si>
  <si>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</si>
  <si>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</si>
  <si>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</si>
  <si>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</si>
  <si>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</si>
  <si>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</si>
  <si>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</si>
  <si>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</si>
  <si>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</si>
  <si>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</si>
  <si>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</si>
  <si>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</si>
  <si>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</si>
  <si>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</si>
  <si>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</si>
  <si>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</si>
  <si>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</si>
  <si>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</si>
  <si>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</si>
  <si>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</si>
  <si>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</si>
  <si>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</si>
  <si>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</si>
  <si>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</si>
  <si>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</si>
  <si>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</si>
  <si>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</si>
  <si>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</si>
  <si>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</si>
  <si>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</si>
  <si>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</si>
  <si>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</si>
  <si>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</si>
  <si>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</si>
  <si>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</si>
  <si>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</si>
  <si>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</si>
  <si>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</si>
  <si>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</si>
  <si>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</si>
  <si>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</si>
  <si>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</si>
  <si>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</si>
  <si>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</si>
  <si>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</si>
  <si>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</si>
  <si>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</si>
  <si>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</si>
  <si>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</si>
  <si>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</si>
  <si>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</si>
  <si>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</si>
  <si>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</si>
  <si>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</si>
  <si>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</si>
  <si>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</si>
  <si>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</si>
  <si>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</si>
  <si>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</si>
  <si>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</si>
  <si>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</si>
  <si>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</si>
  <si>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</si>
  <si>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</si>
  <si>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</si>
  <si>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</si>
  <si>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</si>
  <si>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</si>
  <si>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</si>
  <si>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</si>
  <si>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</si>
  <si>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</si>
  <si>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</si>
  <si>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</si>
  <si>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</si>
  <si>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</si>
  <si>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</si>
  <si>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</si>
  <si>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</si>
  <si>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</si>
  <si>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</si>
  <si>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</si>
  <si>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</si>
  <si>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</si>
  <si>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</si>
  <si>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</si>
  <si>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</si>
  <si>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</si>
  <si>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</si>
  <si>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</si>
  <si>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</si>
  <si>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</si>
  <si>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</si>
  <si>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</si>
  <si>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</si>
  <si>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</si>
  <si>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</si>
  <si>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</si>
  <si>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</si>
  <si>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</si>
  <si>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</si>
  <si>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</si>
  <si>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</si>
  <si>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</si>
  <si>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</si>
  <si>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</si>
  <si>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</si>
  <si>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</si>
  <si>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</si>
  <si>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</si>
  <si>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</si>
  <si>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</si>
  <si>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</si>
  <si>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</si>
  <si>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</si>
  <si>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</si>
  <si>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</si>
  <si>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</si>
  <si>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</si>
  <si>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</si>
  <si>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</si>
  <si>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</si>
  <si>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</si>
  <si>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</si>
  <si>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</si>
  <si>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</si>
  <si>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</si>
  <si>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</si>
  <si>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</si>
  <si>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</si>
  <si>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</si>
  <si>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</si>
  <si>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</si>
  <si>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</si>
  <si>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</si>
  <si>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</si>
  <si>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</si>
  <si>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</si>
  <si>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</si>
  <si>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</si>
  <si>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</si>
  <si>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</si>
  <si>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</si>
  <si>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</si>
  <si>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</si>
  <si>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</si>
  <si>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</si>
  <si>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</si>
  <si>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</si>
  <si>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</si>
  <si>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</si>
  <si>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</si>
  <si>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</si>
  <si>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</si>
  <si>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</si>
  <si>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</si>
  <si>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</si>
  <si>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</si>
  <si>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</si>
  <si>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</si>
  <si>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</si>
  <si>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</si>
  <si>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</si>
  <si>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</si>
  <si>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</si>
  <si>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</si>
  <si>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</si>
  <si>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</si>
  <si>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</si>
  <si>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</si>
  <si>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</si>
  <si>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</si>
  <si>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</si>
  <si>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</si>
  <si>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</si>
  <si>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</si>
  <si>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</si>
  <si>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</si>
  <si>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</si>
  <si>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</si>
  <si>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</si>
  <si>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</si>
  <si>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</si>
  <si>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</si>
  <si>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</si>
  <si>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</si>
  <si>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</si>
  <si>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</si>
  <si>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</si>
  <si>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</si>
  <si>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</si>
  <si>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</si>
  <si>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</si>
  <si>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</si>
  <si>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</si>
  <si>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</si>
  <si>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</si>
  <si>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</si>
  <si>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</si>
  <si>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</si>
  <si>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</si>
  <si>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</si>
  <si>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</si>
  <si>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</si>
  <si>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</si>
  <si>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</si>
  <si>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</si>
  <si>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</si>
  <si>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</si>
  <si>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</si>
  <si>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</si>
  <si>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</si>
  <si>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</si>
  <si>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</si>
  <si>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</si>
  <si>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</si>
  <si>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</si>
  <si>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</si>
  <si>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</si>
  <si>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</si>
  <si>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</si>
  <si>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</si>
  <si>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</si>
  <si>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</si>
  <si>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</si>
  <si>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</si>
  <si>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</si>
  <si>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</si>
  <si>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</si>
  <si>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</si>
  <si>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</si>
  <si>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</si>
  <si>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</si>
  <si>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</si>
  <si>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</si>
  <si>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</si>
  <si>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</si>
  <si>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</si>
  <si>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</si>
  <si>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</si>
  <si>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</si>
  <si>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</si>
  <si>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</si>
  <si>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</si>
  <si>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</si>
  <si>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</si>
  <si>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</si>
  <si>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</si>
  <si>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</si>
  <si>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</si>
  <si>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</si>
  <si>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</si>
  <si>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</si>
  <si>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</si>
  <si>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</si>
  <si>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</si>
  <si>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</si>
  <si>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</si>
  <si>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</si>
  <si>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</si>
  <si>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</si>
  <si>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</si>
  <si>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</si>
  <si>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</si>
  <si>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</si>
  <si>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</si>
  <si>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</si>
  <si>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</si>
  <si>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</si>
  <si>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</si>
  <si>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</si>
  <si>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</si>
  <si>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</si>
  <si>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</si>
  <si>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</si>
  <si>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</si>
  <si>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</si>
  <si>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</si>
  <si>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</si>
  <si>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</si>
  <si>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</si>
  <si>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</si>
  <si>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</si>
  <si>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</si>
  <si>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</si>
  <si>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</si>
  <si>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</si>
  <si>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</si>
  <si>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</si>
  <si>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</si>
  <si>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</si>
  <si>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</si>
  <si>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</si>
  <si>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</si>
  <si>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</si>
  <si>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</si>
  <si>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</si>
  <si>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</si>
  <si>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</si>
  <si>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</si>
  <si>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</si>
  <si>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</si>
  <si>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</si>
  <si>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</si>
  <si>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</si>
  <si>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</si>
  <si>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</si>
  <si>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</si>
  <si>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</si>
  <si>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</si>
  <si>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</si>
  <si>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</si>
  <si>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</si>
  <si>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</si>
  <si>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</si>
  <si>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</si>
  <si>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</si>
  <si>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</si>
  <si>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</si>
  <si>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</si>
  <si>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</si>
  <si>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</si>
  <si>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</si>
  <si>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</si>
  <si>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</si>
  <si>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</si>
  <si>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</si>
  <si>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</si>
  <si>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</si>
  <si>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</si>
  <si>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</si>
  <si>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</si>
  <si>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</si>
  <si>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</si>
  <si>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</si>
  <si>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</si>
  <si>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</si>
  <si>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</si>
  <si>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</si>
  <si>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</si>
  <si>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</si>
  <si>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</si>
  <si>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</si>
  <si>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</si>
  <si>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</si>
  <si>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</si>
  <si>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</si>
  <si>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</si>
  <si>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</si>
  <si>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</si>
  <si>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</si>
  <si>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</si>
  <si>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</si>
  <si>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</si>
  <si>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</si>
  <si>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</si>
  <si>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</si>
  <si>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</si>
  <si>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</si>
  <si>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</si>
  <si>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</si>
  <si>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</si>
  <si>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</si>
  <si>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</si>
  <si>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</si>
  <si>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</si>
  <si>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</si>
  <si>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</si>
  <si>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</si>
  <si>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</si>
  <si>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</si>
  <si>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</si>
  <si>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</si>
  <si>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</si>
  <si>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</si>
  <si>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</si>
  <si>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</si>
  <si>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</si>
  <si>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</si>
  <si>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</si>
  <si>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</si>
  <si>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</si>
  <si>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</si>
  <si>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</si>
  <si>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</si>
  <si>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</si>
  <si>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</si>
  <si>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</si>
  <si>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</si>
  <si>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</si>
  <si>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</si>
  <si>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</si>
  <si>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</si>
  <si>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</si>
  <si>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</si>
  <si>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</si>
  <si>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</si>
  <si>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</si>
  <si>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</si>
  <si>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</si>
  <si>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</si>
  <si>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</si>
  <si>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</si>
  <si>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</si>
  <si>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</si>
  <si>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</si>
  <si>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</si>
  <si>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</si>
  <si>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</si>
  <si>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</si>
  <si>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</si>
  <si>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</si>
  <si>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</si>
  <si>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</si>
  <si>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</si>
  <si>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</si>
  <si>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</si>
  <si>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</si>
  <si>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</si>
  <si>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</si>
  <si>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</si>
  <si>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</si>
  <si>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</si>
  <si>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</si>
  <si>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</si>
  <si>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</si>
  <si>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</si>
  <si>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</si>
  <si>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</si>
  <si>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</si>
  <si>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</si>
  <si>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</si>
  <si>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</si>
  <si>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</si>
  <si>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</si>
  <si>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</si>
  <si>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</si>
  <si>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</si>
  <si>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</si>
  <si>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</si>
  <si>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</si>
  <si>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</si>
  <si>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OLGA TRADING PRIVATE LIMITED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</si>
  <si>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</si>
  <si>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</si>
  <si>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</si>
  <si>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</si>
  <si>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</si>
  <si>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</si>
  <si>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</si>
  <si>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</si>
  <si>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</si>
  <si>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</si>
  <si>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</si>
  <si>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SHANGAR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</si>
  <si>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</si>
  <si>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</si>
  <si>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</si>
  <si>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</si>
  <si>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</si>
  <si>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</si>
  <si>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</si>
  <si>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</si>
  <si>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</si>
  <si>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</si>
  <si>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</si>
  <si>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</si>
  <si>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</si>
  <si>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</si>
  <si>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</si>
  <si>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</si>
  <si>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</si>
  <si>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</si>
  <si>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</si>
  <si>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</si>
  <si>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</si>
  <si>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</si>
  <si>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</si>
  <si>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</si>
  <si>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</si>
  <si>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</si>
  <si>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</si>
  <si>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</si>
  <si>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</si>
  <si>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</si>
  <si>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</si>
  <si>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</si>
  <si>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</si>
  <si>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</si>
  <si>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SSPNFIN</t>
  </si>
  <si>
    <t>ASHOK KUMAR SINGH</t>
  </si>
  <si>
    <t>B M TRADERS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</si>
  <si>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</si>
  <si>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</si>
  <si>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</si>
  <si>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</si>
  <si>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</si>
  <si>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</si>
  <si>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</si>
  <si>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</si>
  <si>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</si>
  <si>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</si>
  <si>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</si>
  <si>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SHREE SHIVSHAKTI PROJECT CONSULTANT PRIVATE LIMITED</t>
  </si>
  <si>
    <t>DEVJEET CHAKRABORTY</t>
  </si>
  <si>
    <t>BCP</t>
  </si>
  <si>
    <t>B.C. Power Controls Ltd</t>
  </si>
  <si>
    <t>COMFORT COMMOTRADE PRIVATE LIMITED</t>
  </si>
  <si>
    <t>VERTOZ</t>
  </si>
  <si>
    <t>Vertoz Advertising Ltd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</si>
  <si>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</si>
  <si>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</si>
  <si>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</si>
  <si>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</si>
  <si>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</si>
  <si>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</si>
  <si>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2160-2165</t>
  </si>
  <si>
    <t>2250-2270</t>
  </si>
  <si>
    <t>NIFTY 15150 PE 4-MAR</t>
  </si>
  <si>
    <t>Profit of Rs.13/-</t>
  </si>
  <si>
    <t>Profit of Rs.80/-</t>
  </si>
  <si>
    <t>Profit of Rs.12/-</t>
  </si>
  <si>
    <t>GGENG</t>
  </si>
  <si>
    <t>GKP</t>
  </si>
  <si>
    <t>ARHAM SHARE CONSULTANTS PRIVATE LIMITED</t>
  </si>
  <si>
    <t>HIRA HARESH VORA</t>
  </si>
  <si>
    <t>PAZEL</t>
  </si>
  <si>
    <t>SVARTCORP</t>
  </si>
  <si>
    <t>YOGISUNG</t>
  </si>
  <si>
    <t>SHIVA SHAKTI ENCLAVES PRIVATE LIMITED</t>
  </si>
  <si>
    <t>EURO PLUS CAPITAL LIMITED</t>
  </si>
  <si>
    <t>KESAR TRACOM INDIA LLP</t>
  </si>
  <si>
    <t>KANPRPLA</t>
  </si>
  <si>
    <t>Kanpur Plastipack Limited</t>
  </si>
  <si>
    <t>SILGO</t>
  </si>
  <si>
    <t>Silgo Retail Limited</t>
  </si>
  <si>
    <t>ARYAMAN CAPITAL MARKETS LIMITED</t>
  </si>
  <si>
    <t>PATINT-RE</t>
  </si>
  <si>
    <t>PATEL INTEGRATED RE</t>
  </si>
  <si>
    <t>FRONTLINE STRATEGY LTD.</t>
  </si>
  <si>
    <t xml:space="preserve"> Profit of Rs.24.5/-</t>
  </si>
  <si>
    <t xml:space="preserve">MARUTI MAR FUT </t>
  </si>
  <si>
    <t>NIFTY 14500 PE 10-MAR</t>
  </si>
  <si>
    <t>74-76</t>
  </si>
  <si>
    <t>305-310</t>
  </si>
  <si>
    <t>370-365</t>
  </si>
  <si>
    <t>Loss of Rs.8/-</t>
  </si>
  <si>
    <t>Loss of Rs.7.5/-</t>
  </si>
  <si>
    <t>7NR</t>
  </si>
  <si>
    <t>UMANG VIJAYKUMAR TRIVEDI</t>
  </si>
  <si>
    <t>JAYKISHAN SHANTILAL PATEL</t>
  </si>
  <si>
    <t>AKI</t>
  </si>
  <si>
    <t>URMILA DOSHI</t>
  </si>
  <si>
    <t>ALEXANDER</t>
  </si>
  <si>
    <t>HARESH PARMANAND SHAH</t>
  </si>
  <si>
    <t>ROHIT ASHOK GANERIWALA</t>
  </si>
  <si>
    <t>ARYACAPM</t>
  </si>
  <si>
    <t>SANIDHYA BHUPESH AMLANI</t>
  </si>
  <si>
    <t>DARJEELING</t>
  </si>
  <si>
    <t>SHIVAAY TRADING COMPANY</t>
  </si>
  <si>
    <t>DIKSAT</t>
  </si>
  <si>
    <t>JYOTI VINODCHANDRA MEHTA</t>
  </si>
  <si>
    <t>HETAL SHASHANK DOSHI</t>
  </si>
  <si>
    <t>HAFIZA MOHAMED HASANFATTA</t>
  </si>
  <si>
    <t>VIPUL D SHAH (HUF)</t>
  </si>
  <si>
    <t>GSS</t>
  </si>
  <si>
    <t>SKYVEIL TRADE SOLUTIONS LLP</t>
  </si>
  <si>
    <t>KZLFIN</t>
  </si>
  <si>
    <t>AUMIT CAPITAL ADVISORS LIMITED</t>
  </si>
  <si>
    <t>MNIL</t>
  </si>
  <si>
    <t>DHAVAL MEHTA</t>
  </si>
  <si>
    <t>M R AGARWAL AND SONS HUF</t>
  </si>
  <si>
    <t>KEYUR NATAVARLAL RUPAREL</t>
  </si>
  <si>
    <t>DEEPAK KUMAR</t>
  </si>
  <si>
    <t>ANURUDHKUMAR BARELAL YADAV</t>
  </si>
  <si>
    <t>KABIR SHRAN DAGAR</t>
  </si>
  <si>
    <t>REKHA DAGAR</t>
  </si>
  <si>
    <t>HARSHADBHAI PANCHAL</t>
  </si>
  <si>
    <t>KEYUR VINOD CHANDRA PARMAR</t>
  </si>
  <si>
    <t>MONIK CHANDUBHAI RUPAREL</t>
  </si>
  <si>
    <t>RITU RAHUL MEHTA</t>
  </si>
  <si>
    <t>OPCHAINS</t>
  </si>
  <si>
    <t>SHIVAM GOYAL</t>
  </si>
  <si>
    <t>ASHUTOSH AGARWAL</t>
  </si>
  <si>
    <t>PACIFICI</t>
  </si>
  <si>
    <t>MENTOR CAPITAL LIMITED</t>
  </si>
  <si>
    <t>AUTHUM INVESTMENT &amp; INFRASTRUCTURE LIMITED</t>
  </si>
  <si>
    <t>LAHAR SINGH SIROYA</t>
  </si>
  <si>
    <t>NEXTEL GARMENTS PRIVATE LIMITED</t>
  </si>
  <si>
    <t>PIONRINV</t>
  </si>
  <si>
    <t>GAURANG MANHAR GANDHI</t>
  </si>
  <si>
    <t>PRISMMEDI</t>
  </si>
  <si>
    <t>MONIKA RAJPUT</t>
  </si>
  <si>
    <t>MANISH NITIN THAKUR</t>
  </si>
  <si>
    <t>RAGHUNAT</t>
  </si>
  <si>
    <t>ALOK NAVNEET MEHTA</t>
  </si>
  <si>
    <t>RUCHIRA</t>
  </si>
  <si>
    <t>PAULASTYA SACHDEV</t>
  </si>
  <si>
    <t>GARDEN VIEW MEADOWS PVT. LTD.</t>
  </si>
  <si>
    <t>SAGARPROD</t>
  </si>
  <si>
    <t>RAJEEV AGGARWAL</t>
  </si>
  <si>
    <t>SHUBHAM</t>
  </si>
  <si>
    <t>DHIRAJLAL RAGHURAM THAKKAR</t>
  </si>
  <si>
    <t>SMLT</t>
  </si>
  <si>
    <t>ANAND KUMAR JAIN</t>
  </si>
  <si>
    <t>STARLIT</t>
  </si>
  <si>
    <t>LOKA PROPERTIES PVT LTD</t>
  </si>
  <si>
    <t>YMS FINANCE PRIVATE LIMITED</t>
  </si>
  <si>
    <t>YOGESHPRASANLALDAGLI</t>
  </si>
  <si>
    <t>WORL</t>
  </si>
  <si>
    <t>KIRTI JITENDRA SHAH</t>
  </si>
  <si>
    <t>YUKEN</t>
  </si>
  <si>
    <t>FORESIGHT ENTERPRISES</t>
  </si>
  <si>
    <t>FORESIGHT HOLDINGS PVT LTD</t>
  </si>
  <si>
    <t>ELECON</t>
  </si>
  <si>
    <t>Elecon Engg Co. Ltd.</t>
  </si>
  <si>
    <t>QUEST PORTFOLIO SERVICES PRIVATE LIMITED</t>
  </si>
  <si>
    <t>EMKAY</t>
  </si>
  <si>
    <t>Emkay Global Fin Serv Ltd</t>
  </si>
  <si>
    <t>VRIDHI</t>
  </si>
  <si>
    <t>HERANBA</t>
  </si>
  <si>
    <t>Heranba Industries Ltd</t>
  </si>
  <si>
    <t>ELIXIR WEALTH MANAGEMENT PRIVATE LIMITED</t>
  </si>
  <si>
    <t>VAIBHAV STOCK AND DERIVATIVES BROKING PRIVATE LIMITED</t>
  </si>
  <si>
    <t>NK SECURITIES RESEARCH PRIVATE LIMITED</t>
  </si>
  <si>
    <t>GOLDMINE STOCKS PRIVATE LIMITED</t>
  </si>
  <si>
    <t>GRAVITON RESEARCH CAPITAL LLP</t>
  </si>
  <si>
    <t>TWO ROADS TRADING PRIVATE LIMITED</t>
  </si>
  <si>
    <t>SMC REAL ESTATE ADVISORS PRIVATE LIMITED</t>
  </si>
  <si>
    <t>NUMIV RESEARCH PRIVATE LIMITED</t>
  </si>
  <si>
    <t>ALPHAGREP SECURITIES PRIVATE LIMITED</t>
  </si>
  <si>
    <t>JUMPNET</t>
  </si>
  <si>
    <t>Jump Networks Limited</t>
  </si>
  <si>
    <t>KEVIN MAHESHKUMAR SHAH</t>
  </si>
  <si>
    <t>ALPHA LEON ENTERPRISES LLP</t>
  </si>
  <si>
    <t>KEERTI</t>
  </si>
  <si>
    <t>Keerti Know &amp; Skill Ltd.</t>
  </si>
  <si>
    <t>JAYESH MANSUKHLAL DAWDA</t>
  </si>
  <si>
    <t>MITCON</t>
  </si>
  <si>
    <t>MITCON Con &amp; Eng Ser Ltd</t>
  </si>
  <si>
    <t>PLAMU COMMERCIALS PVT LTD</t>
  </si>
  <si>
    <t>PASHUPATI</t>
  </si>
  <si>
    <t>Pashupati Cotspin Limited</t>
  </si>
  <si>
    <t>SHREE PASHUPATI FABRIC LLP</t>
  </si>
  <si>
    <t>PGEL</t>
  </si>
  <si>
    <t>PG Electroplast Ltd</t>
  </si>
  <si>
    <t>LTS INVESTMENT FUND LTD</t>
  </si>
  <si>
    <t>VARDMNPOLY</t>
  </si>
  <si>
    <t>Vardhman Polytex Limited</t>
  </si>
  <si>
    <t>SHREE SHIVSHAKTI PROJECT CONSULTANT PRIVATE LIMITE</t>
  </si>
  <si>
    <t>AFL-RE</t>
  </si>
  <si>
    <t>Arvind Fashions Ltd-RE</t>
  </si>
  <si>
    <t>MULTIPLES PRIVATE EQUITY FII I FPI</t>
  </si>
  <si>
    <t>LACHMAN KISHAN CHAND</t>
  </si>
  <si>
    <t>Dcb Bank Limited</t>
  </si>
  <si>
    <t>APAX GLOBAL ALPHA LIMITED</t>
  </si>
  <si>
    <t>PARAMOUNT TRADING</t>
  </si>
  <si>
    <t>JAYESHKUMAR MANILAL PATEL</t>
  </si>
  <si>
    <t>NIRAJ DAMJI GADA</t>
  </si>
  <si>
    <t>FHIRAG DILIPKUMAR PAREKH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</si>
</sst>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5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44263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5" sqref="D15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44263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6" t="s">
        <v>16</v>
      </c>
      <c r="B9" s="538" t="s">
        <v>17</v>
      </c>
      <c r="C9" s="538" t="s">
        <v>18</v>
      </c>
      <c r="D9" s="538" t="s">
        <v>833</v>
      </c>
      <c r="E9" s="260" t="s">
        <v>19</v>
      </c>
      <c r="F9" s="260" t="s">
        <v>20</v>
      </c>
      <c r="G9" s="533" t="s">
        <v>21</v>
      </c>
      <c r="H9" s="534"/>
      <c r="I9" s="535"/>
      <c r="J9" s="533" t="s">
        <v>22</v>
      </c>
      <c r="K9" s="534"/>
      <c r="L9" s="535"/>
      <c r="M9" s="260"/>
      <c r="N9" s="267"/>
      <c r="O9" s="267"/>
      <c r="P9" s="267"/>
    </row>
    <row r="10" spans="1:16" ht="59.25" customHeight="1">
      <c r="A10" s="537"/>
      <c r="B10" s="539" t="s">
        <v>17</v>
      </c>
      <c r="C10" s="539"/>
      <c r="D10" s="539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35287.949999999997</v>
      </c>
      <c r="F11" s="284">
        <v>35278.616666666669</v>
      </c>
      <c r="G11" s="296">
        <v>34897.233333333337</v>
      </c>
      <c r="H11" s="296">
        <v>34506.51666666667</v>
      </c>
      <c r="I11" s="296">
        <v>34125.133333333339</v>
      </c>
      <c r="J11" s="296">
        <v>35669.333333333336</v>
      </c>
      <c r="K11" s="296">
        <v>36050.716666666667</v>
      </c>
      <c r="L11" s="296">
        <v>36441.433333333334</v>
      </c>
      <c r="M11" s="283">
        <v>35660</v>
      </c>
      <c r="N11" s="283">
        <v>34887.9</v>
      </c>
      <c r="O11" s="466">
        <v>2672900</v>
      </c>
      <c r="P11" s="467">
        <v>6.5760224882624424E-2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14953.05</v>
      </c>
      <c r="F12" s="297">
        <v>14971</v>
      </c>
      <c r="G12" s="298">
        <v>14843.9</v>
      </c>
      <c r="H12" s="298">
        <v>14734.75</v>
      </c>
      <c r="I12" s="298">
        <v>14607.65</v>
      </c>
      <c r="J12" s="298">
        <v>15080.15</v>
      </c>
      <c r="K12" s="298">
        <v>15207.249999999998</v>
      </c>
      <c r="L12" s="298">
        <v>15316.4</v>
      </c>
      <c r="M12" s="285">
        <v>15098.1</v>
      </c>
      <c r="N12" s="285">
        <v>14861.85</v>
      </c>
      <c r="O12" s="300">
        <v>14631600</v>
      </c>
      <c r="P12" s="301">
        <v>3.7950573275518075E-2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16386.7</v>
      </c>
      <c r="F13" s="425">
        <v>16370.066666666666</v>
      </c>
      <c r="G13" s="426">
        <v>16065.433333333331</v>
      </c>
      <c r="H13" s="426">
        <v>15744.166666666664</v>
      </c>
      <c r="I13" s="426">
        <v>15439.533333333329</v>
      </c>
      <c r="J13" s="426">
        <v>16691.333333333332</v>
      </c>
      <c r="K13" s="426">
        <v>16995.966666666664</v>
      </c>
      <c r="L13" s="426">
        <v>17317.233333333334</v>
      </c>
      <c r="M13" s="427">
        <v>16674.7</v>
      </c>
      <c r="N13" s="427">
        <v>16048.8</v>
      </c>
      <c r="O13" s="428">
        <v>20800</v>
      </c>
      <c r="P13" s="429">
        <v>-0.1095890410958904</v>
      </c>
    </row>
    <row r="14" spans="1:16" ht="15">
      <c r="A14" s="263">
        <v>4</v>
      </c>
      <c r="B14" s="382" t="s">
        <v>858</v>
      </c>
      <c r="C14" s="468" t="s">
        <v>735</v>
      </c>
      <c r="D14" s="469">
        <v>44280</v>
      </c>
      <c r="E14" s="297">
        <v>1259.25</v>
      </c>
      <c r="F14" s="297">
        <v>1267.8666666666668</v>
      </c>
      <c r="G14" s="298">
        <v>1231.8333333333335</v>
      </c>
      <c r="H14" s="298">
        <v>1204.4166666666667</v>
      </c>
      <c r="I14" s="298">
        <v>1168.3833333333334</v>
      </c>
      <c r="J14" s="298">
        <v>1295.2833333333335</v>
      </c>
      <c r="K14" s="298">
        <v>1331.3166666666668</v>
      </c>
      <c r="L14" s="298">
        <v>1358.7333333333336</v>
      </c>
      <c r="M14" s="285">
        <v>1303.9000000000001</v>
      </c>
      <c r="N14" s="285">
        <v>1240.45</v>
      </c>
      <c r="O14" s="300">
        <v>395675</v>
      </c>
      <c r="P14" s="301">
        <v>-8.0039525691699601E-2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1831.6</v>
      </c>
      <c r="F15" s="297">
        <v>1851</v>
      </c>
      <c r="G15" s="298">
        <v>1800.6</v>
      </c>
      <c r="H15" s="298">
        <v>1769.6</v>
      </c>
      <c r="I15" s="298">
        <v>1719.1999999999998</v>
      </c>
      <c r="J15" s="298">
        <v>1882</v>
      </c>
      <c r="K15" s="298">
        <v>1932.4</v>
      </c>
      <c r="L15" s="298">
        <v>1963.4</v>
      </c>
      <c r="M15" s="285">
        <v>1901.4</v>
      </c>
      <c r="N15" s="285">
        <v>1820</v>
      </c>
      <c r="O15" s="300">
        <v>3268500</v>
      </c>
      <c r="P15" s="301">
        <v>-3.2988165680473372E-2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913.4</v>
      </c>
      <c r="F16" s="297">
        <v>913.38333333333321</v>
      </c>
      <c r="G16" s="298">
        <v>891.06666666666638</v>
      </c>
      <c r="H16" s="298">
        <v>868.73333333333312</v>
      </c>
      <c r="I16" s="298">
        <v>846.41666666666629</v>
      </c>
      <c r="J16" s="298">
        <v>935.71666666666647</v>
      </c>
      <c r="K16" s="298">
        <v>958.0333333333333</v>
      </c>
      <c r="L16" s="298">
        <v>980.36666666666656</v>
      </c>
      <c r="M16" s="285">
        <v>935.7</v>
      </c>
      <c r="N16" s="285">
        <v>891.05</v>
      </c>
      <c r="O16" s="300">
        <v>19222000</v>
      </c>
      <c r="P16" s="301">
        <v>7.1256418317091064E-3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752.95</v>
      </c>
      <c r="F17" s="297">
        <v>749.88333333333321</v>
      </c>
      <c r="G17" s="298">
        <v>736.11666666666645</v>
      </c>
      <c r="H17" s="298">
        <v>719.28333333333319</v>
      </c>
      <c r="I17" s="298">
        <v>705.51666666666642</v>
      </c>
      <c r="J17" s="298">
        <v>766.71666666666647</v>
      </c>
      <c r="K17" s="298">
        <v>780.48333333333335</v>
      </c>
      <c r="L17" s="298">
        <v>797.31666666666649</v>
      </c>
      <c r="M17" s="285">
        <v>763.65</v>
      </c>
      <c r="N17" s="285">
        <v>733.05</v>
      </c>
      <c r="O17" s="300">
        <v>58290000</v>
      </c>
      <c r="P17" s="301">
        <v>1.343069500586778E-2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2797.15</v>
      </c>
      <c r="F18" s="297">
        <v>2811.3833333333332</v>
      </c>
      <c r="G18" s="298">
        <v>2775.7666666666664</v>
      </c>
      <c r="H18" s="298">
        <v>2754.3833333333332</v>
      </c>
      <c r="I18" s="298">
        <v>2718.7666666666664</v>
      </c>
      <c r="J18" s="298">
        <v>2832.7666666666664</v>
      </c>
      <c r="K18" s="298">
        <v>2868.3833333333332</v>
      </c>
      <c r="L18" s="298">
        <v>2889.7666666666664</v>
      </c>
      <c r="M18" s="285">
        <v>2847</v>
      </c>
      <c r="N18" s="285">
        <v>2790</v>
      </c>
      <c r="O18" s="300">
        <v>166200</v>
      </c>
      <c r="P18" s="301">
        <v>5.4568527918781723E-2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896.7</v>
      </c>
      <c r="F19" s="297">
        <v>903.15</v>
      </c>
      <c r="G19" s="298">
        <v>883.55</v>
      </c>
      <c r="H19" s="298">
        <v>870.4</v>
      </c>
      <c r="I19" s="298">
        <v>850.8</v>
      </c>
      <c r="J19" s="298">
        <v>916.3</v>
      </c>
      <c r="K19" s="298">
        <v>935.90000000000009</v>
      </c>
      <c r="L19" s="298">
        <v>949.05</v>
      </c>
      <c r="M19" s="285">
        <v>922.75</v>
      </c>
      <c r="N19" s="285">
        <v>890</v>
      </c>
      <c r="O19" s="300">
        <v>2721000</v>
      </c>
      <c r="P19" s="301">
        <v>5.546935608999224E-2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285.14999999999998</v>
      </c>
      <c r="F20" s="297">
        <v>288.71666666666664</v>
      </c>
      <c r="G20" s="298">
        <v>279.68333333333328</v>
      </c>
      <c r="H20" s="298">
        <v>274.21666666666664</v>
      </c>
      <c r="I20" s="298">
        <v>265.18333333333328</v>
      </c>
      <c r="J20" s="298">
        <v>294.18333333333328</v>
      </c>
      <c r="K20" s="298">
        <v>303.2166666666667</v>
      </c>
      <c r="L20" s="298">
        <v>308.68333333333328</v>
      </c>
      <c r="M20" s="285">
        <v>297.75</v>
      </c>
      <c r="N20" s="285">
        <v>283.25</v>
      </c>
      <c r="O20" s="300">
        <v>15888000</v>
      </c>
      <c r="P20" s="301">
        <v>-5.1575931232091692E-2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916.6</v>
      </c>
      <c r="F21" s="297">
        <v>919.9666666666667</v>
      </c>
      <c r="G21" s="298">
        <v>908.88333333333344</v>
      </c>
      <c r="H21" s="298">
        <v>901.16666666666674</v>
      </c>
      <c r="I21" s="298">
        <v>890.08333333333348</v>
      </c>
      <c r="J21" s="298">
        <v>927.68333333333339</v>
      </c>
      <c r="K21" s="298">
        <v>938.76666666666665</v>
      </c>
      <c r="L21" s="298">
        <v>946.48333333333335</v>
      </c>
      <c r="M21" s="285">
        <v>931.05</v>
      </c>
      <c r="N21" s="285">
        <v>912.25</v>
      </c>
      <c r="O21" s="300">
        <v>290950</v>
      </c>
      <c r="P21" s="301">
        <v>2.321083172147002E-2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2893.45</v>
      </c>
      <c r="F22" s="297">
        <v>2935.6333333333332</v>
      </c>
      <c r="G22" s="298">
        <v>2839.8166666666666</v>
      </c>
      <c r="H22" s="298">
        <v>2786.1833333333334</v>
      </c>
      <c r="I22" s="298">
        <v>2690.3666666666668</v>
      </c>
      <c r="J22" s="298">
        <v>2989.2666666666664</v>
      </c>
      <c r="K22" s="298">
        <v>3085.083333333333</v>
      </c>
      <c r="L22" s="298">
        <v>3138.7166666666662</v>
      </c>
      <c r="M22" s="285">
        <v>3031.45</v>
      </c>
      <c r="N22" s="285">
        <v>2882</v>
      </c>
      <c r="O22" s="300">
        <v>1715500</v>
      </c>
      <c r="P22" s="301">
        <v>0.2145132743362832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243.35</v>
      </c>
      <c r="F23" s="297">
        <v>247.53333333333333</v>
      </c>
      <c r="G23" s="298">
        <v>235.56666666666666</v>
      </c>
      <c r="H23" s="298">
        <v>227.78333333333333</v>
      </c>
      <c r="I23" s="298">
        <v>215.81666666666666</v>
      </c>
      <c r="J23" s="298">
        <v>255.31666666666666</v>
      </c>
      <c r="K23" s="298">
        <v>267.2833333333333</v>
      </c>
      <c r="L23" s="298">
        <v>275.06666666666666</v>
      </c>
      <c r="M23" s="285">
        <v>259.5</v>
      </c>
      <c r="N23" s="285">
        <v>239.75</v>
      </c>
      <c r="O23" s="300">
        <v>14510000</v>
      </c>
      <c r="P23" s="301">
        <v>-3.9072847682119202E-2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126.85</v>
      </c>
      <c r="F24" s="297">
        <v>128.08333333333334</v>
      </c>
      <c r="G24" s="298">
        <v>124.26666666666668</v>
      </c>
      <c r="H24" s="298">
        <v>121.68333333333334</v>
      </c>
      <c r="I24" s="298">
        <v>117.86666666666667</v>
      </c>
      <c r="J24" s="298">
        <v>130.66666666666669</v>
      </c>
      <c r="K24" s="298">
        <v>134.48333333333335</v>
      </c>
      <c r="L24" s="298">
        <v>137.06666666666669</v>
      </c>
      <c r="M24" s="285">
        <v>131.9</v>
      </c>
      <c r="N24" s="285">
        <v>125.5</v>
      </c>
      <c r="O24" s="300">
        <v>40815000</v>
      </c>
      <c r="P24" s="301">
        <v>3.3736038294962391E-2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2393.0500000000002</v>
      </c>
      <c r="F25" s="297">
        <v>2401.2833333333333</v>
      </c>
      <c r="G25" s="298">
        <v>2375.0666666666666</v>
      </c>
      <c r="H25" s="298">
        <v>2357.0833333333335</v>
      </c>
      <c r="I25" s="298">
        <v>2330.8666666666668</v>
      </c>
      <c r="J25" s="298">
        <v>2419.2666666666664</v>
      </c>
      <c r="K25" s="298">
        <v>2445.4833333333327</v>
      </c>
      <c r="L25" s="298">
        <v>2463.4666666666662</v>
      </c>
      <c r="M25" s="285">
        <v>2427.5</v>
      </c>
      <c r="N25" s="285">
        <v>2383.3000000000002</v>
      </c>
      <c r="O25" s="300">
        <v>6537900</v>
      </c>
      <c r="P25" s="301">
        <v>1.3533624779090318E-2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1263.95</v>
      </c>
      <c r="F26" s="297">
        <v>1260.9666666666667</v>
      </c>
      <c r="G26" s="298">
        <v>1235.2333333333333</v>
      </c>
      <c r="H26" s="298">
        <v>1206.5166666666667</v>
      </c>
      <c r="I26" s="298">
        <v>1180.7833333333333</v>
      </c>
      <c r="J26" s="298">
        <v>1289.6833333333334</v>
      </c>
      <c r="K26" s="298">
        <v>1315.416666666667</v>
      </c>
      <c r="L26" s="298">
        <v>1344.1333333333334</v>
      </c>
      <c r="M26" s="285">
        <v>1286.7</v>
      </c>
      <c r="N26" s="285">
        <v>1232.25</v>
      </c>
      <c r="O26" s="300">
        <v>591500</v>
      </c>
      <c r="P26" s="301">
        <v>-1.0869565217391304E-2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864.4</v>
      </c>
      <c r="F27" s="297">
        <v>866.5333333333333</v>
      </c>
      <c r="G27" s="298">
        <v>855.11666666666656</v>
      </c>
      <c r="H27" s="298">
        <v>845.83333333333326</v>
      </c>
      <c r="I27" s="298">
        <v>834.41666666666652</v>
      </c>
      <c r="J27" s="298">
        <v>875.81666666666661</v>
      </c>
      <c r="K27" s="298">
        <v>887.23333333333335</v>
      </c>
      <c r="L27" s="298">
        <v>896.51666666666665</v>
      </c>
      <c r="M27" s="285">
        <v>877.95</v>
      </c>
      <c r="N27" s="285">
        <v>857.25</v>
      </c>
      <c r="O27" s="300">
        <v>9569300</v>
      </c>
      <c r="P27" s="301">
        <v>-1.70261066969353E-2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732.5</v>
      </c>
      <c r="F28" s="297">
        <v>733.41666666666663</v>
      </c>
      <c r="G28" s="298">
        <v>720.73333333333323</v>
      </c>
      <c r="H28" s="298">
        <v>708.96666666666658</v>
      </c>
      <c r="I28" s="298">
        <v>696.28333333333319</v>
      </c>
      <c r="J28" s="298">
        <v>745.18333333333328</v>
      </c>
      <c r="K28" s="298">
        <v>757.86666666666667</v>
      </c>
      <c r="L28" s="298">
        <v>769.63333333333333</v>
      </c>
      <c r="M28" s="285">
        <v>746.1</v>
      </c>
      <c r="N28" s="285">
        <v>721.65</v>
      </c>
      <c r="O28" s="300">
        <v>37884000</v>
      </c>
      <c r="P28" s="301">
        <v>-1.1460420841683366E-2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3872.15</v>
      </c>
      <c r="F29" s="297">
        <v>3882.7000000000003</v>
      </c>
      <c r="G29" s="298">
        <v>3834.4500000000007</v>
      </c>
      <c r="H29" s="298">
        <v>3796.7500000000005</v>
      </c>
      <c r="I29" s="298">
        <v>3748.5000000000009</v>
      </c>
      <c r="J29" s="298">
        <v>3920.4000000000005</v>
      </c>
      <c r="K29" s="298">
        <v>3968.6499999999996</v>
      </c>
      <c r="L29" s="298">
        <v>4006.3500000000004</v>
      </c>
      <c r="M29" s="285">
        <v>3930.95</v>
      </c>
      <c r="N29" s="285">
        <v>3845</v>
      </c>
      <c r="O29" s="300">
        <v>2056500</v>
      </c>
      <c r="P29" s="301">
        <v>3.5498489425981876E-2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9978.2000000000007</v>
      </c>
      <c r="F30" s="297">
        <v>10024.699999999999</v>
      </c>
      <c r="G30" s="298">
        <v>9859.7499999999982</v>
      </c>
      <c r="H30" s="298">
        <v>9741.2999999999993</v>
      </c>
      <c r="I30" s="298">
        <v>9576.3499999999985</v>
      </c>
      <c r="J30" s="298">
        <v>10143.149999999998</v>
      </c>
      <c r="K30" s="298">
        <v>10308.099999999999</v>
      </c>
      <c r="L30" s="298">
        <v>10426.549999999997</v>
      </c>
      <c r="M30" s="285">
        <v>10189.65</v>
      </c>
      <c r="N30" s="285">
        <v>9906.25</v>
      </c>
      <c r="O30" s="300">
        <v>591000</v>
      </c>
      <c r="P30" s="301">
        <v>3.2089063523248196E-2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5459.9</v>
      </c>
      <c r="F31" s="297">
        <v>5466.3</v>
      </c>
      <c r="G31" s="298">
        <v>5402.6</v>
      </c>
      <c r="H31" s="298">
        <v>5345.3</v>
      </c>
      <c r="I31" s="298">
        <v>5281.6</v>
      </c>
      <c r="J31" s="298">
        <v>5523.6</v>
      </c>
      <c r="K31" s="298">
        <v>5587.2999999999993</v>
      </c>
      <c r="L31" s="298">
        <v>5644.6</v>
      </c>
      <c r="M31" s="285">
        <v>5530</v>
      </c>
      <c r="N31" s="285">
        <v>5409</v>
      </c>
      <c r="O31" s="300">
        <v>3846500</v>
      </c>
      <c r="P31" s="301">
        <v>2.9714897604069066E-2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1605</v>
      </c>
      <c r="F32" s="297">
        <v>1614.6499999999999</v>
      </c>
      <c r="G32" s="298">
        <v>1590.3499999999997</v>
      </c>
      <c r="H32" s="298">
        <v>1575.6999999999998</v>
      </c>
      <c r="I32" s="298">
        <v>1551.3999999999996</v>
      </c>
      <c r="J32" s="298">
        <v>1629.2999999999997</v>
      </c>
      <c r="K32" s="298">
        <v>1653.6</v>
      </c>
      <c r="L32" s="298">
        <v>1668.2499999999998</v>
      </c>
      <c r="M32" s="285">
        <v>1638.95</v>
      </c>
      <c r="N32" s="285">
        <v>1600</v>
      </c>
      <c r="O32" s="300">
        <v>2385200</v>
      </c>
      <c r="P32" s="301">
        <v>-9.6329513369872114E-3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347.45</v>
      </c>
      <c r="F33" s="297">
        <v>348.88333333333327</v>
      </c>
      <c r="G33" s="298">
        <v>341.86666666666656</v>
      </c>
      <c r="H33" s="298">
        <v>336.2833333333333</v>
      </c>
      <c r="I33" s="298">
        <v>329.26666666666659</v>
      </c>
      <c r="J33" s="298">
        <v>354.46666666666653</v>
      </c>
      <c r="K33" s="298">
        <v>361.48333333333329</v>
      </c>
      <c r="L33" s="298">
        <v>367.06666666666649</v>
      </c>
      <c r="M33" s="285">
        <v>355.9</v>
      </c>
      <c r="N33" s="285">
        <v>343.3</v>
      </c>
      <c r="O33" s="300">
        <v>19639800</v>
      </c>
      <c r="P33" s="301">
        <v>-1.4986007041617767E-2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81.650000000000006</v>
      </c>
      <c r="F34" s="297">
        <v>82.316666666666663</v>
      </c>
      <c r="G34" s="298">
        <v>79.033333333333331</v>
      </c>
      <c r="H34" s="298">
        <v>76.416666666666671</v>
      </c>
      <c r="I34" s="298">
        <v>73.13333333333334</v>
      </c>
      <c r="J34" s="298">
        <v>84.933333333333323</v>
      </c>
      <c r="K34" s="298">
        <v>88.216666666666654</v>
      </c>
      <c r="L34" s="298">
        <v>90.833333333333314</v>
      </c>
      <c r="M34" s="285">
        <v>85.6</v>
      </c>
      <c r="N34" s="285">
        <v>79.7</v>
      </c>
      <c r="O34" s="300">
        <v>126991800</v>
      </c>
      <c r="P34" s="301">
        <v>-0.14339831110409595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1530.4</v>
      </c>
      <c r="F35" s="297">
        <v>1533.4000000000003</v>
      </c>
      <c r="G35" s="298">
        <v>1516.9000000000005</v>
      </c>
      <c r="H35" s="298">
        <v>1503.4000000000003</v>
      </c>
      <c r="I35" s="298">
        <v>1486.9000000000005</v>
      </c>
      <c r="J35" s="298">
        <v>1546.9000000000005</v>
      </c>
      <c r="K35" s="298">
        <v>1563.4</v>
      </c>
      <c r="L35" s="298">
        <v>1576.9000000000005</v>
      </c>
      <c r="M35" s="285">
        <v>1549.9</v>
      </c>
      <c r="N35" s="285">
        <v>1519.9</v>
      </c>
      <c r="O35" s="300">
        <v>1392600</v>
      </c>
      <c r="P35" s="301">
        <v>-6.222222222222222E-2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146.94999999999999</v>
      </c>
      <c r="F36" s="297">
        <v>148.25</v>
      </c>
      <c r="G36" s="298">
        <v>143.35</v>
      </c>
      <c r="H36" s="298">
        <v>139.75</v>
      </c>
      <c r="I36" s="298">
        <v>134.85</v>
      </c>
      <c r="J36" s="298">
        <v>151.85</v>
      </c>
      <c r="K36" s="298">
        <v>156.74999999999997</v>
      </c>
      <c r="L36" s="298">
        <v>160.35</v>
      </c>
      <c r="M36" s="285">
        <v>153.15</v>
      </c>
      <c r="N36" s="285">
        <v>144.65</v>
      </c>
      <c r="O36" s="300">
        <v>33371600</v>
      </c>
      <c r="P36" s="301">
        <v>-3.7694499232960768E-2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731.45</v>
      </c>
      <c r="F37" s="297">
        <v>730.9</v>
      </c>
      <c r="G37" s="298">
        <v>723.75</v>
      </c>
      <c r="H37" s="298">
        <v>716.05000000000007</v>
      </c>
      <c r="I37" s="298">
        <v>708.90000000000009</v>
      </c>
      <c r="J37" s="298">
        <v>738.59999999999991</v>
      </c>
      <c r="K37" s="298">
        <v>745.74999999999977</v>
      </c>
      <c r="L37" s="298">
        <v>753.44999999999982</v>
      </c>
      <c r="M37" s="285">
        <v>738.05</v>
      </c>
      <c r="N37" s="285">
        <v>723.2</v>
      </c>
      <c r="O37" s="300">
        <v>3238400</v>
      </c>
      <c r="P37" s="301">
        <v>-2.2900763358778626E-2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620.6</v>
      </c>
      <c r="F38" s="297">
        <v>626.9666666666667</v>
      </c>
      <c r="G38" s="298">
        <v>609.98333333333335</v>
      </c>
      <c r="H38" s="298">
        <v>599.36666666666667</v>
      </c>
      <c r="I38" s="298">
        <v>582.38333333333333</v>
      </c>
      <c r="J38" s="298">
        <v>637.58333333333337</v>
      </c>
      <c r="K38" s="298">
        <v>654.56666666666672</v>
      </c>
      <c r="L38" s="298">
        <v>665.18333333333339</v>
      </c>
      <c r="M38" s="285">
        <v>643.95000000000005</v>
      </c>
      <c r="N38" s="285">
        <v>616.35</v>
      </c>
      <c r="O38" s="300">
        <v>6616500</v>
      </c>
      <c r="P38" s="301">
        <v>5.699954400364797E-3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535.15</v>
      </c>
      <c r="F39" s="297">
        <v>534.81666666666661</v>
      </c>
      <c r="G39" s="298">
        <v>528.33333333333326</v>
      </c>
      <c r="H39" s="298">
        <v>521.51666666666665</v>
      </c>
      <c r="I39" s="298">
        <v>515.0333333333333</v>
      </c>
      <c r="J39" s="298">
        <v>541.63333333333321</v>
      </c>
      <c r="K39" s="298">
        <v>548.11666666666656</v>
      </c>
      <c r="L39" s="298">
        <v>554.93333333333317</v>
      </c>
      <c r="M39" s="285">
        <v>541.29999999999995</v>
      </c>
      <c r="N39" s="285">
        <v>528</v>
      </c>
      <c r="O39" s="300">
        <v>107794836</v>
      </c>
      <c r="P39" s="301">
        <v>1.2550934442858862E-3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52.5</v>
      </c>
      <c r="F40" s="297">
        <v>52.9</v>
      </c>
      <c r="G40" s="298">
        <v>49.949999999999996</v>
      </c>
      <c r="H40" s="298">
        <v>47.4</v>
      </c>
      <c r="I40" s="298">
        <v>44.449999999999996</v>
      </c>
      <c r="J40" s="298">
        <v>55.449999999999996</v>
      </c>
      <c r="K40" s="298">
        <v>58.4</v>
      </c>
      <c r="L40" s="298">
        <v>60.949999999999996</v>
      </c>
      <c r="M40" s="285">
        <v>55.85</v>
      </c>
      <c r="N40" s="285">
        <v>50.35</v>
      </c>
      <c r="O40" s="300">
        <v>121065000</v>
      </c>
      <c r="P40" s="301">
        <v>-0.1403220996122875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396.3</v>
      </c>
      <c r="F41" s="297">
        <v>397.7833333333333</v>
      </c>
      <c r="G41" s="298">
        <v>393.11666666666662</v>
      </c>
      <c r="H41" s="298">
        <v>389.93333333333334</v>
      </c>
      <c r="I41" s="298">
        <v>385.26666666666665</v>
      </c>
      <c r="J41" s="298">
        <v>400.96666666666658</v>
      </c>
      <c r="K41" s="298">
        <v>405.63333333333333</v>
      </c>
      <c r="L41" s="298">
        <v>408.81666666666655</v>
      </c>
      <c r="M41" s="285">
        <v>402.45</v>
      </c>
      <c r="N41" s="285">
        <v>394.6</v>
      </c>
      <c r="O41" s="300">
        <v>14563600</v>
      </c>
      <c r="P41" s="301">
        <v>1.021059349074665E-2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14936.15</v>
      </c>
      <c r="F42" s="297">
        <v>15048.816666666666</v>
      </c>
      <c r="G42" s="298">
        <v>14760.183333333331</v>
      </c>
      <c r="H42" s="298">
        <v>14584.216666666665</v>
      </c>
      <c r="I42" s="298">
        <v>14295.58333333333</v>
      </c>
      <c r="J42" s="298">
        <v>15224.783333333331</v>
      </c>
      <c r="K42" s="298">
        <v>15513.416666666666</v>
      </c>
      <c r="L42" s="298">
        <v>15689.383333333331</v>
      </c>
      <c r="M42" s="285">
        <v>15337.45</v>
      </c>
      <c r="N42" s="285">
        <v>14872.85</v>
      </c>
      <c r="O42" s="300">
        <v>92500</v>
      </c>
      <c r="P42" s="301">
        <v>-7.407407407407407E-2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464.15</v>
      </c>
      <c r="F43" s="297">
        <v>466.4666666666667</v>
      </c>
      <c r="G43" s="298">
        <v>456.83333333333337</v>
      </c>
      <c r="H43" s="298">
        <v>449.51666666666665</v>
      </c>
      <c r="I43" s="298">
        <v>439.88333333333333</v>
      </c>
      <c r="J43" s="298">
        <v>473.78333333333342</v>
      </c>
      <c r="K43" s="298">
        <v>483.41666666666674</v>
      </c>
      <c r="L43" s="298">
        <v>490.73333333333346</v>
      </c>
      <c r="M43" s="285">
        <v>476.1</v>
      </c>
      <c r="N43" s="285">
        <v>459.15</v>
      </c>
      <c r="O43" s="300">
        <v>26269200</v>
      </c>
      <c r="P43" s="301">
        <v>-1.2384110441902957E-2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3498.25</v>
      </c>
      <c r="F44" s="297">
        <v>3495.0833333333335</v>
      </c>
      <c r="G44" s="298">
        <v>3472.2166666666672</v>
      </c>
      <c r="H44" s="298">
        <v>3446.1833333333338</v>
      </c>
      <c r="I44" s="298">
        <v>3423.3166666666675</v>
      </c>
      <c r="J44" s="298">
        <v>3521.1166666666668</v>
      </c>
      <c r="K44" s="298">
        <v>3543.9833333333327</v>
      </c>
      <c r="L44" s="298">
        <v>3570.0166666666664</v>
      </c>
      <c r="M44" s="285">
        <v>3517.95</v>
      </c>
      <c r="N44" s="285">
        <v>3469.05</v>
      </c>
      <c r="O44" s="300">
        <v>2340800</v>
      </c>
      <c r="P44" s="301">
        <v>-1.3652452384965447E-2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442.85</v>
      </c>
      <c r="F45" s="297">
        <v>445.2166666666667</v>
      </c>
      <c r="G45" s="298">
        <v>438.13333333333338</v>
      </c>
      <c r="H45" s="298">
        <v>433.41666666666669</v>
      </c>
      <c r="I45" s="298">
        <v>426.33333333333337</v>
      </c>
      <c r="J45" s="298">
        <v>449.93333333333339</v>
      </c>
      <c r="K45" s="298">
        <v>457.01666666666665</v>
      </c>
      <c r="L45" s="298">
        <v>461.73333333333341</v>
      </c>
      <c r="M45" s="285">
        <v>452.3</v>
      </c>
      <c r="N45" s="285">
        <v>440.5</v>
      </c>
      <c r="O45" s="300">
        <v>11118800</v>
      </c>
      <c r="P45" s="301">
        <v>-1.3853658536585366E-2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160.19999999999999</v>
      </c>
      <c r="F46" s="297">
        <v>161.86666666666667</v>
      </c>
      <c r="G46" s="298">
        <v>155.73333333333335</v>
      </c>
      <c r="H46" s="298">
        <v>151.26666666666668</v>
      </c>
      <c r="I46" s="298">
        <v>145.13333333333335</v>
      </c>
      <c r="J46" s="298">
        <v>166.33333333333334</v>
      </c>
      <c r="K46" s="298">
        <v>172.46666666666667</v>
      </c>
      <c r="L46" s="298">
        <v>176.93333333333334</v>
      </c>
      <c r="M46" s="285">
        <v>168</v>
      </c>
      <c r="N46" s="285">
        <v>157.4</v>
      </c>
      <c r="O46" s="300">
        <v>55668600</v>
      </c>
      <c r="P46" s="301">
        <v>-6.2562517050104571E-2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528.1</v>
      </c>
      <c r="F47" s="297">
        <v>525.63333333333333</v>
      </c>
      <c r="G47" s="298">
        <v>518.06666666666661</v>
      </c>
      <c r="H47" s="298">
        <v>508.0333333333333</v>
      </c>
      <c r="I47" s="298">
        <v>500.46666666666658</v>
      </c>
      <c r="J47" s="298">
        <v>535.66666666666663</v>
      </c>
      <c r="K47" s="298">
        <v>543.23333333333346</v>
      </c>
      <c r="L47" s="298">
        <v>553.26666666666665</v>
      </c>
      <c r="M47" s="285">
        <v>533.20000000000005</v>
      </c>
      <c r="N47" s="285">
        <v>515.6</v>
      </c>
      <c r="O47" s="300">
        <v>4510000</v>
      </c>
      <c r="P47" s="301">
        <v>4.2774566473988439E-2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806.2</v>
      </c>
      <c r="F48" s="297">
        <v>806.9</v>
      </c>
      <c r="G48" s="298">
        <v>800.5</v>
      </c>
      <c r="H48" s="298">
        <v>794.80000000000007</v>
      </c>
      <c r="I48" s="298">
        <v>788.40000000000009</v>
      </c>
      <c r="J48" s="298">
        <v>812.59999999999991</v>
      </c>
      <c r="K48" s="298">
        <v>818.99999999999977</v>
      </c>
      <c r="L48" s="298">
        <v>824.69999999999982</v>
      </c>
      <c r="M48" s="285">
        <v>813.3</v>
      </c>
      <c r="N48" s="285">
        <v>801.2</v>
      </c>
      <c r="O48" s="300">
        <v>11733800</v>
      </c>
      <c r="P48" s="301">
        <v>-1.0415524613529218E-2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146.80000000000001</v>
      </c>
      <c r="F49" s="297">
        <v>147.25</v>
      </c>
      <c r="G49" s="298">
        <v>145</v>
      </c>
      <c r="H49" s="298">
        <v>143.19999999999999</v>
      </c>
      <c r="I49" s="298">
        <v>140.94999999999999</v>
      </c>
      <c r="J49" s="298">
        <v>149.05000000000001</v>
      </c>
      <c r="K49" s="298">
        <v>151.30000000000001</v>
      </c>
      <c r="L49" s="298">
        <v>153.10000000000002</v>
      </c>
      <c r="M49" s="285">
        <v>149.5</v>
      </c>
      <c r="N49" s="285">
        <v>145.44999999999999</v>
      </c>
      <c r="O49" s="300">
        <v>46498200</v>
      </c>
      <c r="P49" s="301">
        <v>3.4382883303746614E-2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2577.6999999999998</v>
      </c>
      <c r="F50" s="297">
        <v>2598.1166666666668</v>
      </c>
      <c r="G50" s="298">
        <v>2540.5833333333335</v>
      </c>
      <c r="H50" s="298">
        <v>2503.4666666666667</v>
      </c>
      <c r="I50" s="298">
        <v>2445.9333333333334</v>
      </c>
      <c r="J50" s="298">
        <v>2635.2333333333336</v>
      </c>
      <c r="K50" s="298">
        <v>2692.7666666666664</v>
      </c>
      <c r="L50" s="298">
        <v>2729.8833333333337</v>
      </c>
      <c r="M50" s="285">
        <v>2655.65</v>
      </c>
      <c r="N50" s="285">
        <v>2561</v>
      </c>
      <c r="O50" s="300">
        <v>297750</v>
      </c>
      <c r="P50" s="301">
        <v>-6.9167643610785465E-2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1640.6</v>
      </c>
      <c r="F51" s="297">
        <v>1640.2333333333336</v>
      </c>
      <c r="G51" s="298">
        <v>1623.5166666666671</v>
      </c>
      <c r="H51" s="298">
        <v>1606.4333333333336</v>
      </c>
      <c r="I51" s="298">
        <v>1589.7166666666672</v>
      </c>
      <c r="J51" s="298">
        <v>1657.3166666666671</v>
      </c>
      <c r="K51" s="298">
        <v>1674.0333333333333</v>
      </c>
      <c r="L51" s="298">
        <v>1691.116666666667</v>
      </c>
      <c r="M51" s="285">
        <v>1656.95</v>
      </c>
      <c r="N51" s="285">
        <v>1623.15</v>
      </c>
      <c r="O51" s="300">
        <v>3443300</v>
      </c>
      <c r="P51" s="301">
        <v>5.7394668959587274E-2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593.35</v>
      </c>
      <c r="F52" s="297">
        <v>601.85</v>
      </c>
      <c r="G52" s="298">
        <v>579.5</v>
      </c>
      <c r="H52" s="298">
        <v>565.65</v>
      </c>
      <c r="I52" s="298">
        <v>543.29999999999995</v>
      </c>
      <c r="J52" s="298">
        <v>615.70000000000005</v>
      </c>
      <c r="K52" s="298">
        <v>638.05000000000018</v>
      </c>
      <c r="L52" s="298">
        <v>651.90000000000009</v>
      </c>
      <c r="M52" s="285">
        <v>624.20000000000005</v>
      </c>
      <c r="N52" s="285">
        <v>588</v>
      </c>
      <c r="O52" s="300">
        <v>5937837</v>
      </c>
      <c r="P52" s="301">
        <v>-7.8905839032088372E-4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173.7</v>
      </c>
      <c r="F53" s="297">
        <v>176.53333333333333</v>
      </c>
      <c r="G53" s="298">
        <v>169.81666666666666</v>
      </c>
      <c r="H53" s="298">
        <v>165.93333333333334</v>
      </c>
      <c r="I53" s="298">
        <v>159.21666666666667</v>
      </c>
      <c r="J53" s="298">
        <v>180.41666666666666</v>
      </c>
      <c r="K53" s="298">
        <v>187.1333333333333</v>
      </c>
      <c r="L53" s="298">
        <v>191.01666666666665</v>
      </c>
      <c r="M53" s="285">
        <v>183.25</v>
      </c>
      <c r="N53" s="285">
        <v>172.65</v>
      </c>
      <c r="O53" s="300">
        <v>10899600</v>
      </c>
      <c r="P53" s="301">
        <v>-2.6847495156379741E-2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842.55</v>
      </c>
      <c r="F54" s="297">
        <v>856.30000000000007</v>
      </c>
      <c r="G54" s="298">
        <v>822.25000000000011</v>
      </c>
      <c r="H54" s="298">
        <v>801.95</v>
      </c>
      <c r="I54" s="298">
        <v>767.90000000000009</v>
      </c>
      <c r="J54" s="298">
        <v>876.60000000000014</v>
      </c>
      <c r="K54" s="298">
        <v>910.65000000000009</v>
      </c>
      <c r="L54" s="298">
        <v>930.95000000000016</v>
      </c>
      <c r="M54" s="285">
        <v>890.35</v>
      </c>
      <c r="N54" s="285">
        <v>836</v>
      </c>
      <c r="O54" s="300">
        <v>1740000</v>
      </c>
      <c r="P54" s="301">
        <v>0.18270799347471453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526.45000000000005</v>
      </c>
      <c r="F55" s="297">
        <v>527.25</v>
      </c>
      <c r="G55" s="298">
        <v>523.75</v>
      </c>
      <c r="H55" s="298">
        <v>521.04999999999995</v>
      </c>
      <c r="I55" s="298">
        <v>517.54999999999995</v>
      </c>
      <c r="J55" s="298">
        <v>529.95000000000005</v>
      </c>
      <c r="K55" s="298">
        <v>533.45000000000005</v>
      </c>
      <c r="L55" s="298">
        <v>536.15000000000009</v>
      </c>
      <c r="M55" s="285">
        <v>530.75</v>
      </c>
      <c r="N55" s="285">
        <v>524.54999999999995</v>
      </c>
      <c r="O55" s="300">
        <v>8455000</v>
      </c>
      <c r="P55" s="301">
        <v>-5.0666666666666665E-2</v>
      </c>
    </row>
    <row r="56" spans="1:16" ht="15">
      <c r="A56" s="263">
        <v>46</v>
      </c>
      <c r="B56" s="362" t="s">
        <v>858</v>
      </c>
      <c r="C56" s="468" t="s">
        <v>342</v>
      </c>
      <c r="D56" s="469">
        <v>44280</v>
      </c>
      <c r="E56" s="297">
        <v>1591.5</v>
      </c>
      <c r="F56" s="297">
        <v>1605.5</v>
      </c>
      <c r="G56" s="298">
        <v>1557.05</v>
      </c>
      <c r="H56" s="298">
        <v>1522.6</v>
      </c>
      <c r="I56" s="298">
        <v>1474.1499999999999</v>
      </c>
      <c r="J56" s="298">
        <v>1639.95</v>
      </c>
      <c r="K56" s="298">
        <v>1688.3999999999999</v>
      </c>
      <c r="L56" s="298">
        <v>1722.8500000000001</v>
      </c>
      <c r="M56" s="285">
        <v>1653.95</v>
      </c>
      <c r="N56" s="285">
        <v>1571.05</v>
      </c>
      <c r="O56" s="300">
        <v>659500</v>
      </c>
      <c r="P56" s="301">
        <v>-1.7138599105812221E-2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3507.45</v>
      </c>
      <c r="F57" s="297">
        <v>3518.3666666666668</v>
      </c>
      <c r="G57" s="298">
        <v>3481.7333333333336</v>
      </c>
      <c r="H57" s="298">
        <v>3456.0166666666669</v>
      </c>
      <c r="I57" s="298">
        <v>3419.3833333333337</v>
      </c>
      <c r="J57" s="298">
        <v>3544.0833333333335</v>
      </c>
      <c r="K57" s="298">
        <v>3580.7166666666667</v>
      </c>
      <c r="L57" s="298">
        <v>3606.4333333333334</v>
      </c>
      <c r="M57" s="285">
        <v>3555</v>
      </c>
      <c r="N57" s="285">
        <v>3492.65</v>
      </c>
      <c r="O57" s="300">
        <v>2931000</v>
      </c>
      <c r="P57" s="301">
        <v>2.325422337733397E-3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318.39999999999998</v>
      </c>
      <c r="F58" s="297">
        <v>319.09999999999997</v>
      </c>
      <c r="G58" s="298">
        <v>312.29999999999995</v>
      </c>
      <c r="H58" s="298">
        <v>306.2</v>
      </c>
      <c r="I58" s="298">
        <v>299.39999999999998</v>
      </c>
      <c r="J58" s="298">
        <v>325.19999999999993</v>
      </c>
      <c r="K58" s="298">
        <v>332</v>
      </c>
      <c r="L58" s="298">
        <v>338.09999999999991</v>
      </c>
      <c r="M58" s="285">
        <v>325.89999999999998</v>
      </c>
      <c r="N58" s="285">
        <v>313</v>
      </c>
      <c r="O58" s="300">
        <v>24631200</v>
      </c>
      <c r="P58" s="301">
        <v>-7.0948469006721429E-2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4506.3500000000004</v>
      </c>
      <c r="F59" s="297">
        <v>4525.8166666666666</v>
      </c>
      <c r="G59" s="298">
        <v>4474.6333333333332</v>
      </c>
      <c r="H59" s="298">
        <v>4442.916666666667</v>
      </c>
      <c r="I59" s="298">
        <v>4391.7333333333336</v>
      </c>
      <c r="J59" s="298">
        <v>4557.5333333333328</v>
      </c>
      <c r="K59" s="298">
        <v>4608.7166666666653</v>
      </c>
      <c r="L59" s="298">
        <v>4640.4333333333325</v>
      </c>
      <c r="M59" s="285">
        <v>4577</v>
      </c>
      <c r="N59" s="285">
        <v>4494.1000000000004</v>
      </c>
      <c r="O59" s="300">
        <v>3722125</v>
      </c>
      <c r="P59" s="301">
        <v>4.4188086082439454E-3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2594.1</v>
      </c>
      <c r="F60" s="297">
        <v>2601.1666666666665</v>
      </c>
      <c r="G60" s="298">
        <v>2563.2833333333328</v>
      </c>
      <c r="H60" s="298">
        <v>2532.4666666666662</v>
      </c>
      <c r="I60" s="298">
        <v>2494.5833333333326</v>
      </c>
      <c r="J60" s="298">
        <v>2631.9833333333331</v>
      </c>
      <c r="K60" s="298">
        <v>2669.8666666666672</v>
      </c>
      <c r="L60" s="298">
        <v>2700.6833333333334</v>
      </c>
      <c r="M60" s="285">
        <v>2639.05</v>
      </c>
      <c r="N60" s="285">
        <v>2570.35</v>
      </c>
      <c r="O60" s="300">
        <v>2649150</v>
      </c>
      <c r="P60" s="301">
        <v>-2.8120184899845916E-2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1319.85</v>
      </c>
      <c r="F61" s="297">
        <v>1329.45</v>
      </c>
      <c r="G61" s="298">
        <v>1296.9000000000001</v>
      </c>
      <c r="H61" s="298">
        <v>1273.95</v>
      </c>
      <c r="I61" s="298">
        <v>1241.4000000000001</v>
      </c>
      <c r="J61" s="298">
        <v>1352.4</v>
      </c>
      <c r="K61" s="298">
        <v>1384.9499999999998</v>
      </c>
      <c r="L61" s="298">
        <v>1407.9</v>
      </c>
      <c r="M61" s="285">
        <v>1362</v>
      </c>
      <c r="N61" s="285">
        <v>1306.5</v>
      </c>
      <c r="O61" s="300">
        <v>2369400</v>
      </c>
      <c r="P61" s="301">
        <v>-6.123338417955982E-2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204.25</v>
      </c>
      <c r="F62" s="297">
        <v>205.93333333333331</v>
      </c>
      <c r="G62" s="298">
        <v>201.61666666666662</v>
      </c>
      <c r="H62" s="298">
        <v>198.98333333333332</v>
      </c>
      <c r="I62" s="298">
        <v>194.66666666666663</v>
      </c>
      <c r="J62" s="298">
        <v>208.56666666666661</v>
      </c>
      <c r="K62" s="298">
        <v>212.88333333333327</v>
      </c>
      <c r="L62" s="298">
        <v>215.51666666666659</v>
      </c>
      <c r="M62" s="285">
        <v>210.25</v>
      </c>
      <c r="N62" s="285">
        <v>203.3</v>
      </c>
      <c r="O62" s="300">
        <v>14493600</v>
      </c>
      <c r="P62" s="301">
        <v>-7.3964497041420114E-3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87.55</v>
      </c>
      <c r="F63" s="297">
        <v>88.166666666666671</v>
      </c>
      <c r="G63" s="298">
        <v>84.88333333333334</v>
      </c>
      <c r="H63" s="298">
        <v>82.216666666666669</v>
      </c>
      <c r="I63" s="298">
        <v>78.933333333333337</v>
      </c>
      <c r="J63" s="298">
        <v>90.833333333333343</v>
      </c>
      <c r="K63" s="298">
        <v>94.116666666666674</v>
      </c>
      <c r="L63" s="298">
        <v>96.783333333333346</v>
      </c>
      <c r="M63" s="285">
        <v>91.45</v>
      </c>
      <c r="N63" s="285">
        <v>85.5</v>
      </c>
      <c r="O63" s="300">
        <v>89640000</v>
      </c>
      <c r="P63" s="301">
        <v>-5.5426765015806109E-2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146.25</v>
      </c>
      <c r="F64" s="297">
        <v>146.51666666666668</v>
      </c>
      <c r="G64" s="298">
        <v>143.53333333333336</v>
      </c>
      <c r="H64" s="298">
        <v>140.81666666666669</v>
      </c>
      <c r="I64" s="298">
        <v>137.83333333333337</v>
      </c>
      <c r="J64" s="298">
        <v>149.23333333333335</v>
      </c>
      <c r="K64" s="298">
        <v>152.21666666666664</v>
      </c>
      <c r="L64" s="298">
        <v>154.93333333333334</v>
      </c>
      <c r="M64" s="285">
        <v>149.5</v>
      </c>
      <c r="N64" s="285">
        <v>143.80000000000001</v>
      </c>
      <c r="O64" s="300">
        <v>29682600</v>
      </c>
      <c r="P64" s="301">
        <v>-1.4979757085020242E-2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469.25</v>
      </c>
      <c r="F65" s="297">
        <v>470.56666666666666</v>
      </c>
      <c r="G65" s="298">
        <v>464.93333333333334</v>
      </c>
      <c r="H65" s="298">
        <v>460.61666666666667</v>
      </c>
      <c r="I65" s="298">
        <v>454.98333333333335</v>
      </c>
      <c r="J65" s="298">
        <v>474.88333333333333</v>
      </c>
      <c r="K65" s="298">
        <v>480.51666666666665</v>
      </c>
      <c r="L65" s="298">
        <v>484.83333333333331</v>
      </c>
      <c r="M65" s="285">
        <v>476.2</v>
      </c>
      <c r="N65" s="285">
        <v>466.25</v>
      </c>
      <c r="O65" s="300">
        <v>6613650</v>
      </c>
      <c r="P65" s="301">
        <v>1.1787473610133709E-2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27.65</v>
      </c>
      <c r="F66" s="297">
        <v>28.05</v>
      </c>
      <c r="G66" s="298">
        <v>26.75</v>
      </c>
      <c r="H66" s="298">
        <v>25.849999999999998</v>
      </c>
      <c r="I66" s="298">
        <v>24.549999999999997</v>
      </c>
      <c r="J66" s="298">
        <v>28.950000000000003</v>
      </c>
      <c r="K66" s="298">
        <v>30.250000000000007</v>
      </c>
      <c r="L66" s="298">
        <v>31.150000000000006</v>
      </c>
      <c r="M66" s="285">
        <v>29.35</v>
      </c>
      <c r="N66" s="285">
        <v>27.15</v>
      </c>
      <c r="O66" s="300">
        <v>144652500</v>
      </c>
      <c r="P66" s="301">
        <v>-6.1596847175594806E-2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693.85</v>
      </c>
      <c r="F67" s="425">
        <v>694.16666666666663</v>
      </c>
      <c r="G67" s="426">
        <v>688.33333333333326</v>
      </c>
      <c r="H67" s="426">
        <v>682.81666666666661</v>
      </c>
      <c r="I67" s="426">
        <v>676.98333333333323</v>
      </c>
      <c r="J67" s="426">
        <v>699.68333333333328</v>
      </c>
      <c r="K67" s="426">
        <v>705.51666666666654</v>
      </c>
      <c r="L67" s="426">
        <v>711.0333333333333</v>
      </c>
      <c r="M67" s="427">
        <v>700</v>
      </c>
      <c r="N67" s="427">
        <v>688.65</v>
      </c>
      <c r="O67" s="428">
        <v>5565000</v>
      </c>
      <c r="P67" s="429">
        <v>4.0381379697139654E-2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1486.8</v>
      </c>
      <c r="F68" s="297">
        <v>1495.2666666666667</v>
      </c>
      <c r="G68" s="298">
        <v>1466.5333333333333</v>
      </c>
      <c r="H68" s="298">
        <v>1446.2666666666667</v>
      </c>
      <c r="I68" s="298">
        <v>1417.5333333333333</v>
      </c>
      <c r="J68" s="298">
        <v>1515.5333333333333</v>
      </c>
      <c r="K68" s="298">
        <v>1544.2666666666664</v>
      </c>
      <c r="L68" s="298">
        <v>1564.5333333333333</v>
      </c>
      <c r="M68" s="285">
        <v>1524</v>
      </c>
      <c r="N68" s="285">
        <v>1475</v>
      </c>
      <c r="O68" s="300">
        <v>2111850</v>
      </c>
      <c r="P68" s="301">
        <v>-1.3661202185792349E-2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350.45</v>
      </c>
      <c r="F69" s="297">
        <v>351.36666666666662</v>
      </c>
      <c r="G69" s="298">
        <v>336.53333333333325</v>
      </c>
      <c r="H69" s="298">
        <v>322.61666666666662</v>
      </c>
      <c r="I69" s="298">
        <v>307.78333333333325</v>
      </c>
      <c r="J69" s="298">
        <v>365.28333333333325</v>
      </c>
      <c r="K69" s="298">
        <v>380.11666666666662</v>
      </c>
      <c r="L69" s="298">
        <v>394.03333333333325</v>
      </c>
      <c r="M69" s="285">
        <v>366.2</v>
      </c>
      <c r="N69" s="285">
        <v>337.45</v>
      </c>
      <c r="O69" s="300">
        <v>5431200</v>
      </c>
      <c r="P69" s="301">
        <v>-2.286670384829894E-2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1345.1</v>
      </c>
      <c r="F70" s="297">
        <v>1349.6333333333332</v>
      </c>
      <c r="G70" s="298">
        <v>1324.5166666666664</v>
      </c>
      <c r="H70" s="298">
        <v>1303.9333333333332</v>
      </c>
      <c r="I70" s="298">
        <v>1278.8166666666664</v>
      </c>
      <c r="J70" s="298">
        <v>1370.2166666666665</v>
      </c>
      <c r="K70" s="298">
        <v>1395.3333333333333</v>
      </c>
      <c r="L70" s="298">
        <v>1415.9166666666665</v>
      </c>
      <c r="M70" s="285">
        <v>1374.75</v>
      </c>
      <c r="N70" s="285">
        <v>1329.05</v>
      </c>
      <c r="O70" s="300">
        <v>16886250</v>
      </c>
      <c r="P70" s="301">
        <v>3.3790857275793881E-2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532.45000000000005</v>
      </c>
      <c r="F71" s="297">
        <v>538.36666666666667</v>
      </c>
      <c r="G71" s="298">
        <v>519.08333333333337</v>
      </c>
      <c r="H71" s="298">
        <v>505.7166666666667</v>
      </c>
      <c r="I71" s="298">
        <v>486.43333333333339</v>
      </c>
      <c r="J71" s="298">
        <v>551.73333333333335</v>
      </c>
      <c r="K71" s="298">
        <v>571.01666666666665</v>
      </c>
      <c r="L71" s="298">
        <v>584.38333333333333</v>
      </c>
      <c r="M71" s="285">
        <v>557.65</v>
      </c>
      <c r="N71" s="285">
        <v>525</v>
      </c>
      <c r="O71" s="300">
        <v>930000</v>
      </c>
      <c r="P71" s="301">
        <v>4.6413502109704644E-2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1119.3499999999999</v>
      </c>
      <c r="F72" s="297">
        <v>1134.0333333333333</v>
      </c>
      <c r="G72" s="298">
        <v>1098.4666666666667</v>
      </c>
      <c r="H72" s="298">
        <v>1077.5833333333335</v>
      </c>
      <c r="I72" s="298">
        <v>1042.0166666666669</v>
      </c>
      <c r="J72" s="298">
        <v>1154.9166666666665</v>
      </c>
      <c r="K72" s="298">
        <v>1190.4833333333331</v>
      </c>
      <c r="L72" s="298">
        <v>1211.3666666666663</v>
      </c>
      <c r="M72" s="285">
        <v>1169.5999999999999</v>
      </c>
      <c r="N72" s="285">
        <v>1113.1500000000001</v>
      </c>
      <c r="O72" s="300">
        <v>3954000</v>
      </c>
      <c r="P72" s="301">
        <v>2.4883359253499222E-2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945.05</v>
      </c>
      <c r="F73" s="297">
        <v>953.5</v>
      </c>
      <c r="G73" s="298">
        <v>932.15</v>
      </c>
      <c r="H73" s="298">
        <v>919.25</v>
      </c>
      <c r="I73" s="298">
        <v>897.9</v>
      </c>
      <c r="J73" s="298">
        <v>966.4</v>
      </c>
      <c r="K73" s="298">
        <v>987.74999999999989</v>
      </c>
      <c r="L73" s="298">
        <v>1000.65</v>
      </c>
      <c r="M73" s="285">
        <v>974.85</v>
      </c>
      <c r="N73" s="285">
        <v>940.6</v>
      </c>
      <c r="O73" s="300">
        <v>20336400</v>
      </c>
      <c r="P73" s="301">
        <v>-1.032192130812468E-2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2550.35</v>
      </c>
      <c r="F74" s="297">
        <v>2553.8333333333335</v>
      </c>
      <c r="G74" s="298">
        <v>2523.166666666667</v>
      </c>
      <c r="H74" s="298">
        <v>2495.9833333333336</v>
      </c>
      <c r="I74" s="298">
        <v>2465.3166666666671</v>
      </c>
      <c r="J74" s="298">
        <v>2581.0166666666669</v>
      </c>
      <c r="K74" s="298">
        <v>2611.6833333333338</v>
      </c>
      <c r="L74" s="298">
        <v>2638.8666666666668</v>
      </c>
      <c r="M74" s="285">
        <v>2584.5</v>
      </c>
      <c r="N74" s="285">
        <v>2526.65</v>
      </c>
      <c r="O74" s="300">
        <v>17528700</v>
      </c>
      <c r="P74" s="301">
        <v>2.9386374447243707E-2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3149</v>
      </c>
      <c r="F75" s="297">
        <v>3164.1833333333329</v>
      </c>
      <c r="G75" s="298">
        <v>3106.9666666666658</v>
      </c>
      <c r="H75" s="298">
        <v>3064.9333333333329</v>
      </c>
      <c r="I75" s="298">
        <v>3007.7166666666658</v>
      </c>
      <c r="J75" s="298">
        <v>3206.2166666666658</v>
      </c>
      <c r="K75" s="298">
        <v>3263.4333333333329</v>
      </c>
      <c r="L75" s="298">
        <v>3305.4666666666658</v>
      </c>
      <c r="M75" s="285">
        <v>3221.4</v>
      </c>
      <c r="N75" s="285">
        <v>3122.15</v>
      </c>
      <c r="O75" s="300">
        <v>523000</v>
      </c>
      <c r="P75" s="301">
        <v>-3.7541405962458592E-2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1534.3</v>
      </c>
      <c r="F76" s="425">
        <v>1535.9666666666665</v>
      </c>
      <c r="G76" s="426">
        <v>1523.4833333333329</v>
      </c>
      <c r="H76" s="426">
        <v>1512.6666666666665</v>
      </c>
      <c r="I76" s="426">
        <v>1500.1833333333329</v>
      </c>
      <c r="J76" s="426">
        <v>1546.7833333333328</v>
      </c>
      <c r="K76" s="426">
        <v>1559.2666666666664</v>
      </c>
      <c r="L76" s="426">
        <v>1570.0833333333328</v>
      </c>
      <c r="M76" s="427">
        <v>1548.45</v>
      </c>
      <c r="N76" s="427">
        <v>1525.15</v>
      </c>
      <c r="O76" s="428">
        <v>27445550</v>
      </c>
      <c r="P76" s="429">
        <v>2.693859071452091E-2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719.75</v>
      </c>
      <c r="F77" s="297">
        <v>719.48333333333323</v>
      </c>
      <c r="G77" s="298">
        <v>711.36666666666645</v>
      </c>
      <c r="H77" s="298">
        <v>702.98333333333323</v>
      </c>
      <c r="I77" s="298">
        <v>694.86666666666645</v>
      </c>
      <c r="J77" s="298">
        <v>727.86666666666645</v>
      </c>
      <c r="K77" s="298">
        <v>735.98333333333323</v>
      </c>
      <c r="L77" s="298">
        <v>744.36666666666645</v>
      </c>
      <c r="M77" s="285">
        <v>727.6</v>
      </c>
      <c r="N77" s="285">
        <v>711.1</v>
      </c>
      <c r="O77" s="300">
        <v>8010200</v>
      </c>
      <c r="P77" s="301">
        <v>-1.3680075849925505E-2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3433.8</v>
      </c>
      <c r="F78" s="297">
        <v>3422.0666666666671</v>
      </c>
      <c r="G78" s="298">
        <v>3376.0333333333342</v>
      </c>
      <c r="H78" s="298">
        <v>3318.2666666666673</v>
      </c>
      <c r="I78" s="298">
        <v>3272.2333333333345</v>
      </c>
      <c r="J78" s="298">
        <v>3479.8333333333339</v>
      </c>
      <c r="K78" s="298">
        <v>3525.8666666666668</v>
      </c>
      <c r="L78" s="298">
        <v>3583.6333333333337</v>
      </c>
      <c r="M78" s="285">
        <v>3468.1</v>
      </c>
      <c r="N78" s="285">
        <v>3364.3</v>
      </c>
      <c r="O78" s="300">
        <v>4066800</v>
      </c>
      <c r="P78" s="301">
        <v>-9.0643274853801168E-3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339.45</v>
      </c>
      <c r="F79" s="297">
        <v>340.9666666666667</v>
      </c>
      <c r="G79" s="298">
        <v>332.93333333333339</v>
      </c>
      <c r="H79" s="298">
        <v>326.41666666666669</v>
      </c>
      <c r="I79" s="298">
        <v>318.38333333333338</v>
      </c>
      <c r="J79" s="298">
        <v>347.48333333333341</v>
      </c>
      <c r="K79" s="298">
        <v>355.51666666666671</v>
      </c>
      <c r="L79" s="298">
        <v>362.03333333333342</v>
      </c>
      <c r="M79" s="285">
        <v>349</v>
      </c>
      <c r="N79" s="285">
        <v>334.45</v>
      </c>
      <c r="O79" s="300">
        <v>25524800</v>
      </c>
      <c r="P79" s="301">
        <v>3.5589672016748078E-2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243.55</v>
      </c>
      <c r="F80" s="297">
        <v>245.33333333333334</v>
      </c>
      <c r="G80" s="298">
        <v>238.51666666666668</v>
      </c>
      <c r="H80" s="298">
        <v>233.48333333333335</v>
      </c>
      <c r="I80" s="298">
        <v>226.66666666666669</v>
      </c>
      <c r="J80" s="298">
        <v>250.36666666666667</v>
      </c>
      <c r="K80" s="298">
        <v>257.18333333333334</v>
      </c>
      <c r="L80" s="298">
        <v>262.2166666666667</v>
      </c>
      <c r="M80" s="285">
        <v>252.15</v>
      </c>
      <c r="N80" s="285">
        <v>240.3</v>
      </c>
      <c r="O80" s="300">
        <v>35210700</v>
      </c>
      <c r="P80" s="301">
        <v>-1.9694805682928664E-2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2207.9</v>
      </c>
      <c r="F81" s="297">
        <v>2201.3333333333335</v>
      </c>
      <c r="G81" s="298">
        <v>2189.2166666666672</v>
      </c>
      <c r="H81" s="298">
        <v>2170.5333333333338</v>
      </c>
      <c r="I81" s="298">
        <v>2158.4166666666674</v>
      </c>
      <c r="J81" s="298">
        <v>2220.0166666666669</v>
      </c>
      <c r="K81" s="298">
        <v>2232.1333333333328</v>
      </c>
      <c r="L81" s="298">
        <v>2250.8166666666666</v>
      </c>
      <c r="M81" s="285">
        <v>2213.4499999999998</v>
      </c>
      <c r="N81" s="285">
        <v>2182.65</v>
      </c>
      <c r="O81" s="300">
        <v>8428500</v>
      </c>
      <c r="P81" s="301">
        <v>-5.0993307128439393E-3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232.3</v>
      </c>
      <c r="F82" s="297">
        <v>234.10000000000002</v>
      </c>
      <c r="G82" s="298">
        <v>224.30000000000004</v>
      </c>
      <c r="H82" s="298">
        <v>216.3</v>
      </c>
      <c r="I82" s="298">
        <v>206.50000000000003</v>
      </c>
      <c r="J82" s="298">
        <v>242.10000000000005</v>
      </c>
      <c r="K82" s="298">
        <v>251.9</v>
      </c>
      <c r="L82" s="298">
        <v>259.90000000000009</v>
      </c>
      <c r="M82" s="285">
        <v>243.9</v>
      </c>
      <c r="N82" s="285">
        <v>226.1</v>
      </c>
      <c r="O82" s="300">
        <v>33746600</v>
      </c>
      <c r="P82" s="301">
        <v>-9.8318562080675895E-2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612.25</v>
      </c>
      <c r="F83" s="297">
        <v>610.58333333333337</v>
      </c>
      <c r="G83" s="298">
        <v>604.36666666666679</v>
      </c>
      <c r="H83" s="298">
        <v>596.48333333333346</v>
      </c>
      <c r="I83" s="298">
        <v>590.26666666666688</v>
      </c>
      <c r="J83" s="298">
        <v>618.4666666666667</v>
      </c>
      <c r="K83" s="298">
        <v>624.68333333333317</v>
      </c>
      <c r="L83" s="298">
        <v>632.56666666666661</v>
      </c>
      <c r="M83" s="285">
        <v>616.79999999999995</v>
      </c>
      <c r="N83" s="285">
        <v>602.70000000000005</v>
      </c>
      <c r="O83" s="300">
        <v>99405625</v>
      </c>
      <c r="P83" s="301">
        <v>-7.8781512605042019E-4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1495.4</v>
      </c>
      <c r="F84" s="297">
        <v>1484.9666666666669</v>
      </c>
      <c r="G84" s="298">
        <v>1466.4833333333338</v>
      </c>
      <c r="H84" s="298">
        <v>1437.5666666666668</v>
      </c>
      <c r="I84" s="298">
        <v>1419.0833333333337</v>
      </c>
      <c r="J84" s="298">
        <v>1513.8833333333339</v>
      </c>
      <c r="K84" s="298">
        <v>1532.366666666667</v>
      </c>
      <c r="L84" s="298">
        <v>1561.283333333334</v>
      </c>
      <c r="M84" s="285">
        <v>1503.45</v>
      </c>
      <c r="N84" s="285">
        <v>1456.05</v>
      </c>
      <c r="O84" s="300">
        <v>882725</v>
      </c>
      <c r="P84" s="301">
        <v>-3.4851301115241637E-2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485.85</v>
      </c>
      <c r="F85" s="297">
        <v>489.4666666666667</v>
      </c>
      <c r="G85" s="298">
        <v>479.38333333333338</v>
      </c>
      <c r="H85" s="298">
        <v>472.91666666666669</v>
      </c>
      <c r="I85" s="298">
        <v>462.83333333333337</v>
      </c>
      <c r="J85" s="298">
        <v>495.93333333333339</v>
      </c>
      <c r="K85" s="298">
        <v>506.01666666666665</v>
      </c>
      <c r="L85" s="298">
        <v>512.48333333333335</v>
      </c>
      <c r="M85" s="285">
        <v>499.55</v>
      </c>
      <c r="N85" s="285">
        <v>483</v>
      </c>
      <c r="O85" s="300">
        <v>6561000</v>
      </c>
      <c r="P85" s="301">
        <v>3.160377358490566E-2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10.6</v>
      </c>
      <c r="F86" s="297">
        <v>10.666666666666666</v>
      </c>
      <c r="G86" s="298">
        <v>10.333333333333332</v>
      </c>
      <c r="H86" s="298">
        <v>10.066666666666666</v>
      </c>
      <c r="I86" s="298">
        <v>9.7333333333333325</v>
      </c>
      <c r="J86" s="298">
        <v>10.933333333333332</v>
      </c>
      <c r="K86" s="298">
        <v>11.266666666666664</v>
      </c>
      <c r="L86" s="298">
        <v>11.533333333333331</v>
      </c>
      <c r="M86" s="285">
        <v>11</v>
      </c>
      <c r="N86" s="285">
        <v>10.4</v>
      </c>
      <c r="O86" s="300">
        <v>914200000</v>
      </c>
      <c r="P86" s="301">
        <v>7.0167322075719019E-3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65.95</v>
      </c>
      <c r="F87" s="297">
        <v>66.55</v>
      </c>
      <c r="G87" s="298">
        <v>64.55</v>
      </c>
      <c r="H87" s="298">
        <v>63.150000000000006</v>
      </c>
      <c r="I87" s="298">
        <v>61.150000000000006</v>
      </c>
      <c r="J87" s="298">
        <v>67.949999999999989</v>
      </c>
      <c r="K87" s="298">
        <v>69.949999999999989</v>
      </c>
      <c r="L87" s="298">
        <v>71.34999999999998</v>
      </c>
      <c r="M87" s="285">
        <v>68.55</v>
      </c>
      <c r="N87" s="285">
        <v>65.150000000000006</v>
      </c>
      <c r="O87" s="300">
        <v>170905000</v>
      </c>
      <c r="P87" s="301">
        <v>5.5751173708920188E-2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523</v>
      </c>
      <c r="F88" s="297">
        <v>526.83333333333337</v>
      </c>
      <c r="G88" s="298">
        <v>513.4666666666667</v>
      </c>
      <c r="H88" s="298">
        <v>503.93333333333328</v>
      </c>
      <c r="I88" s="298">
        <v>490.56666666666661</v>
      </c>
      <c r="J88" s="298">
        <v>536.36666666666679</v>
      </c>
      <c r="K88" s="298">
        <v>549.73333333333335</v>
      </c>
      <c r="L88" s="298">
        <v>559.26666666666688</v>
      </c>
      <c r="M88" s="285">
        <v>540.20000000000005</v>
      </c>
      <c r="N88" s="285">
        <v>517.29999999999995</v>
      </c>
      <c r="O88" s="300">
        <v>6208125</v>
      </c>
      <c r="P88" s="301">
        <v>-4.5252696130260096E-2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1743.6</v>
      </c>
      <c r="F89" s="297">
        <v>1755.2833333333335</v>
      </c>
      <c r="G89" s="298">
        <v>1718.7166666666672</v>
      </c>
      <c r="H89" s="298">
        <v>1693.8333333333337</v>
      </c>
      <c r="I89" s="298">
        <v>1657.2666666666673</v>
      </c>
      <c r="J89" s="298">
        <v>1780.166666666667</v>
      </c>
      <c r="K89" s="298">
        <v>1816.7333333333331</v>
      </c>
      <c r="L89" s="298">
        <v>1841.6166666666668</v>
      </c>
      <c r="M89" s="285">
        <v>1791.85</v>
      </c>
      <c r="N89" s="285">
        <v>1730.4</v>
      </c>
      <c r="O89" s="300">
        <v>3233000</v>
      </c>
      <c r="P89" s="301">
        <v>-3.0584707646176913E-2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1044.9000000000001</v>
      </c>
      <c r="F90" s="297">
        <v>1053.4833333333333</v>
      </c>
      <c r="G90" s="298">
        <v>1018.9666666666667</v>
      </c>
      <c r="H90" s="298">
        <v>993.0333333333333</v>
      </c>
      <c r="I90" s="298">
        <v>958.51666666666665</v>
      </c>
      <c r="J90" s="298">
        <v>1079.4166666666667</v>
      </c>
      <c r="K90" s="298">
        <v>1113.9333333333336</v>
      </c>
      <c r="L90" s="298">
        <v>1139.8666666666668</v>
      </c>
      <c r="M90" s="285">
        <v>1088</v>
      </c>
      <c r="N90" s="285">
        <v>1027.55</v>
      </c>
      <c r="O90" s="300">
        <v>22995900</v>
      </c>
      <c r="P90" s="301">
        <v>4.4048543292608183E-2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250</v>
      </c>
      <c r="F91" s="297">
        <v>251.75</v>
      </c>
      <c r="G91" s="298">
        <v>244.05</v>
      </c>
      <c r="H91" s="298">
        <v>238.10000000000002</v>
      </c>
      <c r="I91" s="298">
        <v>230.40000000000003</v>
      </c>
      <c r="J91" s="298">
        <v>257.7</v>
      </c>
      <c r="K91" s="298">
        <v>265.39999999999998</v>
      </c>
      <c r="L91" s="298">
        <v>271.34999999999997</v>
      </c>
      <c r="M91" s="285">
        <v>259.45</v>
      </c>
      <c r="N91" s="285">
        <v>245.8</v>
      </c>
      <c r="O91" s="300">
        <v>12370400</v>
      </c>
      <c r="P91" s="301">
        <v>-3.9147455415397998E-2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1321.65</v>
      </c>
      <c r="F92" s="425">
        <v>1325.3166666666666</v>
      </c>
      <c r="G92" s="426">
        <v>1306.3333333333333</v>
      </c>
      <c r="H92" s="426">
        <v>1291.0166666666667</v>
      </c>
      <c r="I92" s="426">
        <v>1272.0333333333333</v>
      </c>
      <c r="J92" s="426">
        <v>1340.6333333333332</v>
      </c>
      <c r="K92" s="426">
        <v>1359.6166666666668</v>
      </c>
      <c r="L92" s="426">
        <v>1374.9333333333332</v>
      </c>
      <c r="M92" s="427">
        <v>1344.3</v>
      </c>
      <c r="N92" s="427">
        <v>1310</v>
      </c>
      <c r="O92" s="428">
        <v>31489200</v>
      </c>
      <c r="P92" s="429">
        <v>-5.9285917227010132E-3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101.7</v>
      </c>
      <c r="F93" s="297">
        <v>101.90000000000002</v>
      </c>
      <c r="G93" s="298">
        <v>100.65000000000003</v>
      </c>
      <c r="H93" s="298">
        <v>99.600000000000009</v>
      </c>
      <c r="I93" s="298">
        <v>98.350000000000023</v>
      </c>
      <c r="J93" s="298">
        <v>102.95000000000005</v>
      </c>
      <c r="K93" s="298">
        <v>104.20000000000002</v>
      </c>
      <c r="L93" s="298">
        <v>105.25000000000006</v>
      </c>
      <c r="M93" s="285">
        <v>103.15</v>
      </c>
      <c r="N93" s="285">
        <v>100.85</v>
      </c>
      <c r="O93" s="300">
        <v>74997000</v>
      </c>
      <c r="P93" s="301">
        <v>-2.212051868802441E-2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1950.95</v>
      </c>
      <c r="F94" s="297">
        <v>1954.3833333333332</v>
      </c>
      <c r="G94" s="298">
        <v>1901.0166666666664</v>
      </c>
      <c r="H94" s="298">
        <v>1851.0833333333333</v>
      </c>
      <c r="I94" s="298">
        <v>1797.7166666666665</v>
      </c>
      <c r="J94" s="298">
        <v>2004.3166666666664</v>
      </c>
      <c r="K94" s="298">
        <v>2057.6833333333334</v>
      </c>
      <c r="L94" s="298">
        <v>2107.6166666666663</v>
      </c>
      <c r="M94" s="285">
        <v>2007.75</v>
      </c>
      <c r="N94" s="285">
        <v>1904.45</v>
      </c>
      <c r="O94" s="300">
        <v>1736800</v>
      </c>
      <c r="P94" s="301">
        <v>1.7129805862200229E-2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209.75</v>
      </c>
      <c r="F95" s="297">
        <v>209.7166666666667</v>
      </c>
      <c r="G95" s="298">
        <v>208.0833333333334</v>
      </c>
      <c r="H95" s="298">
        <v>206.41666666666671</v>
      </c>
      <c r="I95" s="298">
        <v>204.78333333333342</v>
      </c>
      <c r="J95" s="298">
        <v>211.38333333333338</v>
      </c>
      <c r="K95" s="298">
        <v>213.01666666666671</v>
      </c>
      <c r="L95" s="298">
        <v>214.68333333333337</v>
      </c>
      <c r="M95" s="285">
        <v>211.35</v>
      </c>
      <c r="N95" s="285">
        <v>208.05</v>
      </c>
      <c r="O95" s="300">
        <v>143990400</v>
      </c>
      <c r="P95" s="301">
        <v>2.875100294196309E-3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324.75</v>
      </c>
      <c r="F96" s="297">
        <v>324.43333333333334</v>
      </c>
      <c r="G96" s="298">
        <v>313.86666666666667</v>
      </c>
      <c r="H96" s="298">
        <v>302.98333333333335</v>
      </c>
      <c r="I96" s="298">
        <v>292.41666666666669</v>
      </c>
      <c r="J96" s="298">
        <v>335.31666666666666</v>
      </c>
      <c r="K96" s="298">
        <v>345.88333333333338</v>
      </c>
      <c r="L96" s="298">
        <v>356.76666666666665</v>
      </c>
      <c r="M96" s="285">
        <v>335</v>
      </c>
      <c r="N96" s="285">
        <v>313.55</v>
      </c>
      <c r="O96" s="300">
        <v>25940000</v>
      </c>
      <c r="P96" s="301">
        <v>4.9352750809061485E-2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407.5</v>
      </c>
      <c r="F97" s="297">
        <v>408.31666666666666</v>
      </c>
      <c r="G97" s="298">
        <v>402.23333333333335</v>
      </c>
      <c r="H97" s="298">
        <v>396.9666666666667</v>
      </c>
      <c r="I97" s="298">
        <v>390.88333333333338</v>
      </c>
      <c r="J97" s="298">
        <v>413.58333333333331</v>
      </c>
      <c r="K97" s="298">
        <v>419.66666666666669</v>
      </c>
      <c r="L97" s="298">
        <v>424.93333333333328</v>
      </c>
      <c r="M97" s="285">
        <v>414.4</v>
      </c>
      <c r="N97" s="285">
        <v>403.05</v>
      </c>
      <c r="O97" s="300">
        <v>32386500</v>
      </c>
      <c r="P97" s="301">
        <v>1.5922757686118404E-2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3087.15</v>
      </c>
      <c r="F98" s="297">
        <v>3100.0333333333333</v>
      </c>
      <c r="G98" s="298">
        <v>3064.2666666666664</v>
      </c>
      <c r="H98" s="298">
        <v>3041.3833333333332</v>
      </c>
      <c r="I98" s="298">
        <v>3005.6166666666663</v>
      </c>
      <c r="J98" s="298">
        <v>3122.9166666666665</v>
      </c>
      <c r="K98" s="298">
        <v>3158.6833333333338</v>
      </c>
      <c r="L98" s="298">
        <v>3181.5666666666666</v>
      </c>
      <c r="M98" s="285">
        <v>3135.8</v>
      </c>
      <c r="N98" s="285">
        <v>3077.15</v>
      </c>
      <c r="O98" s="300">
        <v>1237000</v>
      </c>
      <c r="P98" s="301">
        <v>-1.3753238987442695E-2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1914.95</v>
      </c>
      <c r="F99" s="297">
        <v>1900.0666666666666</v>
      </c>
      <c r="G99" s="298">
        <v>1880.1333333333332</v>
      </c>
      <c r="H99" s="298">
        <v>1845.3166666666666</v>
      </c>
      <c r="I99" s="298">
        <v>1825.3833333333332</v>
      </c>
      <c r="J99" s="298">
        <v>1934.8833333333332</v>
      </c>
      <c r="K99" s="298">
        <v>1954.8166666666666</v>
      </c>
      <c r="L99" s="298">
        <v>1989.6333333333332</v>
      </c>
      <c r="M99" s="285">
        <v>1920</v>
      </c>
      <c r="N99" s="285">
        <v>1865.25</v>
      </c>
      <c r="O99" s="300">
        <v>14192800</v>
      </c>
      <c r="P99" s="301">
        <v>3.1873436863839935E-2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107.1</v>
      </c>
      <c r="F100" s="297">
        <v>107.61666666666667</v>
      </c>
      <c r="G100" s="298">
        <v>104.83333333333334</v>
      </c>
      <c r="H100" s="298">
        <v>102.56666666666666</v>
      </c>
      <c r="I100" s="298">
        <v>99.783333333333331</v>
      </c>
      <c r="J100" s="298">
        <v>109.88333333333335</v>
      </c>
      <c r="K100" s="298">
        <v>112.66666666666669</v>
      </c>
      <c r="L100" s="298">
        <v>114.93333333333337</v>
      </c>
      <c r="M100" s="285">
        <v>110.4</v>
      </c>
      <c r="N100" s="285">
        <v>105.35</v>
      </c>
      <c r="O100" s="300">
        <v>31439252</v>
      </c>
      <c r="P100" s="301">
        <v>-6.4276228419654718E-2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2306.3000000000002</v>
      </c>
      <c r="F101" s="297">
        <v>2313.1666666666665</v>
      </c>
      <c r="G101" s="298">
        <v>2283.1333333333332</v>
      </c>
      <c r="H101" s="298">
        <v>2259.9666666666667</v>
      </c>
      <c r="I101" s="298">
        <v>2229.9333333333334</v>
      </c>
      <c r="J101" s="298">
        <v>2336.333333333333</v>
      </c>
      <c r="K101" s="298">
        <v>2366.3666666666668</v>
      </c>
      <c r="L101" s="298">
        <v>2389.5333333333328</v>
      </c>
      <c r="M101" s="285">
        <v>2343.1999999999998</v>
      </c>
      <c r="N101" s="285">
        <v>2290</v>
      </c>
      <c r="O101" s="300">
        <v>122250</v>
      </c>
      <c r="P101" s="301">
        <v>-4.3052837573385516E-2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437.7</v>
      </c>
      <c r="F102" s="297">
        <v>440.84999999999997</v>
      </c>
      <c r="G102" s="298">
        <v>427.84999999999991</v>
      </c>
      <c r="H102" s="298">
        <v>417.99999999999994</v>
      </c>
      <c r="I102" s="298">
        <v>404.99999999999989</v>
      </c>
      <c r="J102" s="298">
        <v>450.69999999999993</v>
      </c>
      <c r="K102" s="298">
        <v>463.70000000000005</v>
      </c>
      <c r="L102" s="298">
        <v>473.54999999999995</v>
      </c>
      <c r="M102" s="285">
        <v>453.85</v>
      </c>
      <c r="N102" s="285">
        <v>431</v>
      </c>
      <c r="O102" s="300">
        <v>10134000</v>
      </c>
      <c r="P102" s="301">
        <v>-1.3795821836815136E-3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1467.95</v>
      </c>
      <c r="F103" s="297">
        <v>1464.8166666666666</v>
      </c>
      <c r="G103" s="298">
        <v>1447.8833333333332</v>
      </c>
      <c r="H103" s="298">
        <v>1427.8166666666666</v>
      </c>
      <c r="I103" s="298">
        <v>1410.8833333333332</v>
      </c>
      <c r="J103" s="298">
        <v>1484.8833333333332</v>
      </c>
      <c r="K103" s="298">
        <v>1501.8166666666666</v>
      </c>
      <c r="L103" s="298">
        <v>1521.8833333333332</v>
      </c>
      <c r="M103" s="285">
        <v>1481.75</v>
      </c>
      <c r="N103" s="285">
        <v>1444.75</v>
      </c>
      <c r="O103" s="300">
        <v>13690175</v>
      </c>
      <c r="P103" s="301">
        <v>1.1298475130612072E-2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3852.05</v>
      </c>
      <c r="F104" s="297">
        <v>3864.2000000000003</v>
      </c>
      <c r="G104" s="298">
        <v>3807.9000000000005</v>
      </c>
      <c r="H104" s="298">
        <v>3763.7500000000005</v>
      </c>
      <c r="I104" s="298">
        <v>3707.4500000000007</v>
      </c>
      <c r="J104" s="298">
        <v>3908.3500000000004</v>
      </c>
      <c r="K104" s="298">
        <v>3964.6500000000005</v>
      </c>
      <c r="L104" s="298">
        <v>4008.8</v>
      </c>
      <c r="M104" s="285">
        <v>3920.5</v>
      </c>
      <c r="N104" s="285">
        <v>3820.05</v>
      </c>
      <c r="O104" s="300">
        <v>116700</v>
      </c>
      <c r="P104" s="301">
        <v>8.5076708507670851E-2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2634.1</v>
      </c>
      <c r="F105" s="297">
        <v>2663.8833333333332</v>
      </c>
      <c r="G105" s="298">
        <v>2594.2166666666662</v>
      </c>
      <c r="H105" s="298">
        <v>2554.333333333333</v>
      </c>
      <c r="I105" s="298">
        <v>2484.6666666666661</v>
      </c>
      <c r="J105" s="298">
        <v>2703.7666666666664</v>
      </c>
      <c r="K105" s="298">
        <v>2773.4333333333334</v>
      </c>
      <c r="L105" s="298">
        <v>2813.3166666666666</v>
      </c>
      <c r="M105" s="285">
        <v>2733.55</v>
      </c>
      <c r="N105" s="285">
        <v>2624</v>
      </c>
      <c r="O105" s="300">
        <v>210800</v>
      </c>
      <c r="P105" s="301">
        <v>-2.9465930018416207E-2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1038.4000000000001</v>
      </c>
      <c r="F106" s="297">
        <v>1043.25</v>
      </c>
      <c r="G106" s="298">
        <v>1028.7</v>
      </c>
      <c r="H106" s="298">
        <v>1019</v>
      </c>
      <c r="I106" s="298">
        <v>1004.45</v>
      </c>
      <c r="J106" s="298">
        <v>1052.95</v>
      </c>
      <c r="K106" s="298">
        <v>1067.5000000000002</v>
      </c>
      <c r="L106" s="298">
        <v>1077.2</v>
      </c>
      <c r="M106" s="285">
        <v>1057.8</v>
      </c>
      <c r="N106" s="285">
        <v>1033.55</v>
      </c>
      <c r="O106" s="300">
        <v>7463850</v>
      </c>
      <c r="P106" s="301">
        <v>4.2314730100640437E-3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843.8</v>
      </c>
      <c r="F107" s="297">
        <v>848.9</v>
      </c>
      <c r="G107" s="298">
        <v>835.8</v>
      </c>
      <c r="H107" s="298">
        <v>827.8</v>
      </c>
      <c r="I107" s="298">
        <v>814.69999999999993</v>
      </c>
      <c r="J107" s="298">
        <v>856.9</v>
      </c>
      <c r="K107" s="298">
        <v>870.00000000000011</v>
      </c>
      <c r="L107" s="298">
        <v>878</v>
      </c>
      <c r="M107" s="285">
        <v>862</v>
      </c>
      <c r="N107" s="285">
        <v>840.9</v>
      </c>
      <c r="O107" s="300">
        <v>8064000</v>
      </c>
      <c r="P107" s="301">
        <v>2.4364218388760447E-2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203.65</v>
      </c>
      <c r="F108" s="297">
        <v>205.76666666666668</v>
      </c>
      <c r="G108" s="298">
        <v>197.98333333333335</v>
      </c>
      <c r="H108" s="298">
        <v>192.31666666666666</v>
      </c>
      <c r="I108" s="298">
        <v>184.53333333333333</v>
      </c>
      <c r="J108" s="298">
        <v>211.43333333333337</v>
      </c>
      <c r="K108" s="298">
        <v>219.21666666666673</v>
      </c>
      <c r="L108" s="298">
        <v>224.88333333333338</v>
      </c>
      <c r="M108" s="285">
        <v>213.55</v>
      </c>
      <c r="N108" s="285">
        <v>200.1</v>
      </c>
      <c r="O108" s="300">
        <v>13368000</v>
      </c>
      <c r="P108" s="301">
        <v>3.6036036036036037E-3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167.2</v>
      </c>
      <c r="F109" s="297">
        <v>169.08333333333334</v>
      </c>
      <c r="G109" s="298">
        <v>163.91666666666669</v>
      </c>
      <c r="H109" s="298">
        <v>160.63333333333335</v>
      </c>
      <c r="I109" s="298">
        <v>155.4666666666667</v>
      </c>
      <c r="J109" s="298">
        <v>172.36666666666667</v>
      </c>
      <c r="K109" s="298">
        <v>177.53333333333336</v>
      </c>
      <c r="L109" s="298">
        <v>180.81666666666666</v>
      </c>
      <c r="M109" s="285">
        <v>174.25</v>
      </c>
      <c r="N109" s="285">
        <v>165.8</v>
      </c>
      <c r="O109" s="300">
        <v>19278000</v>
      </c>
      <c r="P109" s="301">
        <v>-1.1384615384615385E-2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399.05</v>
      </c>
      <c r="F110" s="297">
        <v>400.38333333333338</v>
      </c>
      <c r="G110" s="298">
        <v>395.86666666666679</v>
      </c>
      <c r="H110" s="298">
        <v>392.68333333333339</v>
      </c>
      <c r="I110" s="298">
        <v>388.1666666666668</v>
      </c>
      <c r="J110" s="298">
        <v>403.56666666666678</v>
      </c>
      <c r="K110" s="298">
        <v>408.08333333333331</v>
      </c>
      <c r="L110" s="298">
        <v>411.26666666666677</v>
      </c>
      <c r="M110" s="285">
        <v>404.9</v>
      </c>
      <c r="N110" s="285">
        <v>397.2</v>
      </c>
      <c r="O110" s="300">
        <v>8446000</v>
      </c>
      <c r="P110" s="301">
        <v>6.8302555021502662E-2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7259.15</v>
      </c>
      <c r="F111" s="297">
        <v>7229.083333333333</v>
      </c>
      <c r="G111" s="298">
        <v>7130.1666666666661</v>
      </c>
      <c r="H111" s="298">
        <v>7001.1833333333334</v>
      </c>
      <c r="I111" s="298">
        <v>6902.2666666666664</v>
      </c>
      <c r="J111" s="298">
        <v>7358.0666666666657</v>
      </c>
      <c r="K111" s="298">
        <v>7456.9833333333318</v>
      </c>
      <c r="L111" s="298">
        <v>7585.9666666666653</v>
      </c>
      <c r="M111" s="285">
        <v>7328</v>
      </c>
      <c r="N111" s="285">
        <v>7100.1</v>
      </c>
      <c r="O111" s="300">
        <v>2699800</v>
      </c>
      <c r="P111" s="301">
        <v>-8.0355622168477706E-2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553.20000000000005</v>
      </c>
      <c r="F112" s="297">
        <v>556.9666666666667</v>
      </c>
      <c r="G112" s="298">
        <v>545.23333333333335</v>
      </c>
      <c r="H112" s="298">
        <v>537.26666666666665</v>
      </c>
      <c r="I112" s="298">
        <v>525.5333333333333</v>
      </c>
      <c r="J112" s="298">
        <v>564.93333333333339</v>
      </c>
      <c r="K112" s="298">
        <v>576.66666666666674</v>
      </c>
      <c r="L112" s="298">
        <v>584.63333333333344</v>
      </c>
      <c r="M112" s="285">
        <v>568.70000000000005</v>
      </c>
      <c r="N112" s="285">
        <v>549</v>
      </c>
      <c r="O112" s="300">
        <v>13186250</v>
      </c>
      <c r="P112" s="301">
        <v>-1.7034162960158986E-3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918.3</v>
      </c>
      <c r="F113" s="297">
        <v>924.93333333333339</v>
      </c>
      <c r="G113" s="298">
        <v>905.86666666666679</v>
      </c>
      <c r="H113" s="298">
        <v>893.43333333333339</v>
      </c>
      <c r="I113" s="298">
        <v>874.36666666666679</v>
      </c>
      <c r="J113" s="298">
        <v>937.36666666666679</v>
      </c>
      <c r="K113" s="298">
        <v>956.43333333333339</v>
      </c>
      <c r="L113" s="298">
        <v>968.86666666666679</v>
      </c>
      <c r="M113" s="285">
        <v>944</v>
      </c>
      <c r="N113" s="285">
        <v>912.5</v>
      </c>
      <c r="O113" s="300">
        <v>2756000</v>
      </c>
      <c r="P113" s="301">
        <v>-2.1688970927549608E-2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1219.55</v>
      </c>
      <c r="F114" s="297">
        <v>1225.2833333333335</v>
      </c>
      <c r="G114" s="298">
        <v>1191.5666666666671</v>
      </c>
      <c r="H114" s="298">
        <v>1163.5833333333335</v>
      </c>
      <c r="I114" s="298">
        <v>1129.866666666667</v>
      </c>
      <c r="J114" s="298">
        <v>1253.2666666666671</v>
      </c>
      <c r="K114" s="298">
        <v>1286.9833333333338</v>
      </c>
      <c r="L114" s="298">
        <v>1314.9666666666672</v>
      </c>
      <c r="M114" s="285">
        <v>1259</v>
      </c>
      <c r="N114" s="285">
        <v>1197.3</v>
      </c>
      <c r="O114" s="300">
        <v>1366800</v>
      </c>
      <c r="P114" s="301">
        <v>-4.7260560434964453E-2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1733.05</v>
      </c>
      <c r="F115" s="297">
        <v>1748.9833333333333</v>
      </c>
      <c r="G115" s="298">
        <v>1703.5666666666666</v>
      </c>
      <c r="H115" s="298">
        <v>1674.0833333333333</v>
      </c>
      <c r="I115" s="298">
        <v>1628.6666666666665</v>
      </c>
      <c r="J115" s="298">
        <v>1778.4666666666667</v>
      </c>
      <c r="K115" s="298">
        <v>1823.8833333333332</v>
      </c>
      <c r="L115" s="298">
        <v>1853.3666666666668</v>
      </c>
      <c r="M115" s="285">
        <v>1794.4</v>
      </c>
      <c r="N115" s="285">
        <v>1719.5</v>
      </c>
      <c r="O115" s="300">
        <v>1214400</v>
      </c>
      <c r="P115" s="301">
        <v>7.5070821529745049E-2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226.6</v>
      </c>
      <c r="F116" s="297">
        <v>229.19999999999996</v>
      </c>
      <c r="G116" s="298">
        <v>221.59999999999991</v>
      </c>
      <c r="H116" s="298">
        <v>216.59999999999994</v>
      </c>
      <c r="I116" s="298">
        <v>208.99999999999989</v>
      </c>
      <c r="J116" s="298">
        <v>234.19999999999993</v>
      </c>
      <c r="K116" s="298">
        <v>241.8</v>
      </c>
      <c r="L116" s="298">
        <v>246.79999999999995</v>
      </c>
      <c r="M116" s="285">
        <v>236.8</v>
      </c>
      <c r="N116" s="285">
        <v>224.2</v>
      </c>
      <c r="O116" s="300">
        <v>29834000</v>
      </c>
      <c r="P116" s="301">
        <v>-3.9728908623510167E-3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1639.55</v>
      </c>
      <c r="F117" s="297">
        <v>1653.3</v>
      </c>
      <c r="G117" s="298">
        <v>1616.5</v>
      </c>
      <c r="H117" s="298">
        <v>1593.45</v>
      </c>
      <c r="I117" s="298">
        <v>1556.65</v>
      </c>
      <c r="J117" s="298">
        <v>1676.35</v>
      </c>
      <c r="K117" s="298">
        <v>1713.1499999999996</v>
      </c>
      <c r="L117" s="298">
        <v>1736.1999999999998</v>
      </c>
      <c r="M117" s="285">
        <v>1690.1</v>
      </c>
      <c r="N117" s="285">
        <v>1630.25</v>
      </c>
      <c r="O117" s="300">
        <v>186875</v>
      </c>
      <c r="P117" s="301">
        <v>1.4109347442680775E-2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88995.4</v>
      </c>
      <c r="F118" s="297">
        <v>89043.650000000009</v>
      </c>
      <c r="G118" s="298">
        <v>88187.300000000017</v>
      </c>
      <c r="H118" s="298">
        <v>87379.200000000012</v>
      </c>
      <c r="I118" s="298">
        <v>86522.85000000002</v>
      </c>
      <c r="J118" s="298">
        <v>89851.750000000015</v>
      </c>
      <c r="K118" s="298">
        <v>90708.10000000002</v>
      </c>
      <c r="L118" s="298">
        <v>91516.200000000012</v>
      </c>
      <c r="M118" s="285">
        <v>89900</v>
      </c>
      <c r="N118" s="285">
        <v>88235.55</v>
      </c>
      <c r="O118" s="300">
        <v>50470</v>
      </c>
      <c r="P118" s="301">
        <v>-2.511106818620823E-2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1278.7</v>
      </c>
      <c r="F119" s="297">
        <v>1286.8166666666666</v>
      </c>
      <c r="G119" s="298">
        <v>1262.6333333333332</v>
      </c>
      <c r="H119" s="298">
        <v>1246.5666666666666</v>
      </c>
      <c r="I119" s="298">
        <v>1222.3833333333332</v>
      </c>
      <c r="J119" s="298">
        <v>1302.8833333333332</v>
      </c>
      <c r="K119" s="298">
        <v>1327.0666666666666</v>
      </c>
      <c r="L119" s="298">
        <v>1343.1333333333332</v>
      </c>
      <c r="M119" s="285">
        <v>1311</v>
      </c>
      <c r="N119" s="285">
        <v>1270.75</v>
      </c>
      <c r="O119" s="300">
        <v>2967000</v>
      </c>
      <c r="P119" s="301">
        <v>-7.7752696262854276E-3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353.4</v>
      </c>
      <c r="F120" s="297">
        <v>356.08333333333331</v>
      </c>
      <c r="G120" s="298">
        <v>345.26666666666665</v>
      </c>
      <c r="H120" s="298">
        <v>337.13333333333333</v>
      </c>
      <c r="I120" s="298">
        <v>326.31666666666666</v>
      </c>
      <c r="J120" s="298">
        <v>364.21666666666664</v>
      </c>
      <c r="K120" s="298">
        <v>375.03333333333336</v>
      </c>
      <c r="L120" s="298">
        <v>383.16666666666663</v>
      </c>
      <c r="M120" s="285">
        <v>366.9</v>
      </c>
      <c r="N120" s="285">
        <v>347.95</v>
      </c>
      <c r="O120" s="300">
        <v>1814400</v>
      </c>
      <c r="P120" s="301">
        <v>-0.11336982017200939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57.9</v>
      </c>
      <c r="F121" s="297">
        <v>58.633333333333333</v>
      </c>
      <c r="G121" s="298">
        <v>56.166666666666664</v>
      </c>
      <c r="H121" s="298">
        <v>54.43333333333333</v>
      </c>
      <c r="I121" s="298">
        <v>51.966666666666661</v>
      </c>
      <c r="J121" s="298">
        <v>60.366666666666667</v>
      </c>
      <c r="K121" s="298">
        <v>62.833333333333336</v>
      </c>
      <c r="L121" s="298">
        <v>64.566666666666663</v>
      </c>
      <c r="M121" s="285">
        <v>61.1</v>
      </c>
      <c r="N121" s="285">
        <v>56.9</v>
      </c>
      <c r="O121" s="300">
        <v>67235000</v>
      </c>
      <c r="P121" s="301">
        <v>7.3866530820173209E-3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4954.05</v>
      </c>
      <c r="F122" s="297">
        <v>4969.3833333333341</v>
      </c>
      <c r="G122" s="298">
        <v>4910.2166666666681</v>
      </c>
      <c r="H122" s="298">
        <v>4866.3833333333341</v>
      </c>
      <c r="I122" s="298">
        <v>4807.2166666666681</v>
      </c>
      <c r="J122" s="298">
        <v>5013.2166666666681</v>
      </c>
      <c r="K122" s="298">
        <v>5072.3833333333341</v>
      </c>
      <c r="L122" s="298">
        <v>5116.2166666666681</v>
      </c>
      <c r="M122" s="285">
        <v>5028.55</v>
      </c>
      <c r="N122" s="285">
        <v>4925.55</v>
      </c>
      <c r="O122" s="300">
        <v>864250</v>
      </c>
      <c r="P122" s="301">
        <v>-8.0344332855093251E-3</v>
      </c>
    </row>
    <row r="123" spans="1:16" ht="15">
      <c r="A123" s="263">
        <v>113</v>
      </c>
      <c r="B123" s="362" t="s">
        <v>858</v>
      </c>
      <c r="C123" s="468" t="s">
        <v>450</v>
      </c>
      <c r="D123" s="469">
        <v>44280</v>
      </c>
      <c r="E123" s="297">
        <v>2765.1</v>
      </c>
      <c r="F123" s="297">
        <v>2802.0333333333333</v>
      </c>
      <c r="G123" s="298">
        <v>2705.0666666666666</v>
      </c>
      <c r="H123" s="298">
        <v>2645.0333333333333</v>
      </c>
      <c r="I123" s="298">
        <v>2548.0666666666666</v>
      </c>
      <c r="J123" s="298">
        <v>2862.0666666666666</v>
      </c>
      <c r="K123" s="298">
        <v>2959.0333333333328</v>
      </c>
      <c r="L123" s="298">
        <v>3019.0666666666666</v>
      </c>
      <c r="M123" s="285">
        <v>2899</v>
      </c>
      <c r="N123" s="285">
        <v>2742</v>
      </c>
      <c r="O123" s="300">
        <v>193725</v>
      </c>
      <c r="P123" s="301">
        <v>0.1010230179028133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16837.5</v>
      </c>
      <c r="F124" s="297">
        <v>16738.25</v>
      </c>
      <c r="G124" s="298">
        <v>16586.5</v>
      </c>
      <c r="H124" s="298">
        <v>16335.5</v>
      </c>
      <c r="I124" s="298">
        <v>16183.75</v>
      </c>
      <c r="J124" s="298">
        <v>16989.25</v>
      </c>
      <c r="K124" s="298">
        <v>17141</v>
      </c>
      <c r="L124" s="298">
        <v>17392</v>
      </c>
      <c r="M124" s="285">
        <v>16890</v>
      </c>
      <c r="N124" s="285">
        <v>16487.25</v>
      </c>
      <c r="O124" s="300">
        <v>332150</v>
      </c>
      <c r="P124" s="301">
        <v>-2.3088235294117646E-2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132.15</v>
      </c>
      <c r="F125" s="297">
        <v>132.71666666666667</v>
      </c>
      <c r="G125" s="298">
        <v>129.13333333333333</v>
      </c>
      <c r="H125" s="298">
        <v>126.11666666666665</v>
      </c>
      <c r="I125" s="298">
        <v>122.5333333333333</v>
      </c>
      <c r="J125" s="298">
        <v>135.73333333333335</v>
      </c>
      <c r="K125" s="298">
        <v>139.31666666666666</v>
      </c>
      <c r="L125" s="298">
        <v>142.33333333333337</v>
      </c>
      <c r="M125" s="285">
        <v>136.30000000000001</v>
      </c>
      <c r="N125" s="285">
        <v>129.69999999999999</v>
      </c>
      <c r="O125" s="300">
        <v>50075800</v>
      </c>
      <c r="P125" s="301">
        <v>8.2287872656144605E-3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109.1</v>
      </c>
      <c r="F126" s="297">
        <v>110.11666666666666</v>
      </c>
      <c r="G126" s="298">
        <v>107.68333333333332</v>
      </c>
      <c r="H126" s="298">
        <v>106.26666666666667</v>
      </c>
      <c r="I126" s="298">
        <v>103.83333333333333</v>
      </c>
      <c r="J126" s="298">
        <v>111.53333333333332</v>
      </c>
      <c r="K126" s="298">
        <v>113.96666666666665</v>
      </c>
      <c r="L126" s="298">
        <v>115.38333333333331</v>
      </c>
      <c r="M126" s="285">
        <v>112.55</v>
      </c>
      <c r="N126" s="285">
        <v>108.7</v>
      </c>
      <c r="O126" s="300">
        <v>83271300</v>
      </c>
      <c r="P126" s="301">
        <v>3.1854781748834583E-2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114.45</v>
      </c>
      <c r="F127" s="297">
        <v>115.14999999999999</v>
      </c>
      <c r="G127" s="298">
        <v>111.99999999999999</v>
      </c>
      <c r="H127" s="298">
        <v>109.55</v>
      </c>
      <c r="I127" s="298">
        <v>106.39999999999999</v>
      </c>
      <c r="J127" s="298">
        <v>117.59999999999998</v>
      </c>
      <c r="K127" s="298">
        <v>120.74999999999999</v>
      </c>
      <c r="L127" s="298">
        <v>123.19999999999997</v>
      </c>
      <c r="M127" s="285">
        <v>118.3</v>
      </c>
      <c r="N127" s="285">
        <v>112.7</v>
      </c>
      <c r="O127" s="300">
        <v>45283700</v>
      </c>
      <c r="P127" s="301">
        <v>2.0652551197500868E-2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28257.200000000001</v>
      </c>
      <c r="F128" s="297">
        <v>28647.350000000002</v>
      </c>
      <c r="G128" s="298">
        <v>27727.850000000006</v>
      </c>
      <c r="H128" s="298">
        <v>27198.500000000004</v>
      </c>
      <c r="I128" s="298">
        <v>26279.000000000007</v>
      </c>
      <c r="J128" s="298">
        <v>29176.700000000004</v>
      </c>
      <c r="K128" s="298">
        <v>30096.199999999997</v>
      </c>
      <c r="L128" s="298">
        <v>30625.550000000003</v>
      </c>
      <c r="M128" s="285">
        <v>29566.85</v>
      </c>
      <c r="N128" s="285">
        <v>28118</v>
      </c>
      <c r="O128" s="300">
        <v>72420</v>
      </c>
      <c r="P128" s="301">
        <v>5.6917688266199647E-2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1929.25</v>
      </c>
      <c r="F129" s="297">
        <v>1941.95</v>
      </c>
      <c r="G129" s="298">
        <v>1889.8500000000001</v>
      </c>
      <c r="H129" s="298">
        <v>1850.45</v>
      </c>
      <c r="I129" s="298">
        <v>1798.3500000000001</v>
      </c>
      <c r="J129" s="298">
        <v>1981.3500000000001</v>
      </c>
      <c r="K129" s="298">
        <v>2033.45</v>
      </c>
      <c r="L129" s="298">
        <v>2072.8500000000004</v>
      </c>
      <c r="M129" s="285">
        <v>1994.05</v>
      </c>
      <c r="N129" s="285">
        <v>1902.55</v>
      </c>
      <c r="O129" s="300">
        <v>3113000</v>
      </c>
      <c r="P129" s="301">
        <v>-5.0813348985410026E-2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253.35</v>
      </c>
      <c r="F130" s="297">
        <v>254.45000000000002</v>
      </c>
      <c r="G130" s="298">
        <v>250.65000000000003</v>
      </c>
      <c r="H130" s="298">
        <v>247.95000000000002</v>
      </c>
      <c r="I130" s="298">
        <v>244.15000000000003</v>
      </c>
      <c r="J130" s="298">
        <v>257.15000000000003</v>
      </c>
      <c r="K130" s="298">
        <v>260.95000000000005</v>
      </c>
      <c r="L130" s="298">
        <v>263.65000000000003</v>
      </c>
      <c r="M130" s="285">
        <v>258.25</v>
      </c>
      <c r="N130" s="285">
        <v>251.75</v>
      </c>
      <c r="O130" s="300">
        <v>18042000</v>
      </c>
      <c r="P130" s="301">
        <v>1.0077258985555929E-2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128.94999999999999</v>
      </c>
      <c r="F131" s="297">
        <v>129.9</v>
      </c>
      <c r="G131" s="298">
        <v>126.55000000000001</v>
      </c>
      <c r="H131" s="298">
        <v>124.15</v>
      </c>
      <c r="I131" s="298">
        <v>120.80000000000001</v>
      </c>
      <c r="J131" s="298">
        <v>132.30000000000001</v>
      </c>
      <c r="K131" s="298">
        <v>135.64999999999998</v>
      </c>
      <c r="L131" s="298">
        <v>138.05000000000001</v>
      </c>
      <c r="M131" s="285">
        <v>133.25</v>
      </c>
      <c r="N131" s="285">
        <v>127.5</v>
      </c>
      <c r="O131" s="300">
        <v>36567600</v>
      </c>
      <c r="P131" s="301">
        <v>-4.0351448096322809E-2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4640.6000000000004</v>
      </c>
      <c r="F132" s="297">
        <v>4630.916666666667</v>
      </c>
      <c r="G132" s="298">
        <v>4609.8333333333339</v>
      </c>
      <c r="H132" s="298">
        <v>4579.0666666666666</v>
      </c>
      <c r="I132" s="298">
        <v>4557.9833333333336</v>
      </c>
      <c r="J132" s="298">
        <v>4661.6833333333343</v>
      </c>
      <c r="K132" s="298">
        <v>4682.7666666666682</v>
      </c>
      <c r="L132" s="298">
        <v>4713.5333333333347</v>
      </c>
      <c r="M132" s="285">
        <v>4652</v>
      </c>
      <c r="N132" s="285">
        <v>4600.1499999999996</v>
      </c>
      <c r="O132" s="300">
        <v>27250</v>
      </c>
      <c r="P132" s="301">
        <v>-0.21014492753623187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1762.6</v>
      </c>
      <c r="F133" s="297">
        <v>1765.1499999999999</v>
      </c>
      <c r="G133" s="298">
        <v>1742.4499999999998</v>
      </c>
      <c r="H133" s="298">
        <v>1722.3</v>
      </c>
      <c r="I133" s="298">
        <v>1699.6</v>
      </c>
      <c r="J133" s="298">
        <v>1785.2999999999997</v>
      </c>
      <c r="K133" s="298">
        <v>1808</v>
      </c>
      <c r="L133" s="298">
        <v>1828.1499999999996</v>
      </c>
      <c r="M133" s="285">
        <v>1787.85</v>
      </c>
      <c r="N133" s="285">
        <v>1745</v>
      </c>
      <c r="O133" s="300">
        <v>2091000</v>
      </c>
      <c r="P133" s="301">
        <v>-1.0411736867013724E-2</v>
      </c>
    </row>
    <row r="134" spans="1:16" ht="15">
      <c r="A134" s="263">
        <v>124</v>
      </c>
      <c r="B134" s="362" t="s">
        <v>858</v>
      </c>
      <c r="C134" s="468" t="s">
        <v>267</v>
      </c>
      <c r="D134" s="469">
        <v>44280</v>
      </c>
      <c r="E134" s="297">
        <v>2262.65</v>
      </c>
      <c r="F134" s="297">
        <v>2289</v>
      </c>
      <c r="G134" s="298">
        <v>2209.0500000000002</v>
      </c>
      <c r="H134" s="298">
        <v>2155.4500000000003</v>
      </c>
      <c r="I134" s="298">
        <v>2075.5000000000005</v>
      </c>
      <c r="J134" s="298">
        <v>2342.6</v>
      </c>
      <c r="K134" s="298">
        <v>2422.5499999999997</v>
      </c>
      <c r="L134" s="298">
        <v>2476.1499999999996</v>
      </c>
      <c r="M134" s="285">
        <v>2368.9499999999998</v>
      </c>
      <c r="N134" s="285">
        <v>2235.4</v>
      </c>
      <c r="O134" s="300">
        <v>317250</v>
      </c>
      <c r="P134" s="301">
        <v>0.29226069246435843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40.6</v>
      </c>
      <c r="F135" s="297">
        <v>40.699999999999996</v>
      </c>
      <c r="G135" s="298">
        <v>38.899999999999991</v>
      </c>
      <c r="H135" s="298">
        <v>37.199999999999996</v>
      </c>
      <c r="I135" s="298">
        <v>35.399999999999991</v>
      </c>
      <c r="J135" s="298">
        <v>42.399999999999991</v>
      </c>
      <c r="K135" s="298">
        <v>44.199999999999989</v>
      </c>
      <c r="L135" s="298">
        <v>45.899999999999991</v>
      </c>
      <c r="M135" s="285">
        <v>42.5</v>
      </c>
      <c r="N135" s="285">
        <v>39</v>
      </c>
      <c r="O135" s="300">
        <v>245840000</v>
      </c>
      <c r="P135" s="301">
        <v>-7.8671223841218441E-2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217.3</v>
      </c>
      <c r="F136" s="297">
        <v>218.76666666666665</v>
      </c>
      <c r="G136" s="298">
        <v>214.98333333333329</v>
      </c>
      <c r="H136" s="298">
        <v>212.66666666666663</v>
      </c>
      <c r="I136" s="298">
        <v>208.88333333333327</v>
      </c>
      <c r="J136" s="298">
        <v>221.08333333333331</v>
      </c>
      <c r="K136" s="298">
        <v>224.86666666666667</v>
      </c>
      <c r="L136" s="298">
        <v>227.18333333333334</v>
      </c>
      <c r="M136" s="285">
        <v>222.55</v>
      </c>
      <c r="N136" s="285">
        <v>216.45</v>
      </c>
      <c r="O136" s="300">
        <v>14924000</v>
      </c>
      <c r="P136" s="301">
        <v>7.151062607696726E-2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1456.2</v>
      </c>
      <c r="F137" s="297">
        <v>1464.5</v>
      </c>
      <c r="G137" s="298">
        <v>1434.3</v>
      </c>
      <c r="H137" s="298">
        <v>1412.3999999999999</v>
      </c>
      <c r="I137" s="298">
        <v>1382.1999999999998</v>
      </c>
      <c r="J137" s="298">
        <v>1486.4</v>
      </c>
      <c r="K137" s="298">
        <v>1516.6</v>
      </c>
      <c r="L137" s="298">
        <v>1538.5000000000002</v>
      </c>
      <c r="M137" s="285">
        <v>1494.7</v>
      </c>
      <c r="N137" s="285">
        <v>1442.6</v>
      </c>
      <c r="O137" s="300">
        <v>1647536</v>
      </c>
      <c r="P137" s="301">
        <v>-4.1666666666666664E-2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1011.4</v>
      </c>
      <c r="F138" s="297">
        <v>1019.3833333333332</v>
      </c>
      <c r="G138" s="298">
        <v>995.21666666666647</v>
      </c>
      <c r="H138" s="298">
        <v>979.0333333333333</v>
      </c>
      <c r="I138" s="298">
        <v>954.86666666666656</v>
      </c>
      <c r="J138" s="298">
        <v>1035.5666666666664</v>
      </c>
      <c r="K138" s="298">
        <v>1059.7333333333333</v>
      </c>
      <c r="L138" s="298">
        <v>1075.9166666666663</v>
      </c>
      <c r="M138" s="285">
        <v>1043.55</v>
      </c>
      <c r="N138" s="285">
        <v>1003.2</v>
      </c>
      <c r="O138" s="300">
        <v>1601400</v>
      </c>
      <c r="P138" s="301">
        <v>1.594896331738437E-3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242.8</v>
      </c>
      <c r="F139" s="297">
        <v>243.10000000000002</v>
      </c>
      <c r="G139" s="298">
        <v>238.05000000000004</v>
      </c>
      <c r="H139" s="298">
        <v>233.3</v>
      </c>
      <c r="I139" s="298">
        <v>228.25000000000003</v>
      </c>
      <c r="J139" s="298">
        <v>247.85000000000005</v>
      </c>
      <c r="K139" s="298">
        <v>252.9</v>
      </c>
      <c r="L139" s="298">
        <v>257.65000000000009</v>
      </c>
      <c r="M139" s="285">
        <v>248.15</v>
      </c>
      <c r="N139" s="285">
        <v>238.35</v>
      </c>
      <c r="O139" s="300">
        <v>19508300</v>
      </c>
      <c r="P139" s="301">
        <v>-7.5326460481099658E-2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140.19999999999999</v>
      </c>
      <c r="F140" s="297">
        <v>141.29999999999998</v>
      </c>
      <c r="G140" s="298">
        <v>138.39999999999998</v>
      </c>
      <c r="H140" s="298">
        <v>136.6</v>
      </c>
      <c r="I140" s="298">
        <v>133.69999999999999</v>
      </c>
      <c r="J140" s="298">
        <v>143.09999999999997</v>
      </c>
      <c r="K140" s="298">
        <v>146</v>
      </c>
      <c r="L140" s="298">
        <v>147.79999999999995</v>
      </c>
      <c r="M140" s="285">
        <v>144.19999999999999</v>
      </c>
      <c r="N140" s="285">
        <v>139.5</v>
      </c>
      <c r="O140" s="300">
        <v>17622000</v>
      </c>
      <c r="P140" s="301">
        <v>-9.1836734693877556E-2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2184.75</v>
      </c>
      <c r="F141" s="297">
        <v>2187.25</v>
      </c>
      <c r="G141" s="298">
        <v>2157.1</v>
      </c>
      <c r="H141" s="298">
        <v>2129.4499999999998</v>
      </c>
      <c r="I141" s="298">
        <v>2099.2999999999997</v>
      </c>
      <c r="J141" s="298">
        <v>2214.9</v>
      </c>
      <c r="K141" s="298">
        <v>2245.0499999999997</v>
      </c>
      <c r="L141" s="298">
        <v>2272.7000000000003</v>
      </c>
      <c r="M141" s="285">
        <v>2217.4</v>
      </c>
      <c r="N141" s="285">
        <v>2159.6</v>
      </c>
      <c r="O141" s="300">
        <v>27181000</v>
      </c>
      <c r="P141" s="301">
        <v>-3.0077394270623188E-3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72</v>
      </c>
      <c r="F142" s="297">
        <v>72.36666666666666</v>
      </c>
      <c r="G142" s="298">
        <v>68.633333333333326</v>
      </c>
      <c r="H142" s="298">
        <v>65.266666666666666</v>
      </c>
      <c r="I142" s="298">
        <v>61.533333333333331</v>
      </c>
      <c r="J142" s="298">
        <v>75.73333333333332</v>
      </c>
      <c r="K142" s="298">
        <v>79.46666666666664</v>
      </c>
      <c r="L142" s="298">
        <v>82.833333333333314</v>
      </c>
      <c r="M142" s="285">
        <v>76.099999999999994</v>
      </c>
      <c r="N142" s="285">
        <v>69</v>
      </c>
      <c r="O142" s="300">
        <v>120973000</v>
      </c>
      <c r="P142" s="301">
        <v>-8.7430127561989396E-2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904.9</v>
      </c>
      <c r="F143" s="297">
        <v>906.05000000000007</v>
      </c>
      <c r="G143" s="298">
        <v>894.85000000000014</v>
      </c>
      <c r="H143" s="298">
        <v>884.80000000000007</v>
      </c>
      <c r="I143" s="298">
        <v>873.60000000000014</v>
      </c>
      <c r="J143" s="298">
        <v>916.10000000000014</v>
      </c>
      <c r="K143" s="298">
        <v>927.30000000000018</v>
      </c>
      <c r="L143" s="298">
        <v>937.35000000000014</v>
      </c>
      <c r="M143" s="285">
        <v>917.25</v>
      </c>
      <c r="N143" s="285">
        <v>896</v>
      </c>
      <c r="O143" s="300">
        <v>5234250</v>
      </c>
      <c r="P143" s="301">
        <v>4.0281973816717019E-3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385.3</v>
      </c>
      <c r="F144" s="297">
        <v>386.66666666666669</v>
      </c>
      <c r="G144" s="298">
        <v>377.28333333333336</v>
      </c>
      <c r="H144" s="298">
        <v>369.26666666666665</v>
      </c>
      <c r="I144" s="298">
        <v>359.88333333333333</v>
      </c>
      <c r="J144" s="298">
        <v>394.68333333333339</v>
      </c>
      <c r="K144" s="298">
        <v>404.06666666666672</v>
      </c>
      <c r="L144" s="298">
        <v>412.08333333333343</v>
      </c>
      <c r="M144" s="285">
        <v>396.05</v>
      </c>
      <c r="N144" s="285">
        <v>378.65</v>
      </c>
      <c r="O144" s="300">
        <v>101163000</v>
      </c>
      <c r="P144" s="301">
        <v>5.1268294136934036E-3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27966.75</v>
      </c>
      <c r="F145" s="297">
        <v>28282.966666666664</v>
      </c>
      <c r="G145" s="298">
        <v>27565.983333333326</v>
      </c>
      <c r="H145" s="298">
        <v>27165.216666666664</v>
      </c>
      <c r="I145" s="298">
        <v>26448.233333333326</v>
      </c>
      <c r="J145" s="298">
        <v>28683.733333333326</v>
      </c>
      <c r="K145" s="298">
        <v>29400.716666666664</v>
      </c>
      <c r="L145" s="298">
        <v>29801.483333333326</v>
      </c>
      <c r="M145" s="285">
        <v>28999.95</v>
      </c>
      <c r="N145" s="285">
        <v>27882.2</v>
      </c>
      <c r="O145" s="300">
        <v>130100</v>
      </c>
      <c r="P145" s="301">
        <v>8.6883876357560563E-2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1908.65</v>
      </c>
      <c r="F146" s="297">
        <v>1921.3500000000001</v>
      </c>
      <c r="G146" s="298">
        <v>1885.3000000000002</v>
      </c>
      <c r="H146" s="298">
        <v>1861.95</v>
      </c>
      <c r="I146" s="298">
        <v>1825.9</v>
      </c>
      <c r="J146" s="298">
        <v>1944.7000000000003</v>
      </c>
      <c r="K146" s="298">
        <v>1980.75</v>
      </c>
      <c r="L146" s="298">
        <v>2004.1000000000004</v>
      </c>
      <c r="M146" s="285">
        <v>1957.4</v>
      </c>
      <c r="N146" s="285">
        <v>1898</v>
      </c>
      <c r="O146" s="300">
        <v>719950</v>
      </c>
      <c r="P146" s="301">
        <v>-3.8207200587803088E-2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5627.75</v>
      </c>
      <c r="F147" s="297">
        <v>5674.7333333333336</v>
      </c>
      <c r="G147" s="298">
        <v>5521.0666666666675</v>
      </c>
      <c r="H147" s="298">
        <v>5414.3833333333341</v>
      </c>
      <c r="I147" s="298">
        <v>5260.7166666666681</v>
      </c>
      <c r="J147" s="298">
        <v>5781.416666666667</v>
      </c>
      <c r="K147" s="298">
        <v>5935.083333333333</v>
      </c>
      <c r="L147" s="298">
        <v>6041.7666666666664</v>
      </c>
      <c r="M147" s="285">
        <v>5828.4</v>
      </c>
      <c r="N147" s="285">
        <v>5568.05</v>
      </c>
      <c r="O147" s="300">
        <v>280500</v>
      </c>
      <c r="P147" s="301">
        <v>-2.136938508504143E-2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1295.7</v>
      </c>
      <c r="F148" s="297">
        <v>1305.0666666666666</v>
      </c>
      <c r="G148" s="298">
        <v>1266.9333333333332</v>
      </c>
      <c r="H148" s="298">
        <v>1238.1666666666665</v>
      </c>
      <c r="I148" s="298">
        <v>1200.0333333333331</v>
      </c>
      <c r="J148" s="298">
        <v>1333.8333333333333</v>
      </c>
      <c r="K148" s="298">
        <v>1371.9666666666665</v>
      </c>
      <c r="L148" s="298">
        <v>1400.7333333333333</v>
      </c>
      <c r="M148" s="285">
        <v>1343.2</v>
      </c>
      <c r="N148" s="285">
        <v>1276.3</v>
      </c>
      <c r="O148" s="300">
        <v>4257600</v>
      </c>
      <c r="P148" s="301">
        <v>5.6791104050833992E-2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612.20000000000005</v>
      </c>
      <c r="F149" s="297">
        <v>613.56666666666672</v>
      </c>
      <c r="G149" s="298">
        <v>606.13333333333344</v>
      </c>
      <c r="H149" s="298">
        <v>600.06666666666672</v>
      </c>
      <c r="I149" s="298">
        <v>592.63333333333344</v>
      </c>
      <c r="J149" s="298">
        <v>619.63333333333344</v>
      </c>
      <c r="K149" s="298">
        <v>627.06666666666661</v>
      </c>
      <c r="L149" s="298">
        <v>633.13333333333344</v>
      </c>
      <c r="M149" s="285">
        <v>621</v>
      </c>
      <c r="N149" s="285">
        <v>607.5</v>
      </c>
      <c r="O149" s="300">
        <v>44731400</v>
      </c>
      <c r="P149" s="301">
        <v>-1.0008056020325959E-2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507.25</v>
      </c>
      <c r="F150" s="297">
        <v>514.6</v>
      </c>
      <c r="G150" s="298">
        <v>495.55000000000007</v>
      </c>
      <c r="H150" s="298">
        <v>483.85</v>
      </c>
      <c r="I150" s="298">
        <v>464.80000000000007</v>
      </c>
      <c r="J150" s="298">
        <v>526.30000000000007</v>
      </c>
      <c r="K150" s="298">
        <v>545.35</v>
      </c>
      <c r="L150" s="298">
        <v>557.05000000000007</v>
      </c>
      <c r="M150" s="285">
        <v>533.65</v>
      </c>
      <c r="N150" s="285">
        <v>502.9</v>
      </c>
      <c r="O150" s="300">
        <v>13438500</v>
      </c>
      <c r="P150" s="301">
        <v>0.11347253293562018</v>
      </c>
    </row>
    <row r="151" spans="1:16" ht="15">
      <c r="A151" s="263">
        <v>141</v>
      </c>
      <c r="B151" s="362" t="s">
        <v>858</v>
      </c>
      <c r="C151" s="468" t="s">
        <v>177</v>
      </c>
      <c r="D151" s="469">
        <v>44280</v>
      </c>
      <c r="E151" s="297">
        <v>752.15</v>
      </c>
      <c r="F151" s="297">
        <v>757.34999999999991</v>
      </c>
      <c r="G151" s="298">
        <v>733.89999999999986</v>
      </c>
      <c r="H151" s="298">
        <v>715.65</v>
      </c>
      <c r="I151" s="298">
        <v>692.19999999999993</v>
      </c>
      <c r="J151" s="298">
        <v>775.5999999999998</v>
      </c>
      <c r="K151" s="298">
        <v>799.04999999999984</v>
      </c>
      <c r="L151" s="298">
        <v>817.29999999999973</v>
      </c>
      <c r="M151" s="285">
        <v>780.8</v>
      </c>
      <c r="N151" s="285">
        <v>739.1</v>
      </c>
      <c r="O151" s="300">
        <v>9980000</v>
      </c>
      <c r="P151" s="301">
        <v>-2.4819230017588432E-2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625.45000000000005</v>
      </c>
      <c r="F152" s="297">
        <v>630.66666666666663</v>
      </c>
      <c r="G152" s="298">
        <v>614.7833333333333</v>
      </c>
      <c r="H152" s="298">
        <v>604.11666666666667</v>
      </c>
      <c r="I152" s="298">
        <v>588.23333333333335</v>
      </c>
      <c r="J152" s="298">
        <v>641.33333333333326</v>
      </c>
      <c r="K152" s="298">
        <v>657.2166666666667</v>
      </c>
      <c r="L152" s="298">
        <v>667.88333333333321</v>
      </c>
      <c r="M152" s="285">
        <v>646.54999999999995</v>
      </c>
      <c r="N152" s="285">
        <v>620</v>
      </c>
      <c r="O152" s="300">
        <v>12999150</v>
      </c>
      <c r="P152" s="301">
        <v>-2.072753653228314E-3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325.95</v>
      </c>
      <c r="F153" s="297">
        <v>328.48333333333335</v>
      </c>
      <c r="G153" s="298">
        <v>317.9666666666667</v>
      </c>
      <c r="H153" s="298">
        <v>309.98333333333335</v>
      </c>
      <c r="I153" s="298">
        <v>299.4666666666667</v>
      </c>
      <c r="J153" s="298">
        <v>336.4666666666667</v>
      </c>
      <c r="K153" s="298">
        <v>346.98333333333335</v>
      </c>
      <c r="L153" s="298">
        <v>354.9666666666667</v>
      </c>
      <c r="M153" s="285">
        <v>339</v>
      </c>
      <c r="N153" s="285">
        <v>320.5</v>
      </c>
      <c r="O153" s="300">
        <v>93246300</v>
      </c>
      <c r="P153" s="301">
        <v>1.0402643495288214E-3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107.95</v>
      </c>
      <c r="F154" s="297">
        <v>107.76666666666667</v>
      </c>
      <c r="G154" s="298">
        <v>104.63333333333333</v>
      </c>
      <c r="H154" s="298">
        <v>101.31666666666666</v>
      </c>
      <c r="I154" s="298">
        <v>98.183333333333323</v>
      </c>
      <c r="J154" s="298">
        <v>111.08333333333333</v>
      </c>
      <c r="K154" s="298">
        <v>114.21666666666668</v>
      </c>
      <c r="L154" s="298">
        <v>117.53333333333333</v>
      </c>
      <c r="M154" s="285">
        <v>110.9</v>
      </c>
      <c r="N154" s="285">
        <v>104.45</v>
      </c>
      <c r="O154" s="300">
        <v>145611000</v>
      </c>
      <c r="P154" s="301">
        <v>8.2258366049728915E-3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736.45</v>
      </c>
      <c r="F155" s="297">
        <v>741.41666666666663</v>
      </c>
      <c r="G155" s="298">
        <v>724.13333333333321</v>
      </c>
      <c r="H155" s="298">
        <v>711.81666666666661</v>
      </c>
      <c r="I155" s="298">
        <v>694.53333333333319</v>
      </c>
      <c r="J155" s="298">
        <v>753.73333333333323</v>
      </c>
      <c r="K155" s="298">
        <v>771.01666666666677</v>
      </c>
      <c r="L155" s="298">
        <v>783.33333333333326</v>
      </c>
      <c r="M155" s="285">
        <v>758.7</v>
      </c>
      <c r="N155" s="285">
        <v>729.1</v>
      </c>
      <c r="O155" s="300">
        <v>39693300</v>
      </c>
      <c r="P155" s="301">
        <v>2.4041557549478385E-3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3018.45</v>
      </c>
      <c r="F156" s="297">
        <v>3029.5166666666664</v>
      </c>
      <c r="G156" s="298">
        <v>2992.0333333333328</v>
      </c>
      <c r="H156" s="298">
        <v>2965.6166666666663</v>
      </c>
      <c r="I156" s="298">
        <v>2928.1333333333328</v>
      </c>
      <c r="J156" s="298">
        <v>3055.9333333333329</v>
      </c>
      <c r="K156" s="298">
        <v>3093.4166666666665</v>
      </c>
      <c r="L156" s="298">
        <v>3119.833333333333</v>
      </c>
      <c r="M156" s="285">
        <v>3067</v>
      </c>
      <c r="N156" s="285">
        <v>3003.1</v>
      </c>
      <c r="O156" s="300">
        <v>7080300</v>
      </c>
      <c r="P156" s="301">
        <v>1.1485878369690996E-2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961.55</v>
      </c>
      <c r="F157" s="297">
        <v>967.7166666666667</v>
      </c>
      <c r="G157" s="298">
        <v>951.83333333333337</v>
      </c>
      <c r="H157" s="298">
        <v>942.11666666666667</v>
      </c>
      <c r="I157" s="298">
        <v>926.23333333333335</v>
      </c>
      <c r="J157" s="298">
        <v>977.43333333333339</v>
      </c>
      <c r="K157" s="298">
        <v>993.31666666666661</v>
      </c>
      <c r="L157" s="298">
        <v>1003.0333333333334</v>
      </c>
      <c r="M157" s="285">
        <v>983.6</v>
      </c>
      <c r="N157" s="285">
        <v>958</v>
      </c>
      <c r="O157" s="300">
        <v>11388000</v>
      </c>
      <c r="P157" s="301">
        <v>-5.9704619252121081E-3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1476.6</v>
      </c>
      <c r="F158" s="297">
        <v>1480.0666666666666</v>
      </c>
      <c r="G158" s="298">
        <v>1463.8833333333332</v>
      </c>
      <c r="H158" s="298">
        <v>1451.1666666666665</v>
      </c>
      <c r="I158" s="298">
        <v>1434.9833333333331</v>
      </c>
      <c r="J158" s="298">
        <v>1492.7833333333333</v>
      </c>
      <c r="K158" s="298">
        <v>1508.9666666666667</v>
      </c>
      <c r="L158" s="298">
        <v>1521.6833333333334</v>
      </c>
      <c r="M158" s="285">
        <v>1496.25</v>
      </c>
      <c r="N158" s="285">
        <v>1467.35</v>
      </c>
      <c r="O158" s="300">
        <v>6411750</v>
      </c>
      <c r="P158" s="301">
        <v>2.0654250238777459E-2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2483.75</v>
      </c>
      <c r="F159" s="297">
        <v>2487.6666666666665</v>
      </c>
      <c r="G159" s="298">
        <v>2453.1333333333332</v>
      </c>
      <c r="H159" s="298">
        <v>2422.5166666666669</v>
      </c>
      <c r="I159" s="298">
        <v>2387.9833333333336</v>
      </c>
      <c r="J159" s="298">
        <v>2518.2833333333328</v>
      </c>
      <c r="K159" s="298">
        <v>2552.8166666666666</v>
      </c>
      <c r="L159" s="298">
        <v>2583.4333333333325</v>
      </c>
      <c r="M159" s="285">
        <v>2522.1999999999998</v>
      </c>
      <c r="N159" s="285">
        <v>2457.0500000000002</v>
      </c>
      <c r="O159" s="300">
        <v>1010000</v>
      </c>
      <c r="P159" s="301">
        <v>-1.729676303434643E-3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405.35</v>
      </c>
      <c r="F160" s="297">
        <v>407.63333333333338</v>
      </c>
      <c r="G160" s="298">
        <v>398.21666666666675</v>
      </c>
      <c r="H160" s="298">
        <v>391.08333333333337</v>
      </c>
      <c r="I160" s="298">
        <v>381.66666666666674</v>
      </c>
      <c r="J160" s="298">
        <v>414.76666666666677</v>
      </c>
      <c r="K160" s="298">
        <v>424.18333333333339</v>
      </c>
      <c r="L160" s="298">
        <v>431.31666666666678</v>
      </c>
      <c r="M160" s="285">
        <v>417.05</v>
      </c>
      <c r="N160" s="285">
        <v>400.5</v>
      </c>
      <c r="O160" s="300">
        <v>2889000</v>
      </c>
      <c r="P160" s="301">
        <v>-7.492795389048991E-2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884.55</v>
      </c>
      <c r="F161" s="297">
        <v>900.69999999999993</v>
      </c>
      <c r="G161" s="298">
        <v>863.39999999999986</v>
      </c>
      <c r="H161" s="298">
        <v>842.24999999999989</v>
      </c>
      <c r="I161" s="298">
        <v>804.94999999999982</v>
      </c>
      <c r="J161" s="298">
        <v>921.84999999999991</v>
      </c>
      <c r="K161" s="298">
        <v>959.14999999999986</v>
      </c>
      <c r="L161" s="298">
        <v>980.3</v>
      </c>
      <c r="M161" s="285">
        <v>938</v>
      </c>
      <c r="N161" s="285">
        <v>879.55</v>
      </c>
      <c r="O161" s="300">
        <v>424850</v>
      </c>
      <c r="P161" s="301">
        <v>-0.11480362537764351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619.6</v>
      </c>
      <c r="F162" s="297">
        <v>622.01666666666665</v>
      </c>
      <c r="G162" s="298">
        <v>614.13333333333333</v>
      </c>
      <c r="H162" s="298">
        <v>608.66666666666663</v>
      </c>
      <c r="I162" s="298">
        <v>600.7833333333333</v>
      </c>
      <c r="J162" s="298">
        <v>627.48333333333335</v>
      </c>
      <c r="K162" s="298">
        <v>635.36666666666656</v>
      </c>
      <c r="L162" s="298">
        <v>640.83333333333337</v>
      </c>
      <c r="M162" s="285">
        <v>629.9</v>
      </c>
      <c r="N162" s="285">
        <v>616.54999999999995</v>
      </c>
      <c r="O162" s="300">
        <v>3490200</v>
      </c>
      <c r="P162" s="301">
        <v>-1.3844936708860759E-2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1199.6500000000001</v>
      </c>
      <c r="F163" s="297">
        <v>1205.7666666666667</v>
      </c>
      <c r="G163" s="298">
        <v>1177.0833333333333</v>
      </c>
      <c r="H163" s="298">
        <v>1154.5166666666667</v>
      </c>
      <c r="I163" s="298">
        <v>1125.8333333333333</v>
      </c>
      <c r="J163" s="298">
        <v>1228.3333333333333</v>
      </c>
      <c r="K163" s="298">
        <v>1257.0166666666667</v>
      </c>
      <c r="L163" s="298">
        <v>1279.5833333333333</v>
      </c>
      <c r="M163" s="285">
        <v>1234.45</v>
      </c>
      <c r="N163" s="285">
        <v>1183.2</v>
      </c>
      <c r="O163" s="300">
        <v>1364300</v>
      </c>
      <c r="P163" s="301">
        <v>-4.5965270684371808E-3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6806.5</v>
      </c>
      <c r="F164" s="297">
        <v>6825.3</v>
      </c>
      <c r="G164" s="298">
        <v>6691.35</v>
      </c>
      <c r="H164" s="298">
        <v>6576.2</v>
      </c>
      <c r="I164" s="298">
        <v>6442.25</v>
      </c>
      <c r="J164" s="298">
        <v>6940.4500000000007</v>
      </c>
      <c r="K164" s="298">
        <v>7074.4</v>
      </c>
      <c r="L164" s="298">
        <v>7189.5500000000011</v>
      </c>
      <c r="M164" s="285">
        <v>6959.25</v>
      </c>
      <c r="N164" s="285">
        <v>6710.15</v>
      </c>
      <c r="O164" s="300">
        <v>1517400</v>
      </c>
      <c r="P164" s="301">
        <v>1.5119079475515119E-2</v>
      </c>
    </row>
    <row r="165" spans="1:16" ht="15">
      <c r="A165" s="263">
        <v>155</v>
      </c>
      <c r="B165" s="362" t="s">
        <v>858</v>
      </c>
      <c r="C165" s="468" t="s">
        <v>193</v>
      </c>
      <c r="D165" s="469">
        <v>44280</v>
      </c>
      <c r="E165" s="297">
        <v>593.65</v>
      </c>
      <c r="F165" s="297">
        <v>599.48333333333335</v>
      </c>
      <c r="G165" s="298">
        <v>580.9666666666667</v>
      </c>
      <c r="H165" s="298">
        <v>568.2833333333333</v>
      </c>
      <c r="I165" s="298">
        <v>549.76666666666665</v>
      </c>
      <c r="J165" s="298">
        <v>612.16666666666674</v>
      </c>
      <c r="K165" s="298">
        <v>630.68333333333339</v>
      </c>
      <c r="L165" s="298">
        <v>643.36666666666679</v>
      </c>
      <c r="M165" s="285">
        <v>618</v>
      </c>
      <c r="N165" s="285">
        <v>586.79999999999995</v>
      </c>
      <c r="O165" s="300">
        <v>20380100</v>
      </c>
      <c r="P165" s="301">
        <v>-7.3450262774646998E-3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220.55</v>
      </c>
      <c r="F166" s="297">
        <v>218.31666666666669</v>
      </c>
      <c r="G166" s="298">
        <v>213.23333333333338</v>
      </c>
      <c r="H166" s="298">
        <v>205.91666666666669</v>
      </c>
      <c r="I166" s="298">
        <v>200.83333333333337</v>
      </c>
      <c r="J166" s="298">
        <v>225.63333333333338</v>
      </c>
      <c r="K166" s="298">
        <v>230.7166666666667</v>
      </c>
      <c r="L166" s="298">
        <v>238.03333333333339</v>
      </c>
      <c r="M166" s="285">
        <v>223.4</v>
      </c>
      <c r="N166" s="285">
        <v>211</v>
      </c>
      <c r="O166" s="300">
        <v>110422000</v>
      </c>
      <c r="P166" s="301">
        <v>4.6969607900770087E-2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1035.55</v>
      </c>
      <c r="F167" s="297">
        <v>1048.3166666666666</v>
      </c>
      <c r="G167" s="298">
        <v>1019.2333333333331</v>
      </c>
      <c r="H167" s="298">
        <v>1002.9166666666665</v>
      </c>
      <c r="I167" s="298">
        <v>973.83333333333303</v>
      </c>
      <c r="J167" s="298">
        <v>1064.6333333333332</v>
      </c>
      <c r="K167" s="298">
        <v>1093.7166666666667</v>
      </c>
      <c r="L167" s="298">
        <v>1110.0333333333333</v>
      </c>
      <c r="M167" s="285">
        <v>1077.4000000000001</v>
      </c>
      <c r="N167" s="285">
        <v>1032</v>
      </c>
      <c r="O167" s="300">
        <v>2544000</v>
      </c>
      <c r="P167" s="301">
        <v>-5.9866962305986697E-2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421</v>
      </c>
      <c r="F168" s="297">
        <v>426.2</v>
      </c>
      <c r="G168" s="298">
        <v>411.9</v>
      </c>
      <c r="H168" s="298">
        <v>402.8</v>
      </c>
      <c r="I168" s="298">
        <v>388.5</v>
      </c>
      <c r="J168" s="298">
        <v>435.29999999999995</v>
      </c>
      <c r="K168" s="298">
        <v>449.6</v>
      </c>
      <c r="L168" s="298">
        <v>458.69999999999993</v>
      </c>
      <c r="M168" s="285">
        <v>440.5</v>
      </c>
      <c r="N168" s="285">
        <v>417.1</v>
      </c>
      <c r="O168" s="300">
        <v>38860800</v>
      </c>
      <c r="P168" s="301">
        <v>0.30524505588993983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218.85</v>
      </c>
      <c r="F169" s="297">
        <v>221.85</v>
      </c>
      <c r="G169" s="298">
        <v>213</v>
      </c>
      <c r="H169" s="298">
        <v>207.15</v>
      </c>
      <c r="I169" s="298">
        <v>198.3</v>
      </c>
      <c r="J169" s="298">
        <v>227.7</v>
      </c>
      <c r="K169" s="298">
        <v>236.54999999999995</v>
      </c>
      <c r="L169" s="298">
        <v>242.39999999999998</v>
      </c>
      <c r="M169" s="285">
        <v>230.7</v>
      </c>
      <c r="N169" s="285">
        <v>216</v>
      </c>
      <c r="O169" s="300">
        <v>43200000</v>
      </c>
      <c r="P169" s="301">
        <v>-5.1813471502590676E-3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C20" sqref="C2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44263</v>
      </c>
    </row>
    <row r="7" spans="1:15">
      <c r="A7"/>
    </row>
    <row r="8" spans="1:15" ht="28.5" customHeight="1">
      <c r="A8" s="541" t="s">
        <v>16</v>
      </c>
      <c r="B8" s="542" t="s">
        <v>18</v>
      </c>
      <c r="C8" s="540" t="s">
        <v>19</v>
      </c>
      <c r="D8" s="540" t="s">
        <v>20</v>
      </c>
      <c r="E8" s="540" t="s">
        <v>21</v>
      </c>
      <c r="F8" s="540"/>
      <c r="G8" s="540"/>
      <c r="H8" s="540" t="s">
        <v>22</v>
      </c>
      <c r="I8" s="540"/>
      <c r="J8" s="540"/>
      <c r="K8" s="260"/>
      <c r="L8" s="268"/>
      <c r="M8" s="268"/>
    </row>
    <row r="9" spans="1:15" ht="36" customHeight="1">
      <c r="A9" s="536"/>
      <c r="B9" s="538"/>
      <c r="C9" s="543" t="s">
        <v>23</v>
      </c>
      <c r="D9" s="543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14938.1</v>
      </c>
      <c r="D10" s="284">
        <v>14964.183333333334</v>
      </c>
      <c r="E10" s="284">
        <v>14836.016666666668</v>
      </c>
      <c r="F10" s="284">
        <v>14733.933333333334</v>
      </c>
      <c r="G10" s="284">
        <v>14605.766666666668</v>
      </c>
      <c r="H10" s="284">
        <v>15066.266666666668</v>
      </c>
      <c r="I10" s="284">
        <v>15194.433333333332</v>
      </c>
      <c r="J10" s="284">
        <v>15296.516666666668</v>
      </c>
      <c r="K10" s="283">
        <v>15092.35</v>
      </c>
      <c r="L10" s="283">
        <v>14862.1</v>
      </c>
      <c r="M10" s="288"/>
    </row>
    <row r="11" spans="1:15">
      <c r="A11" s="282">
        <v>2</v>
      </c>
      <c r="B11" s="263" t="s">
        <v>216</v>
      </c>
      <c r="C11" s="285">
        <v>35228.15</v>
      </c>
      <c r="D11" s="265">
        <v>35245.816666666673</v>
      </c>
      <c r="E11" s="265">
        <v>34875.583333333343</v>
      </c>
      <c r="F11" s="265">
        <v>34523.01666666667</v>
      </c>
      <c r="G11" s="265">
        <v>34152.78333333334</v>
      </c>
      <c r="H11" s="265">
        <v>35598.383333333346</v>
      </c>
      <c r="I11" s="265">
        <v>35968.616666666669</v>
      </c>
      <c r="J11" s="265">
        <v>36321.183333333349</v>
      </c>
      <c r="K11" s="285">
        <v>35616.050000000003</v>
      </c>
      <c r="L11" s="285">
        <v>34893.25</v>
      </c>
      <c r="M11" s="288"/>
    </row>
    <row r="12" spans="1:15">
      <c r="A12" s="282">
        <v>3</v>
      </c>
      <c r="B12" s="271" t="s">
        <v>217</v>
      </c>
      <c r="C12" s="285">
        <v>1900.15</v>
      </c>
      <c r="D12" s="265">
        <v>1910.1166666666668</v>
      </c>
      <c r="E12" s="265">
        <v>1877.4833333333336</v>
      </c>
      <c r="F12" s="265">
        <v>1854.8166666666668</v>
      </c>
      <c r="G12" s="265">
        <v>1822.1833333333336</v>
      </c>
      <c r="H12" s="265">
        <v>1932.7833333333335</v>
      </c>
      <c r="I12" s="265">
        <v>1965.4166666666667</v>
      </c>
      <c r="J12" s="265">
        <v>1988.0833333333335</v>
      </c>
      <c r="K12" s="285">
        <v>1942.75</v>
      </c>
      <c r="L12" s="285">
        <v>1887.45</v>
      </c>
      <c r="M12" s="288"/>
    </row>
    <row r="13" spans="1:15">
      <c r="A13" s="282">
        <v>4</v>
      </c>
      <c r="B13" s="263" t="s">
        <v>218</v>
      </c>
      <c r="C13" s="285">
        <v>4244.3999999999996</v>
      </c>
      <c r="D13" s="265">
        <v>4257.416666666667</v>
      </c>
      <c r="E13" s="265">
        <v>4208.4333333333343</v>
      </c>
      <c r="F13" s="265">
        <v>4172.4666666666672</v>
      </c>
      <c r="G13" s="265">
        <v>4123.4833333333345</v>
      </c>
      <c r="H13" s="265">
        <v>4293.3833333333341</v>
      </c>
      <c r="I13" s="265">
        <v>4342.3666666666659</v>
      </c>
      <c r="J13" s="265">
        <v>4378.3333333333339</v>
      </c>
      <c r="K13" s="285">
        <v>4306.3999999999996</v>
      </c>
      <c r="L13" s="285">
        <v>4221.45</v>
      </c>
      <c r="M13" s="288"/>
    </row>
    <row r="14" spans="1:15">
      <c r="A14" s="282">
        <v>5</v>
      </c>
      <c r="B14" s="263" t="s">
        <v>219</v>
      </c>
      <c r="C14" s="285">
        <v>25229.599999999999</v>
      </c>
      <c r="D14" s="265">
        <v>25346.933333333334</v>
      </c>
      <c r="E14" s="265">
        <v>24996.116666666669</v>
      </c>
      <c r="F14" s="265">
        <v>24762.633333333335</v>
      </c>
      <c r="G14" s="265">
        <v>24411.816666666669</v>
      </c>
      <c r="H14" s="265">
        <v>25580.416666666668</v>
      </c>
      <c r="I14" s="265">
        <v>25931.233333333334</v>
      </c>
      <c r="J14" s="265">
        <v>26164.716666666667</v>
      </c>
      <c r="K14" s="285">
        <v>25697.75</v>
      </c>
      <c r="L14" s="285">
        <v>25113.45</v>
      </c>
      <c r="M14" s="288"/>
    </row>
    <row r="15" spans="1:15">
      <c r="A15" s="282">
        <v>6</v>
      </c>
      <c r="B15" s="263" t="s">
        <v>220</v>
      </c>
      <c r="C15" s="285">
        <v>3288</v>
      </c>
      <c r="D15" s="265">
        <v>3307.7333333333336</v>
      </c>
      <c r="E15" s="265">
        <v>3250.166666666667</v>
      </c>
      <c r="F15" s="265">
        <v>3212.3333333333335</v>
      </c>
      <c r="G15" s="265">
        <v>3154.7666666666669</v>
      </c>
      <c r="H15" s="265">
        <v>3345.5666666666671</v>
      </c>
      <c r="I15" s="265">
        <v>3403.1333333333337</v>
      </c>
      <c r="J15" s="265">
        <v>3440.9666666666672</v>
      </c>
      <c r="K15" s="285">
        <v>3365.3</v>
      </c>
      <c r="L15" s="285">
        <v>3269.9</v>
      </c>
      <c r="M15" s="288"/>
    </row>
    <row r="16" spans="1:15">
      <c r="A16" s="282">
        <v>7</v>
      </c>
      <c r="B16" s="263" t="s">
        <v>221</v>
      </c>
      <c r="C16" s="285">
        <v>6964.85</v>
      </c>
      <c r="D16" s="265">
        <v>7009.2833333333328</v>
      </c>
      <c r="E16" s="265">
        <v>6868.7166666666653</v>
      </c>
      <c r="F16" s="265">
        <v>6772.5833333333321</v>
      </c>
      <c r="G16" s="265">
        <v>6632.0166666666646</v>
      </c>
      <c r="H16" s="265">
        <v>7105.4166666666661</v>
      </c>
      <c r="I16" s="265">
        <v>7245.9833333333336</v>
      </c>
      <c r="J16" s="265">
        <v>7342.1166666666668</v>
      </c>
      <c r="K16" s="285">
        <v>7149.85</v>
      </c>
      <c r="L16" s="285">
        <v>6913.15</v>
      </c>
      <c r="M16" s="288"/>
    </row>
    <row r="17" spans="1:13">
      <c r="A17" s="282">
        <v>8</v>
      </c>
      <c r="B17" s="263" t="s">
        <v>38</v>
      </c>
      <c r="C17" s="263">
        <v>1824.45</v>
      </c>
      <c r="D17" s="265">
        <v>1843.6499999999999</v>
      </c>
      <c r="E17" s="265">
        <v>1793.2999999999997</v>
      </c>
      <c r="F17" s="265">
        <v>1762.1499999999999</v>
      </c>
      <c r="G17" s="265">
        <v>1711.7999999999997</v>
      </c>
      <c r="H17" s="265">
        <v>1874.7999999999997</v>
      </c>
      <c r="I17" s="265">
        <v>1925.1499999999996</v>
      </c>
      <c r="J17" s="265">
        <v>1956.2999999999997</v>
      </c>
      <c r="K17" s="263">
        <v>1894</v>
      </c>
      <c r="L17" s="263">
        <v>1812.5</v>
      </c>
      <c r="M17" s="263">
        <v>23.382300000000001</v>
      </c>
    </row>
    <row r="18" spans="1:13">
      <c r="A18" s="282">
        <v>9</v>
      </c>
      <c r="B18" s="263" t="s">
        <v>222</v>
      </c>
      <c r="C18" s="263">
        <v>1260.7</v>
      </c>
      <c r="D18" s="265">
        <v>1261.8500000000001</v>
      </c>
      <c r="E18" s="265">
        <v>1230.0500000000002</v>
      </c>
      <c r="F18" s="265">
        <v>1199.4000000000001</v>
      </c>
      <c r="G18" s="265">
        <v>1167.6000000000001</v>
      </c>
      <c r="H18" s="265">
        <v>1292.5000000000002</v>
      </c>
      <c r="I18" s="265">
        <v>1324.3</v>
      </c>
      <c r="J18" s="265">
        <v>1354.9500000000003</v>
      </c>
      <c r="K18" s="263">
        <v>1293.6500000000001</v>
      </c>
      <c r="L18" s="263">
        <v>1231.2</v>
      </c>
      <c r="M18" s="263">
        <v>13.8302</v>
      </c>
    </row>
    <row r="19" spans="1:13">
      <c r="A19" s="282">
        <v>10</v>
      </c>
      <c r="B19" s="263" t="s">
        <v>735</v>
      </c>
      <c r="C19" s="264">
        <v>1257.7</v>
      </c>
      <c r="D19" s="265">
        <v>1265.3666666666666</v>
      </c>
      <c r="E19" s="265">
        <v>1232.7333333333331</v>
      </c>
      <c r="F19" s="265">
        <v>1207.7666666666667</v>
      </c>
      <c r="G19" s="265">
        <v>1175.1333333333332</v>
      </c>
      <c r="H19" s="265">
        <v>1290.333333333333</v>
      </c>
      <c r="I19" s="265">
        <v>1322.9666666666667</v>
      </c>
      <c r="J19" s="265">
        <v>1347.9333333333329</v>
      </c>
      <c r="K19" s="263">
        <v>1298</v>
      </c>
      <c r="L19" s="263">
        <v>1240.4000000000001</v>
      </c>
      <c r="M19" s="263">
        <v>1.8613599999999999</v>
      </c>
    </row>
    <row r="20" spans="1:13">
      <c r="A20" s="282">
        <v>11</v>
      </c>
      <c r="B20" s="263" t="s">
        <v>288</v>
      </c>
      <c r="C20" s="263">
        <v>14754.8</v>
      </c>
      <c r="D20" s="265">
        <v>14773.449999999999</v>
      </c>
      <c r="E20" s="265">
        <v>14681.349999999999</v>
      </c>
      <c r="F20" s="265">
        <v>14607.9</v>
      </c>
      <c r="G20" s="265">
        <v>14515.8</v>
      </c>
      <c r="H20" s="265">
        <v>14846.899999999998</v>
      </c>
      <c r="I20" s="265">
        <v>14939</v>
      </c>
      <c r="J20" s="265">
        <v>15012.449999999997</v>
      </c>
      <c r="K20" s="263">
        <v>14865.55</v>
      </c>
      <c r="L20" s="263">
        <v>14700</v>
      </c>
      <c r="M20" s="263">
        <v>9.9699999999999997E-2</v>
      </c>
    </row>
    <row r="21" spans="1:13">
      <c r="A21" s="282">
        <v>12</v>
      </c>
      <c r="B21" s="263" t="s">
        <v>40</v>
      </c>
      <c r="C21" s="263">
        <v>909.9</v>
      </c>
      <c r="D21" s="265">
        <v>910.73333333333323</v>
      </c>
      <c r="E21" s="265">
        <v>887.46666666666647</v>
      </c>
      <c r="F21" s="265">
        <v>865.03333333333319</v>
      </c>
      <c r="G21" s="265">
        <v>841.76666666666642</v>
      </c>
      <c r="H21" s="265">
        <v>933.16666666666652</v>
      </c>
      <c r="I21" s="265">
        <v>956.43333333333317</v>
      </c>
      <c r="J21" s="265">
        <v>978.86666666666656</v>
      </c>
      <c r="K21" s="263">
        <v>934</v>
      </c>
      <c r="L21" s="263">
        <v>888.3</v>
      </c>
      <c r="M21" s="263">
        <v>71.091009999999997</v>
      </c>
    </row>
    <row r="22" spans="1:13">
      <c r="A22" s="282">
        <v>13</v>
      </c>
      <c r="B22" s="263" t="s">
        <v>289</v>
      </c>
      <c r="C22" s="263">
        <v>1172.75</v>
      </c>
      <c r="D22" s="265">
        <v>1180.25</v>
      </c>
      <c r="E22" s="265">
        <v>1154.5</v>
      </c>
      <c r="F22" s="265">
        <v>1136.25</v>
      </c>
      <c r="G22" s="265">
        <v>1110.5</v>
      </c>
      <c r="H22" s="265">
        <v>1198.5</v>
      </c>
      <c r="I22" s="265">
        <v>1224.25</v>
      </c>
      <c r="J22" s="265">
        <v>1242.5</v>
      </c>
      <c r="K22" s="263">
        <v>1206</v>
      </c>
      <c r="L22" s="263">
        <v>1162</v>
      </c>
      <c r="M22" s="263">
        <v>5.9571800000000001</v>
      </c>
    </row>
    <row r="23" spans="1:13">
      <c r="A23" s="282">
        <v>14</v>
      </c>
      <c r="B23" s="263" t="s">
        <v>41</v>
      </c>
      <c r="C23" s="263">
        <v>748.95</v>
      </c>
      <c r="D23" s="265">
        <v>746.81666666666661</v>
      </c>
      <c r="E23" s="265">
        <v>732.63333333333321</v>
      </c>
      <c r="F23" s="265">
        <v>716.31666666666661</v>
      </c>
      <c r="G23" s="265">
        <v>702.13333333333321</v>
      </c>
      <c r="H23" s="265">
        <v>763.13333333333321</v>
      </c>
      <c r="I23" s="265">
        <v>777.31666666666661</v>
      </c>
      <c r="J23" s="265">
        <v>793.63333333333321</v>
      </c>
      <c r="K23" s="263">
        <v>761</v>
      </c>
      <c r="L23" s="263">
        <v>730.5</v>
      </c>
      <c r="M23" s="263">
        <v>176.65199999999999</v>
      </c>
    </row>
    <row r="24" spans="1:13">
      <c r="A24" s="282">
        <v>15</v>
      </c>
      <c r="B24" s="263" t="s">
        <v>832</v>
      </c>
      <c r="C24" s="263">
        <v>700.35</v>
      </c>
      <c r="D24" s="265">
        <v>700.70000000000016</v>
      </c>
      <c r="E24" s="265">
        <v>676.70000000000027</v>
      </c>
      <c r="F24" s="265">
        <v>653.05000000000007</v>
      </c>
      <c r="G24" s="265">
        <v>629.05000000000018</v>
      </c>
      <c r="H24" s="265">
        <v>724.35000000000036</v>
      </c>
      <c r="I24" s="265">
        <v>748.35000000000014</v>
      </c>
      <c r="J24" s="265">
        <v>772.00000000000045</v>
      </c>
      <c r="K24" s="263">
        <v>724.7</v>
      </c>
      <c r="L24" s="263">
        <v>677.05</v>
      </c>
      <c r="M24" s="263">
        <v>28.339400000000001</v>
      </c>
    </row>
    <row r="25" spans="1:13">
      <c r="A25" s="282">
        <v>16</v>
      </c>
      <c r="B25" s="263" t="s">
        <v>290</v>
      </c>
      <c r="C25" s="263">
        <v>813.65</v>
      </c>
      <c r="D25" s="265">
        <v>807.2166666666667</v>
      </c>
      <c r="E25" s="265">
        <v>761.43333333333339</v>
      </c>
      <c r="F25" s="265">
        <v>709.2166666666667</v>
      </c>
      <c r="G25" s="265">
        <v>663.43333333333339</v>
      </c>
      <c r="H25" s="265">
        <v>859.43333333333339</v>
      </c>
      <c r="I25" s="265">
        <v>905.2166666666667</v>
      </c>
      <c r="J25" s="265">
        <v>957.43333333333339</v>
      </c>
      <c r="K25" s="263">
        <v>853</v>
      </c>
      <c r="L25" s="263">
        <v>755</v>
      </c>
      <c r="M25" s="263">
        <v>8.6361600000000003</v>
      </c>
    </row>
    <row r="26" spans="1:13">
      <c r="A26" s="282">
        <v>17</v>
      </c>
      <c r="B26" s="263" t="s">
        <v>223</v>
      </c>
      <c r="C26" s="263">
        <v>124.35</v>
      </c>
      <c r="D26" s="265">
        <v>125.71666666666665</v>
      </c>
      <c r="E26" s="265">
        <v>120.83333333333331</v>
      </c>
      <c r="F26" s="265">
        <v>117.31666666666666</v>
      </c>
      <c r="G26" s="265">
        <v>112.43333333333332</v>
      </c>
      <c r="H26" s="265">
        <v>129.23333333333329</v>
      </c>
      <c r="I26" s="265">
        <v>134.11666666666667</v>
      </c>
      <c r="J26" s="265">
        <v>137.6333333333333</v>
      </c>
      <c r="K26" s="263">
        <v>130.6</v>
      </c>
      <c r="L26" s="263">
        <v>122.2</v>
      </c>
      <c r="M26" s="263">
        <v>26.709299999999999</v>
      </c>
    </row>
    <row r="27" spans="1:13">
      <c r="A27" s="282">
        <v>18</v>
      </c>
      <c r="B27" s="263" t="s">
        <v>224</v>
      </c>
      <c r="C27" s="263">
        <v>216.95</v>
      </c>
      <c r="D27" s="265">
        <v>216.98333333333335</v>
      </c>
      <c r="E27" s="265">
        <v>212.76666666666671</v>
      </c>
      <c r="F27" s="265">
        <v>208.58333333333337</v>
      </c>
      <c r="G27" s="265">
        <v>204.36666666666673</v>
      </c>
      <c r="H27" s="265">
        <v>221.16666666666669</v>
      </c>
      <c r="I27" s="265">
        <v>225.38333333333333</v>
      </c>
      <c r="J27" s="265">
        <v>229.56666666666666</v>
      </c>
      <c r="K27" s="263">
        <v>221.2</v>
      </c>
      <c r="L27" s="263">
        <v>212.8</v>
      </c>
      <c r="M27" s="263">
        <v>55.149349999999998</v>
      </c>
    </row>
    <row r="28" spans="1:13">
      <c r="A28" s="282">
        <v>19</v>
      </c>
      <c r="B28" s="263" t="s">
        <v>225</v>
      </c>
      <c r="C28" s="263">
        <v>1752.7</v>
      </c>
      <c r="D28" s="265">
        <v>1741.8666666666668</v>
      </c>
      <c r="E28" s="265">
        <v>1722.7333333333336</v>
      </c>
      <c r="F28" s="265">
        <v>1692.7666666666669</v>
      </c>
      <c r="G28" s="265">
        <v>1673.6333333333337</v>
      </c>
      <c r="H28" s="265">
        <v>1771.8333333333335</v>
      </c>
      <c r="I28" s="265">
        <v>1790.9666666666667</v>
      </c>
      <c r="J28" s="265">
        <v>1820.9333333333334</v>
      </c>
      <c r="K28" s="263">
        <v>1761</v>
      </c>
      <c r="L28" s="263">
        <v>1711.9</v>
      </c>
      <c r="M28" s="263">
        <v>0.88631000000000004</v>
      </c>
    </row>
    <row r="29" spans="1:13">
      <c r="A29" s="282">
        <v>20</v>
      </c>
      <c r="B29" s="263" t="s">
        <v>294</v>
      </c>
      <c r="C29" s="263">
        <v>917</v>
      </c>
      <c r="D29" s="265">
        <v>920.86666666666667</v>
      </c>
      <c r="E29" s="265">
        <v>906.7833333333333</v>
      </c>
      <c r="F29" s="265">
        <v>896.56666666666661</v>
      </c>
      <c r="G29" s="265">
        <v>882.48333333333323</v>
      </c>
      <c r="H29" s="265">
        <v>931.08333333333337</v>
      </c>
      <c r="I29" s="265">
        <v>945.16666666666663</v>
      </c>
      <c r="J29" s="265">
        <v>955.38333333333344</v>
      </c>
      <c r="K29" s="263">
        <v>934.95</v>
      </c>
      <c r="L29" s="263">
        <v>910.65</v>
      </c>
      <c r="M29" s="263">
        <v>2.9525999999999999</v>
      </c>
    </row>
    <row r="30" spans="1:13">
      <c r="A30" s="282">
        <v>21</v>
      </c>
      <c r="B30" s="263" t="s">
        <v>226</v>
      </c>
      <c r="C30" s="263">
        <v>2783.35</v>
      </c>
      <c r="D30" s="265">
        <v>2802.0833333333335</v>
      </c>
      <c r="E30" s="265">
        <v>2758.2666666666669</v>
      </c>
      <c r="F30" s="265">
        <v>2733.1833333333334</v>
      </c>
      <c r="G30" s="265">
        <v>2689.3666666666668</v>
      </c>
      <c r="H30" s="265">
        <v>2827.166666666667</v>
      </c>
      <c r="I30" s="265">
        <v>2870.9833333333336</v>
      </c>
      <c r="J30" s="265">
        <v>2896.0666666666671</v>
      </c>
      <c r="K30" s="263">
        <v>2845.9</v>
      </c>
      <c r="L30" s="263">
        <v>2777</v>
      </c>
      <c r="M30" s="263">
        <v>1.1616200000000001</v>
      </c>
    </row>
    <row r="31" spans="1:13">
      <c r="A31" s="282">
        <v>22</v>
      </c>
      <c r="B31" s="263" t="s">
        <v>44</v>
      </c>
      <c r="C31" s="263">
        <v>892.6</v>
      </c>
      <c r="D31" s="265">
        <v>899.63333333333333</v>
      </c>
      <c r="E31" s="265">
        <v>880.41666666666663</v>
      </c>
      <c r="F31" s="265">
        <v>868.23333333333335</v>
      </c>
      <c r="G31" s="265">
        <v>849.01666666666665</v>
      </c>
      <c r="H31" s="265">
        <v>911.81666666666661</v>
      </c>
      <c r="I31" s="265">
        <v>931.0333333333333</v>
      </c>
      <c r="J31" s="265">
        <v>943.21666666666658</v>
      </c>
      <c r="K31" s="263">
        <v>918.85</v>
      </c>
      <c r="L31" s="263">
        <v>887.45</v>
      </c>
      <c r="M31" s="263">
        <v>11.330360000000001</v>
      </c>
    </row>
    <row r="32" spans="1:13">
      <c r="A32" s="282">
        <v>23</v>
      </c>
      <c r="B32" s="263" t="s">
        <v>45</v>
      </c>
      <c r="C32" s="263">
        <v>284.8</v>
      </c>
      <c r="D32" s="265">
        <v>288.75</v>
      </c>
      <c r="E32" s="265">
        <v>279.2</v>
      </c>
      <c r="F32" s="265">
        <v>273.59999999999997</v>
      </c>
      <c r="G32" s="265">
        <v>264.04999999999995</v>
      </c>
      <c r="H32" s="265">
        <v>294.35000000000002</v>
      </c>
      <c r="I32" s="265">
        <v>303.89999999999998</v>
      </c>
      <c r="J32" s="265">
        <v>309.50000000000006</v>
      </c>
      <c r="K32" s="263">
        <v>298.3</v>
      </c>
      <c r="L32" s="263">
        <v>283.14999999999998</v>
      </c>
      <c r="M32" s="263">
        <v>147.06128000000001</v>
      </c>
    </row>
    <row r="33" spans="1:13">
      <c r="A33" s="282">
        <v>24</v>
      </c>
      <c r="B33" s="263" t="s">
        <v>46</v>
      </c>
      <c r="C33" s="263">
        <v>2879.5</v>
      </c>
      <c r="D33" s="265">
        <v>2922.4166666666665</v>
      </c>
      <c r="E33" s="265">
        <v>2827.083333333333</v>
      </c>
      <c r="F33" s="265">
        <v>2774.6666666666665</v>
      </c>
      <c r="G33" s="265">
        <v>2679.333333333333</v>
      </c>
      <c r="H33" s="265">
        <v>2974.833333333333</v>
      </c>
      <c r="I33" s="265">
        <v>3070.1666666666661</v>
      </c>
      <c r="J33" s="265">
        <v>3122.583333333333</v>
      </c>
      <c r="K33" s="263">
        <v>3017.75</v>
      </c>
      <c r="L33" s="263">
        <v>2870</v>
      </c>
      <c r="M33" s="263">
        <v>14.8611</v>
      </c>
    </row>
    <row r="34" spans="1:13">
      <c r="A34" s="282">
        <v>25</v>
      </c>
      <c r="B34" s="263" t="s">
        <v>47</v>
      </c>
      <c r="C34" s="263">
        <v>242.75</v>
      </c>
      <c r="D34" s="265">
        <v>246.85</v>
      </c>
      <c r="E34" s="265">
        <v>234.89999999999998</v>
      </c>
      <c r="F34" s="265">
        <v>227.04999999999998</v>
      </c>
      <c r="G34" s="265">
        <v>215.09999999999997</v>
      </c>
      <c r="H34" s="265">
        <v>254.7</v>
      </c>
      <c r="I34" s="265">
        <v>266.64999999999998</v>
      </c>
      <c r="J34" s="265">
        <v>274.5</v>
      </c>
      <c r="K34" s="263">
        <v>258.8</v>
      </c>
      <c r="L34" s="263">
        <v>239</v>
      </c>
      <c r="M34" s="263">
        <v>151.18119999999999</v>
      </c>
    </row>
    <row r="35" spans="1:13">
      <c r="A35" s="282">
        <v>26</v>
      </c>
      <c r="B35" s="263" t="s">
        <v>48</v>
      </c>
      <c r="C35" s="263">
        <v>126.2</v>
      </c>
      <c r="D35" s="265">
        <v>127.46666666666665</v>
      </c>
      <c r="E35" s="265">
        <v>123.73333333333332</v>
      </c>
      <c r="F35" s="265">
        <v>121.26666666666667</v>
      </c>
      <c r="G35" s="265">
        <v>117.53333333333333</v>
      </c>
      <c r="H35" s="265">
        <v>129.93333333333331</v>
      </c>
      <c r="I35" s="265">
        <v>133.66666666666663</v>
      </c>
      <c r="J35" s="265">
        <v>136.1333333333333</v>
      </c>
      <c r="K35" s="263">
        <v>131.19999999999999</v>
      </c>
      <c r="L35" s="263">
        <v>125</v>
      </c>
      <c r="M35" s="263">
        <v>262.94049999999999</v>
      </c>
    </row>
    <row r="36" spans="1:13">
      <c r="A36" s="282">
        <v>27</v>
      </c>
      <c r="B36" s="263" t="s">
        <v>50</v>
      </c>
      <c r="C36" s="263">
        <v>2387.1</v>
      </c>
      <c r="D36" s="265">
        <v>2396.0333333333333</v>
      </c>
      <c r="E36" s="265">
        <v>2368.1666666666665</v>
      </c>
      <c r="F36" s="265">
        <v>2349.2333333333331</v>
      </c>
      <c r="G36" s="265">
        <v>2321.3666666666663</v>
      </c>
      <c r="H36" s="265">
        <v>2414.9666666666667</v>
      </c>
      <c r="I36" s="265">
        <v>2442.8333333333335</v>
      </c>
      <c r="J36" s="265">
        <v>2461.7666666666669</v>
      </c>
      <c r="K36" s="263">
        <v>2423.9</v>
      </c>
      <c r="L36" s="263">
        <v>2377.1</v>
      </c>
      <c r="M36" s="263">
        <v>19.53642</v>
      </c>
    </row>
    <row r="37" spans="1:13">
      <c r="A37" s="282">
        <v>28</v>
      </c>
      <c r="B37" s="263" t="s">
        <v>52</v>
      </c>
      <c r="C37" s="263">
        <v>862.8</v>
      </c>
      <c r="D37" s="265">
        <v>864.58333333333337</v>
      </c>
      <c r="E37" s="265">
        <v>854.2166666666667</v>
      </c>
      <c r="F37" s="265">
        <v>845.63333333333333</v>
      </c>
      <c r="G37" s="265">
        <v>835.26666666666665</v>
      </c>
      <c r="H37" s="265">
        <v>873.16666666666674</v>
      </c>
      <c r="I37" s="265">
        <v>883.5333333333333</v>
      </c>
      <c r="J37" s="265">
        <v>892.11666666666679</v>
      </c>
      <c r="K37" s="263">
        <v>874.95</v>
      </c>
      <c r="L37" s="263">
        <v>856</v>
      </c>
      <c r="M37" s="263">
        <v>17.926300000000001</v>
      </c>
    </row>
    <row r="38" spans="1:13">
      <c r="A38" s="282">
        <v>29</v>
      </c>
      <c r="B38" s="263" t="s">
        <v>227</v>
      </c>
      <c r="C38" s="263">
        <v>3286.1</v>
      </c>
      <c r="D38" s="265">
        <v>3245.3666666666668</v>
      </c>
      <c r="E38" s="265">
        <v>3160.7333333333336</v>
      </c>
      <c r="F38" s="265">
        <v>3035.3666666666668</v>
      </c>
      <c r="G38" s="265">
        <v>2950.7333333333336</v>
      </c>
      <c r="H38" s="265">
        <v>3370.7333333333336</v>
      </c>
      <c r="I38" s="265">
        <v>3455.3666666666668</v>
      </c>
      <c r="J38" s="265">
        <v>3580.7333333333336</v>
      </c>
      <c r="K38" s="263">
        <v>3330</v>
      </c>
      <c r="L38" s="263">
        <v>3120</v>
      </c>
      <c r="M38" s="263">
        <v>15.358079999999999</v>
      </c>
    </row>
    <row r="39" spans="1:13">
      <c r="A39" s="282">
        <v>30</v>
      </c>
      <c r="B39" s="263" t="s">
        <v>54</v>
      </c>
      <c r="C39" s="263">
        <v>730.75</v>
      </c>
      <c r="D39" s="265">
        <v>731.7833333333333</v>
      </c>
      <c r="E39" s="265">
        <v>719.46666666666658</v>
      </c>
      <c r="F39" s="265">
        <v>708.18333333333328</v>
      </c>
      <c r="G39" s="265">
        <v>695.86666666666656</v>
      </c>
      <c r="H39" s="265">
        <v>743.06666666666661</v>
      </c>
      <c r="I39" s="265">
        <v>755.38333333333321</v>
      </c>
      <c r="J39" s="265">
        <v>766.66666666666663</v>
      </c>
      <c r="K39" s="263">
        <v>744.1</v>
      </c>
      <c r="L39" s="263">
        <v>720.5</v>
      </c>
      <c r="M39" s="263">
        <v>163.58251999999999</v>
      </c>
    </row>
    <row r="40" spans="1:13">
      <c r="A40" s="282">
        <v>31</v>
      </c>
      <c r="B40" s="263" t="s">
        <v>55</v>
      </c>
      <c r="C40" s="263">
        <v>3852.85</v>
      </c>
      <c r="D40" s="265">
        <v>3862.6166666666668</v>
      </c>
      <c r="E40" s="265">
        <v>3811.9833333333336</v>
      </c>
      <c r="F40" s="265">
        <v>3771.1166666666668</v>
      </c>
      <c r="G40" s="265">
        <v>3720.4833333333336</v>
      </c>
      <c r="H40" s="265">
        <v>3903.4833333333336</v>
      </c>
      <c r="I40" s="265">
        <v>3954.1166666666668</v>
      </c>
      <c r="J40" s="265">
        <v>3994.9833333333336</v>
      </c>
      <c r="K40" s="263">
        <v>3913.25</v>
      </c>
      <c r="L40" s="263">
        <v>3821.75</v>
      </c>
      <c r="M40" s="263">
        <v>7.1993600000000004</v>
      </c>
    </row>
    <row r="41" spans="1:13">
      <c r="A41" s="282">
        <v>32</v>
      </c>
      <c r="B41" s="263" t="s">
        <v>58</v>
      </c>
      <c r="C41" s="263">
        <v>5444.9</v>
      </c>
      <c r="D41" s="265">
        <v>5455.583333333333</v>
      </c>
      <c r="E41" s="265">
        <v>5391.4166666666661</v>
      </c>
      <c r="F41" s="265">
        <v>5337.9333333333334</v>
      </c>
      <c r="G41" s="265">
        <v>5273.7666666666664</v>
      </c>
      <c r="H41" s="265">
        <v>5509.0666666666657</v>
      </c>
      <c r="I41" s="265">
        <v>5573.2333333333318</v>
      </c>
      <c r="J41" s="265">
        <v>5626.7166666666653</v>
      </c>
      <c r="K41" s="263">
        <v>5519.75</v>
      </c>
      <c r="L41" s="263">
        <v>5402.1</v>
      </c>
      <c r="M41" s="263">
        <v>20.7576</v>
      </c>
    </row>
    <row r="42" spans="1:13">
      <c r="A42" s="282">
        <v>33</v>
      </c>
      <c r="B42" s="263" t="s">
        <v>57</v>
      </c>
      <c r="C42" s="263">
        <v>9958.1</v>
      </c>
      <c r="D42" s="265">
        <v>10006.383333333333</v>
      </c>
      <c r="E42" s="265">
        <v>9851.7666666666664</v>
      </c>
      <c r="F42" s="265">
        <v>9745.4333333333325</v>
      </c>
      <c r="G42" s="265">
        <v>9590.8166666666657</v>
      </c>
      <c r="H42" s="265">
        <v>10112.716666666667</v>
      </c>
      <c r="I42" s="265">
        <v>10267.333333333332</v>
      </c>
      <c r="J42" s="265">
        <v>10373.666666666668</v>
      </c>
      <c r="K42" s="263">
        <v>10161</v>
      </c>
      <c r="L42" s="263">
        <v>9900.0499999999993</v>
      </c>
      <c r="M42" s="263">
        <v>3.5512600000000001</v>
      </c>
    </row>
    <row r="43" spans="1:13">
      <c r="A43" s="282">
        <v>34</v>
      </c>
      <c r="B43" s="263" t="s">
        <v>228</v>
      </c>
      <c r="C43" s="263">
        <v>3591.35</v>
      </c>
      <c r="D43" s="265">
        <v>3604.3166666666671</v>
      </c>
      <c r="E43" s="265">
        <v>3544.6333333333341</v>
      </c>
      <c r="F43" s="265">
        <v>3497.916666666667</v>
      </c>
      <c r="G43" s="265">
        <v>3438.233333333334</v>
      </c>
      <c r="H43" s="265">
        <v>3651.0333333333342</v>
      </c>
      <c r="I43" s="265">
        <v>3710.7166666666676</v>
      </c>
      <c r="J43" s="265">
        <v>3757.4333333333343</v>
      </c>
      <c r="K43" s="263">
        <v>3664</v>
      </c>
      <c r="L43" s="263">
        <v>3557.6</v>
      </c>
      <c r="M43" s="263">
        <v>0.38966000000000001</v>
      </c>
    </row>
    <row r="44" spans="1:13">
      <c r="A44" s="282">
        <v>35</v>
      </c>
      <c r="B44" s="263" t="s">
        <v>59</v>
      </c>
      <c r="C44" s="263">
        <v>1601.1</v>
      </c>
      <c r="D44" s="265">
        <v>1611.7833333333335</v>
      </c>
      <c r="E44" s="265">
        <v>1587.416666666667</v>
      </c>
      <c r="F44" s="265">
        <v>1573.7333333333333</v>
      </c>
      <c r="G44" s="265">
        <v>1549.3666666666668</v>
      </c>
      <c r="H44" s="265">
        <v>1625.4666666666672</v>
      </c>
      <c r="I44" s="265">
        <v>1649.8333333333335</v>
      </c>
      <c r="J44" s="265">
        <v>1663.5166666666673</v>
      </c>
      <c r="K44" s="263">
        <v>1636.15</v>
      </c>
      <c r="L44" s="263">
        <v>1598.1</v>
      </c>
      <c r="M44" s="263">
        <v>7.7018899999999997</v>
      </c>
    </row>
    <row r="45" spans="1:13">
      <c r="A45" s="282">
        <v>36</v>
      </c>
      <c r="B45" s="263" t="s">
        <v>229</v>
      </c>
      <c r="C45" s="263">
        <v>346.35</v>
      </c>
      <c r="D45" s="265">
        <v>347.93333333333334</v>
      </c>
      <c r="E45" s="265">
        <v>341.4666666666667</v>
      </c>
      <c r="F45" s="265">
        <v>336.58333333333337</v>
      </c>
      <c r="G45" s="265">
        <v>330.11666666666673</v>
      </c>
      <c r="H45" s="265">
        <v>352.81666666666666</v>
      </c>
      <c r="I45" s="265">
        <v>359.28333333333325</v>
      </c>
      <c r="J45" s="265">
        <v>364.16666666666663</v>
      </c>
      <c r="K45" s="263">
        <v>354.4</v>
      </c>
      <c r="L45" s="263">
        <v>343.05</v>
      </c>
      <c r="M45" s="263">
        <v>56.890369999999997</v>
      </c>
    </row>
    <row r="46" spans="1:13">
      <c r="A46" s="282">
        <v>37</v>
      </c>
      <c r="B46" s="263" t="s">
        <v>60</v>
      </c>
      <c r="C46" s="263">
        <v>80.650000000000006</v>
      </c>
      <c r="D46" s="265">
        <v>81.983333333333334</v>
      </c>
      <c r="E46" s="265">
        <v>78.166666666666671</v>
      </c>
      <c r="F46" s="265">
        <v>75.683333333333337</v>
      </c>
      <c r="G46" s="265">
        <v>71.866666666666674</v>
      </c>
      <c r="H46" s="265">
        <v>84.466666666666669</v>
      </c>
      <c r="I46" s="265">
        <v>88.283333333333331</v>
      </c>
      <c r="J46" s="265">
        <v>90.766666666666666</v>
      </c>
      <c r="K46" s="263">
        <v>85.8</v>
      </c>
      <c r="L46" s="263">
        <v>79.5</v>
      </c>
      <c r="M46" s="263">
        <v>1003.9446799999999</v>
      </c>
    </row>
    <row r="47" spans="1:13">
      <c r="A47" s="282">
        <v>38</v>
      </c>
      <c r="B47" s="263" t="s">
        <v>61</v>
      </c>
      <c r="C47" s="263">
        <v>76.900000000000006</v>
      </c>
      <c r="D47" s="265">
        <v>77.966666666666669</v>
      </c>
      <c r="E47" s="265">
        <v>75.433333333333337</v>
      </c>
      <c r="F47" s="265">
        <v>73.966666666666669</v>
      </c>
      <c r="G47" s="265">
        <v>71.433333333333337</v>
      </c>
      <c r="H47" s="265">
        <v>79.433333333333337</v>
      </c>
      <c r="I47" s="265">
        <v>81.966666666666669</v>
      </c>
      <c r="J47" s="265">
        <v>83.433333333333337</v>
      </c>
      <c r="K47" s="263">
        <v>80.5</v>
      </c>
      <c r="L47" s="263">
        <v>76.5</v>
      </c>
      <c r="M47" s="263">
        <v>48.369599999999998</v>
      </c>
    </row>
    <row r="48" spans="1:13">
      <c r="A48" s="282">
        <v>39</v>
      </c>
      <c r="B48" s="263" t="s">
        <v>62</v>
      </c>
      <c r="C48" s="263">
        <v>1527.35</v>
      </c>
      <c r="D48" s="265">
        <v>1529.9333333333334</v>
      </c>
      <c r="E48" s="265">
        <v>1513.8666666666668</v>
      </c>
      <c r="F48" s="265">
        <v>1500.3833333333334</v>
      </c>
      <c r="G48" s="265">
        <v>1484.3166666666668</v>
      </c>
      <c r="H48" s="265">
        <v>1543.4166666666667</v>
      </c>
      <c r="I48" s="265">
        <v>1559.4833333333333</v>
      </c>
      <c r="J48" s="265">
        <v>1572.9666666666667</v>
      </c>
      <c r="K48" s="263">
        <v>1546</v>
      </c>
      <c r="L48" s="263">
        <v>1516.45</v>
      </c>
      <c r="M48" s="263">
        <v>8.3569099999999992</v>
      </c>
    </row>
    <row r="49" spans="1:13">
      <c r="A49" s="282">
        <v>40</v>
      </c>
      <c r="B49" s="263" t="s">
        <v>65</v>
      </c>
      <c r="C49" s="263">
        <v>729.55</v>
      </c>
      <c r="D49" s="265">
        <v>726.91666666666663</v>
      </c>
      <c r="E49" s="265">
        <v>718.83333333333326</v>
      </c>
      <c r="F49" s="265">
        <v>708.11666666666667</v>
      </c>
      <c r="G49" s="265">
        <v>700.0333333333333</v>
      </c>
      <c r="H49" s="265">
        <v>737.63333333333321</v>
      </c>
      <c r="I49" s="265">
        <v>745.71666666666647</v>
      </c>
      <c r="J49" s="265">
        <v>756.43333333333317</v>
      </c>
      <c r="K49" s="263">
        <v>735</v>
      </c>
      <c r="L49" s="263">
        <v>716.2</v>
      </c>
      <c r="M49" s="263">
        <v>7.8722000000000003</v>
      </c>
    </row>
    <row r="50" spans="1:13">
      <c r="A50" s="282">
        <v>41</v>
      </c>
      <c r="B50" s="263" t="s">
        <v>64</v>
      </c>
      <c r="C50" s="263">
        <v>147</v>
      </c>
      <c r="D50" s="265">
        <v>148.25</v>
      </c>
      <c r="E50" s="265">
        <v>143.5</v>
      </c>
      <c r="F50" s="265">
        <v>140</v>
      </c>
      <c r="G50" s="265">
        <v>135.25</v>
      </c>
      <c r="H50" s="265">
        <v>151.75</v>
      </c>
      <c r="I50" s="265">
        <v>156.5</v>
      </c>
      <c r="J50" s="265">
        <v>160</v>
      </c>
      <c r="K50" s="263">
        <v>153</v>
      </c>
      <c r="L50" s="263">
        <v>144.75</v>
      </c>
      <c r="M50" s="263">
        <v>97.139870000000002</v>
      </c>
    </row>
    <row r="51" spans="1:13">
      <c r="A51" s="282">
        <v>42</v>
      </c>
      <c r="B51" s="263" t="s">
        <v>66</v>
      </c>
      <c r="C51" s="263">
        <v>617.70000000000005</v>
      </c>
      <c r="D51" s="265">
        <v>624.43333333333339</v>
      </c>
      <c r="E51" s="265">
        <v>607.01666666666677</v>
      </c>
      <c r="F51" s="265">
        <v>596.33333333333337</v>
      </c>
      <c r="G51" s="265">
        <v>578.91666666666674</v>
      </c>
      <c r="H51" s="265">
        <v>635.11666666666679</v>
      </c>
      <c r="I51" s="265">
        <v>652.5333333333333</v>
      </c>
      <c r="J51" s="265">
        <v>663.21666666666681</v>
      </c>
      <c r="K51" s="263">
        <v>641.85</v>
      </c>
      <c r="L51" s="263">
        <v>613.75</v>
      </c>
      <c r="M51" s="263">
        <v>16.206009999999999</v>
      </c>
    </row>
    <row r="52" spans="1:13">
      <c r="A52" s="282">
        <v>43</v>
      </c>
      <c r="B52" s="263" t="s">
        <v>69</v>
      </c>
      <c r="C52" s="263">
        <v>52.45</v>
      </c>
      <c r="D52" s="265">
        <v>52.9</v>
      </c>
      <c r="E52" s="265">
        <v>49.9</v>
      </c>
      <c r="F52" s="265">
        <v>47.35</v>
      </c>
      <c r="G52" s="265">
        <v>44.35</v>
      </c>
      <c r="H52" s="265">
        <v>55.449999999999996</v>
      </c>
      <c r="I52" s="265">
        <v>58.449999999999996</v>
      </c>
      <c r="J52" s="265">
        <v>60.999999999999993</v>
      </c>
      <c r="K52" s="263">
        <v>55.9</v>
      </c>
      <c r="L52" s="263">
        <v>50.35</v>
      </c>
      <c r="M52" s="263">
        <v>1125.8581099999999</v>
      </c>
    </row>
    <row r="53" spans="1:13">
      <c r="A53" s="282">
        <v>44</v>
      </c>
      <c r="B53" s="263" t="s">
        <v>73</v>
      </c>
      <c r="C53" s="263">
        <v>461.8</v>
      </c>
      <c r="D53" s="265">
        <v>464.7833333333333</v>
      </c>
      <c r="E53" s="265">
        <v>455.11666666666662</v>
      </c>
      <c r="F53" s="265">
        <v>448.43333333333334</v>
      </c>
      <c r="G53" s="265">
        <v>438.76666666666665</v>
      </c>
      <c r="H53" s="265">
        <v>471.46666666666658</v>
      </c>
      <c r="I53" s="265">
        <v>481.13333333333333</v>
      </c>
      <c r="J53" s="265">
        <v>487.81666666666655</v>
      </c>
      <c r="K53" s="263">
        <v>474.45</v>
      </c>
      <c r="L53" s="263">
        <v>458.1</v>
      </c>
      <c r="M53" s="263">
        <v>88.965130000000002</v>
      </c>
    </row>
    <row r="54" spans="1:13">
      <c r="A54" s="282">
        <v>45</v>
      </c>
      <c r="B54" s="263" t="s">
        <v>68</v>
      </c>
      <c r="C54" s="263">
        <v>532.79999999999995</v>
      </c>
      <c r="D54" s="265">
        <v>531.9</v>
      </c>
      <c r="E54" s="265">
        <v>525.29999999999995</v>
      </c>
      <c r="F54" s="265">
        <v>517.79999999999995</v>
      </c>
      <c r="G54" s="265">
        <v>511.19999999999993</v>
      </c>
      <c r="H54" s="265">
        <v>539.4</v>
      </c>
      <c r="I54" s="265">
        <v>546.00000000000011</v>
      </c>
      <c r="J54" s="265">
        <v>553.5</v>
      </c>
      <c r="K54" s="263">
        <v>538.5</v>
      </c>
      <c r="L54" s="263">
        <v>524.4</v>
      </c>
      <c r="M54" s="263">
        <v>163.517</v>
      </c>
    </row>
    <row r="55" spans="1:13">
      <c r="A55" s="282">
        <v>46</v>
      </c>
      <c r="B55" s="263" t="s">
        <v>70</v>
      </c>
      <c r="C55" s="263">
        <v>394.6</v>
      </c>
      <c r="D55" s="265">
        <v>396.45</v>
      </c>
      <c r="E55" s="265">
        <v>391.65</v>
      </c>
      <c r="F55" s="265">
        <v>388.7</v>
      </c>
      <c r="G55" s="265">
        <v>383.9</v>
      </c>
      <c r="H55" s="265">
        <v>399.4</v>
      </c>
      <c r="I55" s="265">
        <v>404.20000000000005</v>
      </c>
      <c r="J55" s="265">
        <v>407.15</v>
      </c>
      <c r="K55" s="263">
        <v>401.25</v>
      </c>
      <c r="L55" s="263">
        <v>393.5</v>
      </c>
      <c r="M55" s="263">
        <v>16.07741</v>
      </c>
    </row>
    <row r="56" spans="1:13">
      <c r="A56" s="282">
        <v>47</v>
      </c>
      <c r="B56" s="263" t="s">
        <v>230</v>
      </c>
      <c r="C56" s="263">
        <v>1202</v>
      </c>
      <c r="D56" s="265">
        <v>1214.1666666666667</v>
      </c>
      <c r="E56" s="265">
        <v>1182.8333333333335</v>
      </c>
      <c r="F56" s="265">
        <v>1163.6666666666667</v>
      </c>
      <c r="G56" s="265">
        <v>1132.3333333333335</v>
      </c>
      <c r="H56" s="265">
        <v>1233.3333333333335</v>
      </c>
      <c r="I56" s="265">
        <v>1264.666666666667</v>
      </c>
      <c r="J56" s="265">
        <v>1283.8333333333335</v>
      </c>
      <c r="K56" s="263">
        <v>1245.5</v>
      </c>
      <c r="L56" s="263">
        <v>1195</v>
      </c>
      <c r="M56" s="263">
        <v>0.60892999999999997</v>
      </c>
    </row>
    <row r="57" spans="1:13">
      <c r="A57" s="282">
        <v>48</v>
      </c>
      <c r="B57" s="263" t="s">
        <v>71</v>
      </c>
      <c r="C57" s="263">
        <v>14905</v>
      </c>
      <c r="D57" s="265">
        <v>15018.5</v>
      </c>
      <c r="E57" s="265">
        <v>14749.4</v>
      </c>
      <c r="F57" s="265">
        <v>14593.8</v>
      </c>
      <c r="G57" s="265">
        <v>14324.699999999999</v>
      </c>
      <c r="H57" s="265">
        <v>15174.1</v>
      </c>
      <c r="I57" s="265">
        <v>15443.199999999999</v>
      </c>
      <c r="J57" s="265">
        <v>15598.800000000001</v>
      </c>
      <c r="K57" s="263">
        <v>15287.6</v>
      </c>
      <c r="L57" s="263">
        <v>14862.9</v>
      </c>
      <c r="M57" s="263">
        <v>0.48227999999999999</v>
      </c>
    </row>
    <row r="58" spans="1:13">
      <c r="A58" s="282">
        <v>49</v>
      </c>
      <c r="B58" s="263" t="s">
        <v>74</v>
      </c>
      <c r="C58" s="263">
        <v>3491.75</v>
      </c>
      <c r="D58" s="265">
        <v>3486.3833333333332</v>
      </c>
      <c r="E58" s="265">
        <v>3466.1166666666663</v>
      </c>
      <c r="F58" s="265">
        <v>3440.4833333333331</v>
      </c>
      <c r="G58" s="265">
        <v>3420.2166666666662</v>
      </c>
      <c r="H58" s="265">
        <v>3512.0166666666664</v>
      </c>
      <c r="I58" s="265">
        <v>3532.2833333333328</v>
      </c>
      <c r="J58" s="265">
        <v>3557.9166666666665</v>
      </c>
      <c r="K58" s="263">
        <v>3506.65</v>
      </c>
      <c r="L58" s="263">
        <v>3460.75</v>
      </c>
      <c r="M58" s="263">
        <v>6.1242299999999998</v>
      </c>
    </row>
    <row r="59" spans="1:13">
      <c r="A59" s="282">
        <v>50</v>
      </c>
      <c r="B59" s="263" t="s">
        <v>80</v>
      </c>
      <c r="C59" s="263">
        <v>631.1</v>
      </c>
      <c r="D59" s="265">
        <v>634.36666666666667</v>
      </c>
      <c r="E59" s="265">
        <v>622.73333333333335</v>
      </c>
      <c r="F59" s="265">
        <v>614.36666666666667</v>
      </c>
      <c r="G59" s="265">
        <v>602.73333333333335</v>
      </c>
      <c r="H59" s="265">
        <v>642.73333333333335</v>
      </c>
      <c r="I59" s="265">
        <v>654.36666666666679</v>
      </c>
      <c r="J59" s="265">
        <v>662.73333333333335</v>
      </c>
      <c r="K59" s="263">
        <v>646</v>
      </c>
      <c r="L59" s="263">
        <v>626</v>
      </c>
      <c r="M59" s="263">
        <v>7.3703599999999998</v>
      </c>
    </row>
    <row r="60" spans="1:13">
      <c r="A60" s="282">
        <v>51</v>
      </c>
      <c r="B60" s="263" t="s">
        <v>75</v>
      </c>
      <c r="C60" s="263">
        <v>442.25</v>
      </c>
      <c r="D60" s="265">
        <v>444.83333333333331</v>
      </c>
      <c r="E60" s="265">
        <v>437.66666666666663</v>
      </c>
      <c r="F60" s="265">
        <v>433.08333333333331</v>
      </c>
      <c r="G60" s="265">
        <v>425.91666666666663</v>
      </c>
      <c r="H60" s="265">
        <v>449.41666666666663</v>
      </c>
      <c r="I60" s="265">
        <v>456.58333333333326</v>
      </c>
      <c r="J60" s="265">
        <v>461.16666666666663</v>
      </c>
      <c r="K60" s="263">
        <v>452</v>
      </c>
      <c r="L60" s="263">
        <v>440.25</v>
      </c>
      <c r="M60" s="263">
        <v>19.25235</v>
      </c>
    </row>
    <row r="61" spans="1:13">
      <c r="A61" s="282">
        <v>52</v>
      </c>
      <c r="B61" s="263" t="s">
        <v>76</v>
      </c>
      <c r="C61" s="263">
        <v>159.6</v>
      </c>
      <c r="D61" s="265">
        <v>161.35</v>
      </c>
      <c r="E61" s="265">
        <v>155.5</v>
      </c>
      <c r="F61" s="265">
        <v>151.4</v>
      </c>
      <c r="G61" s="265">
        <v>145.55000000000001</v>
      </c>
      <c r="H61" s="265">
        <v>165.45</v>
      </c>
      <c r="I61" s="265">
        <v>171.29999999999995</v>
      </c>
      <c r="J61" s="265">
        <v>175.39999999999998</v>
      </c>
      <c r="K61" s="263">
        <v>167.2</v>
      </c>
      <c r="L61" s="263">
        <v>157.25</v>
      </c>
      <c r="M61" s="263">
        <v>311.44582000000003</v>
      </c>
    </row>
    <row r="62" spans="1:13">
      <c r="A62" s="282">
        <v>53</v>
      </c>
      <c r="B62" s="263" t="s">
        <v>77</v>
      </c>
      <c r="C62" s="263">
        <v>135.30000000000001</v>
      </c>
      <c r="D62" s="265">
        <v>136.23333333333335</v>
      </c>
      <c r="E62" s="265">
        <v>133.06666666666669</v>
      </c>
      <c r="F62" s="265">
        <v>130.83333333333334</v>
      </c>
      <c r="G62" s="265">
        <v>127.66666666666669</v>
      </c>
      <c r="H62" s="265">
        <v>138.4666666666667</v>
      </c>
      <c r="I62" s="265">
        <v>141.63333333333333</v>
      </c>
      <c r="J62" s="265">
        <v>143.8666666666667</v>
      </c>
      <c r="K62" s="263">
        <v>139.4</v>
      </c>
      <c r="L62" s="263">
        <v>134</v>
      </c>
      <c r="M62" s="263">
        <v>21.804259999999999</v>
      </c>
    </row>
    <row r="63" spans="1:13">
      <c r="A63" s="282">
        <v>54</v>
      </c>
      <c r="B63" s="263" t="s">
        <v>81</v>
      </c>
      <c r="C63" s="263">
        <v>526.79999999999995</v>
      </c>
      <c r="D63" s="265">
        <v>525.44999999999993</v>
      </c>
      <c r="E63" s="265">
        <v>516.99999999999989</v>
      </c>
      <c r="F63" s="265">
        <v>507.19999999999993</v>
      </c>
      <c r="G63" s="265">
        <v>498.74999999999989</v>
      </c>
      <c r="H63" s="265">
        <v>535.24999999999989</v>
      </c>
      <c r="I63" s="265">
        <v>543.69999999999993</v>
      </c>
      <c r="J63" s="265">
        <v>553.49999999999989</v>
      </c>
      <c r="K63" s="263">
        <v>533.9</v>
      </c>
      <c r="L63" s="263">
        <v>515.65</v>
      </c>
      <c r="M63" s="263">
        <v>27.047450000000001</v>
      </c>
    </row>
    <row r="64" spans="1:13">
      <c r="A64" s="282">
        <v>55</v>
      </c>
      <c r="B64" s="263" t="s">
        <v>82</v>
      </c>
      <c r="C64" s="263">
        <v>805.15</v>
      </c>
      <c r="D64" s="265">
        <v>805.80000000000007</v>
      </c>
      <c r="E64" s="265">
        <v>799.60000000000014</v>
      </c>
      <c r="F64" s="265">
        <v>794.05000000000007</v>
      </c>
      <c r="G64" s="265">
        <v>787.85000000000014</v>
      </c>
      <c r="H64" s="265">
        <v>811.35000000000014</v>
      </c>
      <c r="I64" s="265">
        <v>817.55000000000018</v>
      </c>
      <c r="J64" s="265">
        <v>823.10000000000014</v>
      </c>
      <c r="K64" s="263">
        <v>812</v>
      </c>
      <c r="L64" s="263">
        <v>800.25</v>
      </c>
      <c r="M64" s="263">
        <v>38.3217</v>
      </c>
    </row>
    <row r="65" spans="1:13">
      <c r="A65" s="282">
        <v>56</v>
      </c>
      <c r="B65" s="263" t="s">
        <v>231</v>
      </c>
      <c r="C65" s="263">
        <v>173.4</v>
      </c>
      <c r="D65" s="265">
        <v>176.18333333333331</v>
      </c>
      <c r="E65" s="265">
        <v>169.66666666666663</v>
      </c>
      <c r="F65" s="265">
        <v>165.93333333333331</v>
      </c>
      <c r="G65" s="265">
        <v>159.41666666666663</v>
      </c>
      <c r="H65" s="265">
        <v>179.91666666666663</v>
      </c>
      <c r="I65" s="265">
        <v>186.43333333333334</v>
      </c>
      <c r="J65" s="265">
        <v>190.16666666666663</v>
      </c>
      <c r="K65" s="263">
        <v>182.7</v>
      </c>
      <c r="L65" s="263">
        <v>172.45</v>
      </c>
      <c r="M65" s="263">
        <v>42.405639999999998</v>
      </c>
    </row>
    <row r="66" spans="1:13">
      <c r="A66" s="282">
        <v>57</v>
      </c>
      <c r="B66" s="263" t="s">
        <v>83</v>
      </c>
      <c r="C66" s="263">
        <v>151.1</v>
      </c>
      <c r="D66" s="265">
        <v>151.16666666666666</v>
      </c>
      <c r="E66" s="265">
        <v>149.63333333333333</v>
      </c>
      <c r="F66" s="265">
        <v>148.16666666666666</v>
      </c>
      <c r="G66" s="265">
        <v>146.63333333333333</v>
      </c>
      <c r="H66" s="265">
        <v>152.63333333333333</v>
      </c>
      <c r="I66" s="265">
        <v>154.16666666666669</v>
      </c>
      <c r="J66" s="265">
        <v>155.63333333333333</v>
      </c>
      <c r="K66" s="263">
        <v>152.69999999999999</v>
      </c>
      <c r="L66" s="263">
        <v>149.69999999999999</v>
      </c>
      <c r="M66" s="263">
        <v>173.23282</v>
      </c>
    </row>
    <row r="67" spans="1:13">
      <c r="A67" s="282">
        <v>58</v>
      </c>
      <c r="B67" s="263" t="s">
        <v>823</v>
      </c>
      <c r="C67" s="263">
        <v>2585.65</v>
      </c>
      <c r="D67" s="265">
        <v>2601.5833333333335</v>
      </c>
      <c r="E67" s="265">
        <v>2548.0666666666671</v>
      </c>
      <c r="F67" s="265">
        <v>2510.4833333333336</v>
      </c>
      <c r="G67" s="265">
        <v>2456.9666666666672</v>
      </c>
      <c r="H67" s="265">
        <v>2639.166666666667</v>
      </c>
      <c r="I67" s="265">
        <v>2692.6833333333334</v>
      </c>
      <c r="J67" s="265">
        <v>2730.2666666666669</v>
      </c>
      <c r="K67" s="263">
        <v>2655.1</v>
      </c>
      <c r="L67" s="263">
        <v>2564</v>
      </c>
      <c r="M67" s="263">
        <v>1.4704200000000001</v>
      </c>
    </row>
    <row r="68" spans="1:13">
      <c r="A68" s="282">
        <v>59</v>
      </c>
      <c r="B68" s="263" t="s">
        <v>84</v>
      </c>
      <c r="C68" s="263">
        <v>1633.9</v>
      </c>
      <c r="D68" s="265">
        <v>1633.4333333333334</v>
      </c>
      <c r="E68" s="265">
        <v>1617.1166666666668</v>
      </c>
      <c r="F68" s="265">
        <v>1600.3333333333335</v>
      </c>
      <c r="G68" s="265">
        <v>1584.0166666666669</v>
      </c>
      <c r="H68" s="265">
        <v>1650.2166666666667</v>
      </c>
      <c r="I68" s="265">
        <v>1666.5333333333333</v>
      </c>
      <c r="J68" s="265">
        <v>1683.3166666666666</v>
      </c>
      <c r="K68" s="263">
        <v>1649.75</v>
      </c>
      <c r="L68" s="263">
        <v>1616.65</v>
      </c>
      <c r="M68" s="263">
        <v>9.8077699999999997</v>
      </c>
    </row>
    <row r="69" spans="1:13">
      <c r="A69" s="282">
        <v>60</v>
      </c>
      <c r="B69" s="263" t="s">
        <v>85</v>
      </c>
      <c r="C69" s="263">
        <v>591.4</v>
      </c>
      <c r="D69" s="265">
        <v>601.29999999999995</v>
      </c>
      <c r="E69" s="265">
        <v>578.14999999999986</v>
      </c>
      <c r="F69" s="265">
        <v>564.89999999999986</v>
      </c>
      <c r="G69" s="265">
        <v>541.74999999999977</v>
      </c>
      <c r="H69" s="265">
        <v>614.54999999999995</v>
      </c>
      <c r="I69" s="265">
        <v>637.70000000000005</v>
      </c>
      <c r="J69" s="265">
        <v>650.95000000000005</v>
      </c>
      <c r="K69" s="263">
        <v>624.45000000000005</v>
      </c>
      <c r="L69" s="263">
        <v>588.04999999999995</v>
      </c>
      <c r="M69" s="263">
        <v>46.473210000000002</v>
      </c>
    </row>
    <row r="70" spans="1:13">
      <c r="A70" s="282">
        <v>61</v>
      </c>
      <c r="B70" s="263" t="s">
        <v>232</v>
      </c>
      <c r="C70" s="263">
        <v>785.35</v>
      </c>
      <c r="D70" s="265">
        <v>786.4</v>
      </c>
      <c r="E70" s="265">
        <v>775.75</v>
      </c>
      <c r="F70" s="265">
        <v>766.15</v>
      </c>
      <c r="G70" s="265">
        <v>755.5</v>
      </c>
      <c r="H70" s="265">
        <v>796</v>
      </c>
      <c r="I70" s="265">
        <v>806.64999999999986</v>
      </c>
      <c r="J70" s="265">
        <v>816.25</v>
      </c>
      <c r="K70" s="263">
        <v>797.05</v>
      </c>
      <c r="L70" s="263">
        <v>776.8</v>
      </c>
      <c r="M70" s="263">
        <v>7.2531600000000003</v>
      </c>
    </row>
    <row r="71" spans="1:13">
      <c r="A71" s="282">
        <v>62</v>
      </c>
      <c r="B71" s="263" t="s">
        <v>233</v>
      </c>
      <c r="C71" s="263">
        <v>404.3</v>
      </c>
      <c r="D71" s="265">
        <v>402.09999999999997</v>
      </c>
      <c r="E71" s="265">
        <v>395.19999999999993</v>
      </c>
      <c r="F71" s="265">
        <v>386.09999999999997</v>
      </c>
      <c r="G71" s="265">
        <v>379.19999999999993</v>
      </c>
      <c r="H71" s="265">
        <v>411.19999999999993</v>
      </c>
      <c r="I71" s="265">
        <v>418.09999999999991</v>
      </c>
      <c r="J71" s="265">
        <v>427.19999999999993</v>
      </c>
      <c r="K71" s="263">
        <v>409</v>
      </c>
      <c r="L71" s="263">
        <v>393</v>
      </c>
      <c r="M71" s="263">
        <v>14.20565</v>
      </c>
    </row>
    <row r="72" spans="1:13">
      <c r="A72" s="282">
        <v>63</v>
      </c>
      <c r="B72" s="263" t="s">
        <v>86</v>
      </c>
      <c r="C72" s="263">
        <v>853.7</v>
      </c>
      <c r="D72" s="265">
        <v>864.01666666666677</v>
      </c>
      <c r="E72" s="265">
        <v>834.18333333333351</v>
      </c>
      <c r="F72" s="265">
        <v>814.66666666666674</v>
      </c>
      <c r="G72" s="265">
        <v>784.83333333333348</v>
      </c>
      <c r="H72" s="265">
        <v>883.53333333333353</v>
      </c>
      <c r="I72" s="265">
        <v>913.36666666666679</v>
      </c>
      <c r="J72" s="265">
        <v>932.88333333333355</v>
      </c>
      <c r="K72" s="263">
        <v>893.85</v>
      </c>
      <c r="L72" s="263">
        <v>844.5</v>
      </c>
      <c r="M72" s="263">
        <v>17.209489999999999</v>
      </c>
    </row>
    <row r="73" spans="1:13">
      <c r="A73" s="282">
        <v>64</v>
      </c>
      <c r="B73" s="263" t="s">
        <v>92</v>
      </c>
      <c r="C73" s="263">
        <v>318.10000000000002</v>
      </c>
      <c r="D73" s="265">
        <v>318.36666666666667</v>
      </c>
      <c r="E73" s="265">
        <v>312.13333333333333</v>
      </c>
      <c r="F73" s="265">
        <v>306.16666666666663</v>
      </c>
      <c r="G73" s="265">
        <v>299.93333333333328</v>
      </c>
      <c r="H73" s="265">
        <v>324.33333333333337</v>
      </c>
      <c r="I73" s="265">
        <v>330.56666666666672</v>
      </c>
      <c r="J73" s="265">
        <v>336.53333333333342</v>
      </c>
      <c r="K73" s="263">
        <v>324.60000000000002</v>
      </c>
      <c r="L73" s="263">
        <v>312.39999999999998</v>
      </c>
      <c r="M73" s="263">
        <v>157.48455999999999</v>
      </c>
    </row>
    <row r="74" spans="1:13">
      <c r="A74" s="282">
        <v>65</v>
      </c>
      <c r="B74" s="263" t="s">
        <v>87</v>
      </c>
      <c r="C74" s="263">
        <v>524.4</v>
      </c>
      <c r="D74" s="265">
        <v>525.31666666666661</v>
      </c>
      <c r="E74" s="265">
        <v>521.73333333333323</v>
      </c>
      <c r="F74" s="265">
        <v>519.06666666666661</v>
      </c>
      <c r="G74" s="265">
        <v>515.48333333333323</v>
      </c>
      <c r="H74" s="265">
        <v>527.98333333333323</v>
      </c>
      <c r="I74" s="265">
        <v>531.56666666666672</v>
      </c>
      <c r="J74" s="265">
        <v>534.23333333333323</v>
      </c>
      <c r="K74" s="263">
        <v>528.9</v>
      </c>
      <c r="L74" s="263">
        <v>522.65</v>
      </c>
      <c r="M74" s="263">
        <v>37.856270000000002</v>
      </c>
    </row>
    <row r="75" spans="1:13">
      <c r="A75" s="282">
        <v>66</v>
      </c>
      <c r="B75" s="263" t="s">
        <v>234</v>
      </c>
      <c r="C75" s="263">
        <v>1474.95</v>
      </c>
      <c r="D75" s="265">
        <v>1485.6333333333332</v>
      </c>
      <c r="E75" s="265">
        <v>1456.3166666666664</v>
      </c>
      <c r="F75" s="265">
        <v>1437.6833333333332</v>
      </c>
      <c r="G75" s="265">
        <v>1408.3666666666663</v>
      </c>
      <c r="H75" s="265">
        <v>1504.2666666666664</v>
      </c>
      <c r="I75" s="265">
        <v>1533.583333333333</v>
      </c>
      <c r="J75" s="265">
        <v>1552.2166666666665</v>
      </c>
      <c r="K75" s="263">
        <v>1514.95</v>
      </c>
      <c r="L75" s="263">
        <v>1467</v>
      </c>
      <c r="M75" s="263">
        <v>1.0389299999999999</v>
      </c>
    </row>
    <row r="76" spans="1:13">
      <c r="A76" s="282">
        <v>67</v>
      </c>
      <c r="B76" s="263" t="s">
        <v>834</v>
      </c>
      <c r="C76" s="263">
        <v>322.05</v>
      </c>
      <c r="D76" s="265">
        <v>326.28333333333336</v>
      </c>
      <c r="E76" s="265">
        <v>314.9666666666667</v>
      </c>
      <c r="F76" s="265">
        <v>307.88333333333333</v>
      </c>
      <c r="G76" s="265">
        <v>296.56666666666666</v>
      </c>
      <c r="H76" s="265">
        <v>333.36666666666673</v>
      </c>
      <c r="I76" s="265">
        <v>344.68333333333345</v>
      </c>
      <c r="J76" s="265">
        <v>351.76666666666677</v>
      </c>
      <c r="K76" s="263">
        <v>337.6</v>
      </c>
      <c r="L76" s="263">
        <v>319.2</v>
      </c>
      <c r="M76" s="263">
        <v>9.8260699999999996</v>
      </c>
    </row>
    <row r="77" spans="1:13">
      <c r="A77" s="282">
        <v>68</v>
      </c>
      <c r="B77" s="263" t="s">
        <v>90</v>
      </c>
      <c r="C77" s="263">
        <v>3496.9</v>
      </c>
      <c r="D77" s="265">
        <v>3512.2999999999997</v>
      </c>
      <c r="E77" s="265">
        <v>3474.5999999999995</v>
      </c>
      <c r="F77" s="265">
        <v>3452.2999999999997</v>
      </c>
      <c r="G77" s="265">
        <v>3414.5999999999995</v>
      </c>
      <c r="H77" s="265">
        <v>3534.5999999999995</v>
      </c>
      <c r="I77" s="265">
        <v>3572.2999999999993</v>
      </c>
      <c r="J77" s="265">
        <v>3594.5999999999995</v>
      </c>
      <c r="K77" s="263">
        <v>3550</v>
      </c>
      <c r="L77" s="263">
        <v>3490</v>
      </c>
      <c r="M77" s="263">
        <v>3.9070200000000002</v>
      </c>
    </row>
    <row r="78" spans="1:13">
      <c r="A78" s="282">
        <v>69</v>
      </c>
      <c r="B78" s="263" t="s">
        <v>348</v>
      </c>
      <c r="C78" s="263">
        <v>2303.9</v>
      </c>
      <c r="D78" s="265">
        <v>2311.1666666666665</v>
      </c>
      <c r="E78" s="265">
        <v>2282.7333333333331</v>
      </c>
      <c r="F78" s="265">
        <v>2261.5666666666666</v>
      </c>
      <c r="G78" s="265">
        <v>2233.1333333333332</v>
      </c>
      <c r="H78" s="265">
        <v>2332.333333333333</v>
      </c>
      <c r="I78" s="265">
        <v>2360.7666666666664</v>
      </c>
      <c r="J78" s="265">
        <v>2381.9333333333329</v>
      </c>
      <c r="K78" s="263">
        <v>2339.6</v>
      </c>
      <c r="L78" s="263">
        <v>2290</v>
      </c>
      <c r="M78" s="263">
        <v>0.98055000000000003</v>
      </c>
    </row>
    <row r="79" spans="1:13">
      <c r="A79" s="282">
        <v>70</v>
      </c>
      <c r="B79" s="263" t="s">
        <v>93</v>
      </c>
      <c r="C79" s="263">
        <v>4492.5</v>
      </c>
      <c r="D79" s="265">
        <v>4512.166666666667</v>
      </c>
      <c r="E79" s="265">
        <v>4464.3333333333339</v>
      </c>
      <c r="F79" s="265">
        <v>4436.166666666667</v>
      </c>
      <c r="G79" s="265">
        <v>4388.3333333333339</v>
      </c>
      <c r="H79" s="265">
        <v>4540.3333333333339</v>
      </c>
      <c r="I79" s="265">
        <v>4588.1666666666679</v>
      </c>
      <c r="J79" s="265">
        <v>4616.3333333333339</v>
      </c>
      <c r="K79" s="263">
        <v>4560</v>
      </c>
      <c r="L79" s="263">
        <v>4484</v>
      </c>
      <c r="M79" s="263">
        <v>8.2636900000000004</v>
      </c>
    </row>
    <row r="80" spans="1:13">
      <c r="A80" s="282">
        <v>71</v>
      </c>
      <c r="B80" s="263" t="s">
        <v>235</v>
      </c>
      <c r="C80" s="263">
        <v>73.900000000000006</v>
      </c>
      <c r="D80" s="265">
        <v>73.866666666666674</v>
      </c>
      <c r="E80" s="265">
        <v>70.833333333333343</v>
      </c>
      <c r="F80" s="265">
        <v>67.766666666666666</v>
      </c>
      <c r="G80" s="265">
        <v>64.733333333333334</v>
      </c>
      <c r="H80" s="265">
        <v>76.933333333333351</v>
      </c>
      <c r="I80" s="265">
        <v>79.966666666666683</v>
      </c>
      <c r="J80" s="265">
        <v>83.03333333333336</v>
      </c>
      <c r="K80" s="263">
        <v>76.900000000000006</v>
      </c>
      <c r="L80" s="263">
        <v>70.8</v>
      </c>
      <c r="M80" s="263">
        <v>42.322159999999997</v>
      </c>
    </row>
    <row r="81" spans="1:13">
      <c r="A81" s="282">
        <v>72</v>
      </c>
      <c r="B81" s="263" t="s">
        <v>94</v>
      </c>
      <c r="C81" s="263">
        <v>2587.75</v>
      </c>
      <c r="D81" s="265">
        <v>2593.9833333333331</v>
      </c>
      <c r="E81" s="265">
        <v>2553.7666666666664</v>
      </c>
      <c r="F81" s="265">
        <v>2519.7833333333333</v>
      </c>
      <c r="G81" s="265">
        <v>2479.5666666666666</v>
      </c>
      <c r="H81" s="265">
        <v>2627.9666666666662</v>
      </c>
      <c r="I81" s="265">
        <v>2668.1833333333325</v>
      </c>
      <c r="J81" s="265">
        <v>2702.1666666666661</v>
      </c>
      <c r="K81" s="263">
        <v>2634.2</v>
      </c>
      <c r="L81" s="263">
        <v>2560</v>
      </c>
      <c r="M81" s="263">
        <v>11.533189999999999</v>
      </c>
    </row>
    <row r="82" spans="1:13">
      <c r="A82" s="282">
        <v>73</v>
      </c>
      <c r="B82" s="263" t="s">
        <v>236</v>
      </c>
      <c r="C82" s="263">
        <v>472</v>
      </c>
      <c r="D82" s="265">
        <v>466.86666666666662</v>
      </c>
      <c r="E82" s="265">
        <v>452.73333333333323</v>
      </c>
      <c r="F82" s="265">
        <v>433.46666666666664</v>
      </c>
      <c r="G82" s="265">
        <v>419.33333333333326</v>
      </c>
      <c r="H82" s="265">
        <v>486.13333333333321</v>
      </c>
      <c r="I82" s="265">
        <v>500.26666666666654</v>
      </c>
      <c r="J82" s="265">
        <v>519.53333333333319</v>
      </c>
      <c r="K82" s="263">
        <v>481</v>
      </c>
      <c r="L82" s="263">
        <v>447.6</v>
      </c>
      <c r="M82" s="263">
        <v>8.7587299999999999</v>
      </c>
    </row>
    <row r="83" spans="1:13">
      <c r="A83" s="282">
        <v>74</v>
      </c>
      <c r="B83" s="263" t="s">
        <v>237</v>
      </c>
      <c r="C83" s="263">
        <v>1405.1</v>
      </c>
      <c r="D83" s="265">
        <v>1398.3666666666668</v>
      </c>
      <c r="E83" s="265">
        <v>1384.7333333333336</v>
      </c>
      <c r="F83" s="265">
        <v>1364.3666666666668</v>
      </c>
      <c r="G83" s="265">
        <v>1350.7333333333336</v>
      </c>
      <c r="H83" s="265">
        <v>1418.7333333333336</v>
      </c>
      <c r="I83" s="265">
        <v>1432.3666666666668</v>
      </c>
      <c r="J83" s="265">
        <v>1452.7333333333336</v>
      </c>
      <c r="K83" s="263">
        <v>1412</v>
      </c>
      <c r="L83" s="263">
        <v>1378</v>
      </c>
      <c r="M83" s="263">
        <v>0.64210999999999996</v>
      </c>
    </row>
    <row r="84" spans="1:13">
      <c r="A84" s="282">
        <v>75</v>
      </c>
      <c r="B84" s="263" t="s">
        <v>96</v>
      </c>
      <c r="C84" s="263">
        <v>1318.8</v>
      </c>
      <c r="D84" s="265">
        <v>1327.8833333333334</v>
      </c>
      <c r="E84" s="265">
        <v>1296.3166666666668</v>
      </c>
      <c r="F84" s="265">
        <v>1273.8333333333335</v>
      </c>
      <c r="G84" s="265">
        <v>1242.2666666666669</v>
      </c>
      <c r="H84" s="265">
        <v>1350.3666666666668</v>
      </c>
      <c r="I84" s="265">
        <v>1381.9333333333334</v>
      </c>
      <c r="J84" s="265">
        <v>1404.4166666666667</v>
      </c>
      <c r="K84" s="263">
        <v>1359.45</v>
      </c>
      <c r="L84" s="263">
        <v>1305.4000000000001</v>
      </c>
      <c r="M84" s="263">
        <v>9.6200100000000006</v>
      </c>
    </row>
    <row r="85" spans="1:13">
      <c r="A85" s="282">
        <v>76</v>
      </c>
      <c r="B85" s="263" t="s">
        <v>97</v>
      </c>
      <c r="C85" s="263">
        <v>204.1</v>
      </c>
      <c r="D85" s="265">
        <v>205.51666666666665</v>
      </c>
      <c r="E85" s="265">
        <v>201.83333333333331</v>
      </c>
      <c r="F85" s="265">
        <v>199.56666666666666</v>
      </c>
      <c r="G85" s="265">
        <v>195.88333333333333</v>
      </c>
      <c r="H85" s="265">
        <v>207.7833333333333</v>
      </c>
      <c r="I85" s="265">
        <v>211.46666666666664</v>
      </c>
      <c r="J85" s="265">
        <v>213.73333333333329</v>
      </c>
      <c r="K85" s="263">
        <v>209.2</v>
      </c>
      <c r="L85" s="263">
        <v>203.25</v>
      </c>
      <c r="M85" s="263">
        <v>22.674389999999999</v>
      </c>
    </row>
    <row r="86" spans="1:13">
      <c r="A86" s="282">
        <v>77</v>
      </c>
      <c r="B86" s="263" t="s">
        <v>98</v>
      </c>
      <c r="C86" s="263">
        <v>87.35</v>
      </c>
      <c r="D86" s="265">
        <v>87.899999999999991</v>
      </c>
      <c r="E86" s="265">
        <v>84.799999999999983</v>
      </c>
      <c r="F86" s="265">
        <v>82.249999999999986</v>
      </c>
      <c r="G86" s="265">
        <v>79.149999999999977</v>
      </c>
      <c r="H86" s="265">
        <v>90.449999999999989</v>
      </c>
      <c r="I86" s="265">
        <v>93.549999999999983</v>
      </c>
      <c r="J86" s="265">
        <v>96.1</v>
      </c>
      <c r="K86" s="263">
        <v>91</v>
      </c>
      <c r="L86" s="263">
        <v>85.35</v>
      </c>
      <c r="M86" s="263">
        <v>310.06526000000002</v>
      </c>
    </row>
    <row r="87" spans="1:13">
      <c r="A87" s="282">
        <v>78</v>
      </c>
      <c r="B87" s="263" t="s">
        <v>359</v>
      </c>
      <c r="C87" s="263">
        <v>177.4</v>
      </c>
      <c r="D87" s="265">
        <v>179.13333333333333</v>
      </c>
      <c r="E87" s="265">
        <v>172.26666666666665</v>
      </c>
      <c r="F87" s="265">
        <v>167.13333333333333</v>
      </c>
      <c r="G87" s="265">
        <v>160.26666666666665</v>
      </c>
      <c r="H87" s="265">
        <v>184.26666666666665</v>
      </c>
      <c r="I87" s="265">
        <v>191.13333333333333</v>
      </c>
      <c r="J87" s="265">
        <v>196.26666666666665</v>
      </c>
      <c r="K87" s="263">
        <v>186</v>
      </c>
      <c r="L87" s="263">
        <v>174</v>
      </c>
      <c r="M87" s="263">
        <v>43.69247</v>
      </c>
    </row>
    <row r="88" spans="1:13">
      <c r="A88" s="282">
        <v>79</v>
      </c>
      <c r="B88" s="263" t="s">
        <v>240</v>
      </c>
      <c r="C88" s="263">
        <v>68.95</v>
      </c>
      <c r="D88" s="265">
        <v>69.316666666666677</v>
      </c>
      <c r="E88" s="265">
        <v>68.483333333333348</v>
      </c>
      <c r="F88" s="265">
        <v>68.016666666666666</v>
      </c>
      <c r="G88" s="265">
        <v>67.183333333333337</v>
      </c>
      <c r="H88" s="265">
        <v>69.78333333333336</v>
      </c>
      <c r="I88" s="265">
        <v>70.616666666666703</v>
      </c>
      <c r="J88" s="265">
        <v>71.083333333333371</v>
      </c>
      <c r="K88" s="263">
        <v>70.150000000000006</v>
      </c>
      <c r="L88" s="263">
        <v>68.849999999999994</v>
      </c>
      <c r="M88" s="263">
        <v>19.443860000000001</v>
      </c>
    </row>
    <row r="89" spans="1:13">
      <c r="A89" s="282">
        <v>80</v>
      </c>
      <c r="B89" s="263" t="s">
        <v>99</v>
      </c>
      <c r="C89" s="263">
        <v>147.15</v>
      </c>
      <c r="D89" s="265">
        <v>147.16666666666666</v>
      </c>
      <c r="E89" s="265">
        <v>144.33333333333331</v>
      </c>
      <c r="F89" s="265">
        <v>141.51666666666665</v>
      </c>
      <c r="G89" s="265">
        <v>138.68333333333331</v>
      </c>
      <c r="H89" s="265">
        <v>149.98333333333332</v>
      </c>
      <c r="I89" s="265">
        <v>152.81666666666663</v>
      </c>
      <c r="J89" s="265">
        <v>155.63333333333333</v>
      </c>
      <c r="K89" s="263">
        <v>150</v>
      </c>
      <c r="L89" s="263">
        <v>144.35</v>
      </c>
      <c r="M89" s="263">
        <v>343.17340999999999</v>
      </c>
    </row>
    <row r="90" spans="1:13">
      <c r="A90" s="282">
        <v>81</v>
      </c>
      <c r="B90" s="263" t="s">
        <v>102</v>
      </c>
      <c r="C90" s="263">
        <v>27.65</v>
      </c>
      <c r="D90" s="265">
        <v>27.983333333333331</v>
      </c>
      <c r="E90" s="265">
        <v>26.766666666666662</v>
      </c>
      <c r="F90" s="265">
        <v>25.883333333333333</v>
      </c>
      <c r="G90" s="265">
        <v>24.666666666666664</v>
      </c>
      <c r="H90" s="265">
        <v>28.86666666666666</v>
      </c>
      <c r="I90" s="265">
        <v>30.083333333333329</v>
      </c>
      <c r="J90" s="265">
        <v>30.966666666666658</v>
      </c>
      <c r="K90" s="263">
        <v>29.2</v>
      </c>
      <c r="L90" s="263">
        <v>27.1</v>
      </c>
      <c r="M90" s="263">
        <v>340.00986</v>
      </c>
    </row>
    <row r="91" spans="1:13">
      <c r="A91" s="282">
        <v>82</v>
      </c>
      <c r="B91" s="263" t="s">
        <v>241</v>
      </c>
      <c r="C91" s="263">
        <v>196.75</v>
      </c>
      <c r="D91" s="265">
        <v>197.25</v>
      </c>
      <c r="E91" s="265">
        <v>193</v>
      </c>
      <c r="F91" s="265">
        <v>189.25</v>
      </c>
      <c r="G91" s="265">
        <v>185</v>
      </c>
      <c r="H91" s="265">
        <v>201</v>
      </c>
      <c r="I91" s="265">
        <v>205.25</v>
      </c>
      <c r="J91" s="265">
        <v>209</v>
      </c>
      <c r="K91" s="263">
        <v>201.5</v>
      </c>
      <c r="L91" s="263">
        <v>193.5</v>
      </c>
      <c r="M91" s="263">
        <v>4.6678600000000001</v>
      </c>
    </row>
    <row r="92" spans="1:13">
      <c r="A92" s="282">
        <v>83</v>
      </c>
      <c r="B92" s="263" t="s">
        <v>100</v>
      </c>
      <c r="C92" s="263">
        <v>467.95</v>
      </c>
      <c r="D92" s="265">
        <v>469.16666666666669</v>
      </c>
      <c r="E92" s="265">
        <v>463.78333333333336</v>
      </c>
      <c r="F92" s="265">
        <v>459.61666666666667</v>
      </c>
      <c r="G92" s="265">
        <v>454.23333333333335</v>
      </c>
      <c r="H92" s="265">
        <v>473.33333333333337</v>
      </c>
      <c r="I92" s="265">
        <v>478.7166666666667</v>
      </c>
      <c r="J92" s="265">
        <v>482.88333333333338</v>
      </c>
      <c r="K92" s="263">
        <v>474.55</v>
      </c>
      <c r="L92" s="263">
        <v>465</v>
      </c>
      <c r="M92" s="263">
        <v>10.09076</v>
      </c>
    </row>
    <row r="93" spans="1:13">
      <c r="A93" s="282">
        <v>84</v>
      </c>
      <c r="B93" s="263" t="s">
        <v>242</v>
      </c>
      <c r="C93" s="263">
        <v>497.9</v>
      </c>
      <c r="D93" s="265">
        <v>500.13333333333338</v>
      </c>
      <c r="E93" s="265">
        <v>492.76666666666677</v>
      </c>
      <c r="F93" s="265">
        <v>487.63333333333338</v>
      </c>
      <c r="G93" s="265">
        <v>480.26666666666677</v>
      </c>
      <c r="H93" s="265">
        <v>505.26666666666677</v>
      </c>
      <c r="I93" s="265">
        <v>512.63333333333344</v>
      </c>
      <c r="J93" s="265">
        <v>517.76666666666677</v>
      </c>
      <c r="K93" s="263">
        <v>507.5</v>
      </c>
      <c r="L93" s="263">
        <v>495</v>
      </c>
      <c r="M93" s="263">
        <v>0.99548999999999999</v>
      </c>
    </row>
    <row r="94" spans="1:13">
      <c r="A94" s="282">
        <v>85</v>
      </c>
      <c r="B94" s="263" t="s">
        <v>103</v>
      </c>
      <c r="C94" s="263">
        <v>691.3</v>
      </c>
      <c r="D94" s="265">
        <v>691.98333333333323</v>
      </c>
      <c r="E94" s="265">
        <v>686.51666666666642</v>
      </c>
      <c r="F94" s="265">
        <v>681.73333333333323</v>
      </c>
      <c r="G94" s="265">
        <v>676.26666666666642</v>
      </c>
      <c r="H94" s="265">
        <v>696.76666666666642</v>
      </c>
      <c r="I94" s="265">
        <v>702.23333333333335</v>
      </c>
      <c r="J94" s="265">
        <v>707.01666666666642</v>
      </c>
      <c r="K94" s="263">
        <v>697.45</v>
      </c>
      <c r="L94" s="263">
        <v>687.2</v>
      </c>
      <c r="M94" s="263">
        <v>13.042070000000001</v>
      </c>
    </row>
    <row r="95" spans="1:13">
      <c r="A95" s="282">
        <v>86</v>
      </c>
      <c r="B95" s="263" t="s">
        <v>243</v>
      </c>
      <c r="C95" s="263">
        <v>466.6</v>
      </c>
      <c r="D95" s="265">
        <v>465.83333333333331</v>
      </c>
      <c r="E95" s="265">
        <v>463.76666666666665</v>
      </c>
      <c r="F95" s="265">
        <v>460.93333333333334</v>
      </c>
      <c r="G95" s="265">
        <v>458.86666666666667</v>
      </c>
      <c r="H95" s="265">
        <v>468.66666666666663</v>
      </c>
      <c r="I95" s="265">
        <v>470.73333333333335</v>
      </c>
      <c r="J95" s="265">
        <v>473.56666666666661</v>
      </c>
      <c r="K95" s="263">
        <v>467.9</v>
      </c>
      <c r="L95" s="263">
        <v>463</v>
      </c>
      <c r="M95" s="263">
        <v>2.08996</v>
      </c>
    </row>
    <row r="96" spans="1:13">
      <c r="A96" s="282">
        <v>87</v>
      </c>
      <c r="B96" s="263" t="s">
        <v>244</v>
      </c>
      <c r="C96" s="263">
        <v>1497.65</v>
      </c>
      <c r="D96" s="265">
        <v>1504.05</v>
      </c>
      <c r="E96" s="265">
        <v>1478.6</v>
      </c>
      <c r="F96" s="265">
        <v>1459.55</v>
      </c>
      <c r="G96" s="265">
        <v>1434.1</v>
      </c>
      <c r="H96" s="265">
        <v>1523.1</v>
      </c>
      <c r="I96" s="265">
        <v>1548.5500000000002</v>
      </c>
      <c r="J96" s="265">
        <v>1567.6</v>
      </c>
      <c r="K96" s="263">
        <v>1529.5</v>
      </c>
      <c r="L96" s="263">
        <v>1485</v>
      </c>
      <c r="M96" s="263">
        <v>3.2962600000000002</v>
      </c>
    </row>
    <row r="97" spans="1:13">
      <c r="A97" s="282">
        <v>88</v>
      </c>
      <c r="B97" s="263" t="s">
        <v>104</v>
      </c>
      <c r="C97" s="263">
        <v>1339.35</v>
      </c>
      <c r="D97" s="265">
        <v>1345.0166666666667</v>
      </c>
      <c r="E97" s="265">
        <v>1318.3333333333333</v>
      </c>
      <c r="F97" s="265">
        <v>1297.3166666666666</v>
      </c>
      <c r="G97" s="265">
        <v>1270.6333333333332</v>
      </c>
      <c r="H97" s="265">
        <v>1366.0333333333333</v>
      </c>
      <c r="I97" s="265">
        <v>1392.7166666666667</v>
      </c>
      <c r="J97" s="265">
        <v>1413.7333333333333</v>
      </c>
      <c r="K97" s="263">
        <v>1371.7</v>
      </c>
      <c r="L97" s="263">
        <v>1324</v>
      </c>
      <c r="M97" s="263">
        <v>27.141729999999999</v>
      </c>
    </row>
    <row r="98" spans="1:13">
      <c r="A98" s="282">
        <v>89</v>
      </c>
      <c r="B98" s="263" t="s">
        <v>372</v>
      </c>
      <c r="C98" s="263">
        <v>531.70000000000005</v>
      </c>
      <c r="D98" s="265">
        <v>536.63333333333333</v>
      </c>
      <c r="E98" s="265">
        <v>517.61666666666667</v>
      </c>
      <c r="F98" s="265">
        <v>503.5333333333333</v>
      </c>
      <c r="G98" s="265">
        <v>484.51666666666665</v>
      </c>
      <c r="H98" s="265">
        <v>550.7166666666667</v>
      </c>
      <c r="I98" s="265">
        <v>569.73333333333335</v>
      </c>
      <c r="J98" s="265">
        <v>583.81666666666672</v>
      </c>
      <c r="K98" s="263">
        <v>555.65</v>
      </c>
      <c r="L98" s="263">
        <v>522.54999999999995</v>
      </c>
      <c r="M98" s="263">
        <v>14.941560000000001</v>
      </c>
    </row>
    <row r="99" spans="1:13">
      <c r="A99" s="282">
        <v>90</v>
      </c>
      <c r="B99" s="263" t="s">
        <v>246</v>
      </c>
      <c r="C99" s="263">
        <v>287.05</v>
      </c>
      <c r="D99" s="265">
        <v>293.81666666666666</v>
      </c>
      <c r="E99" s="265">
        <v>277.68333333333334</v>
      </c>
      <c r="F99" s="265">
        <v>268.31666666666666</v>
      </c>
      <c r="G99" s="265">
        <v>252.18333333333334</v>
      </c>
      <c r="H99" s="265">
        <v>303.18333333333334</v>
      </c>
      <c r="I99" s="265">
        <v>319.31666666666666</v>
      </c>
      <c r="J99" s="265">
        <v>328.68333333333334</v>
      </c>
      <c r="K99" s="263">
        <v>309.95</v>
      </c>
      <c r="L99" s="263">
        <v>284.45</v>
      </c>
      <c r="M99" s="263">
        <v>20.026209999999999</v>
      </c>
    </row>
    <row r="100" spans="1:13">
      <c r="A100" s="282">
        <v>91</v>
      </c>
      <c r="B100" s="263" t="s">
        <v>107</v>
      </c>
      <c r="C100" s="263">
        <v>941.5</v>
      </c>
      <c r="D100" s="265">
        <v>949.93333333333339</v>
      </c>
      <c r="E100" s="265">
        <v>927.86666666666679</v>
      </c>
      <c r="F100" s="265">
        <v>914.23333333333335</v>
      </c>
      <c r="G100" s="265">
        <v>892.16666666666674</v>
      </c>
      <c r="H100" s="265">
        <v>963.56666666666683</v>
      </c>
      <c r="I100" s="265">
        <v>985.63333333333344</v>
      </c>
      <c r="J100" s="265">
        <v>999.26666666666688</v>
      </c>
      <c r="K100" s="263">
        <v>972</v>
      </c>
      <c r="L100" s="263">
        <v>936.3</v>
      </c>
      <c r="M100" s="263">
        <v>59.921520000000001</v>
      </c>
    </row>
    <row r="101" spans="1:13">
      <c r="A101" s="282">
        <v>92</v>
      </c>
      <c r="B101" s="263" t="s">
        <v>248</v>
      </c>
      <c r="C101" s="263">
        <v>3137.8</v>
      </c>
      <c r="D101" s="265">
        <v>3154.2000000000003</v>
      </c>
      <c r="E101" s="265">
        <v>3098.6000000000004</v>
      </c>
      <c r="F101" s="265">
        <v>3059.4</v>
      </c>
      <c r="G101" s="265">
        <v>3003.8</v>
      </c>
      <c r="H101" s="265">
        <v>3193.4000000000005</v>
      </c>
      <c r="I101" s="265">
        <v>3249</v>
      </c>
      <c r="J101" s="265">
        <v>3288.2000000000007</v>
      </c>
      <c r="K101" s="263">
        <v>3209.8</v>
      </c>
      <c r="L101" s="263">
        <v>3115</v>
      </c>
      <c r="M101" s="263">
        <v>3.7862</v>
      </c>
    </row>
    <row r="102" spans="1:13">
      <c r="A102" s="282">
        <v>93</v>
      </c>
      <c r="B102" s="263" t="s">
        <v>109</v>
      </c>
      <c r="C102" s="263">
        <v>1530</v>
      </c>
      <c r="D102" s="265">
        <v>1532.2333333333333</v>
      </c>
      <c r="E102" s="265">
        <v>1518.8666666666668</v>
      </c>
      <c r="F102" s="265">
        <v>1507.7333333333333</v>
      </c>
      <c r="G102" s="265">
        <v>1494.3666666666668</v>
      </c>
      <c r="H102" s="265">
        <v>1543.3666666666668</v>
      </c>
      <c r="I102" s="265">
        <v>1556.7333333333331</v>
      </c>
      <c r="J102" s="265">
        <v>1567.8666666666668</v>
      </c>
      <c r="K102" s="263">
        <v>1545.6</v>
      </c>
      <c r="L102" s="263">
        <v>1521.1</v>
      </c>
      <c r="M102" s="263">
        <v>87.229110000000006</v>
      </c>
    </row>
    <row r="103" spans="1:13">
      <c r="A103" s="282">
        <v>94</v>
      </c>
      <c r="B103" s="263" t="s">
        <v>249</v>
      </c>
      <c r="C103" s="263">
        <v>717.25</v>
      </c>
      <c r="D103" s="265">
        <v>717.76666666666677</v>
      </c>
      <c r="E103" s="265">
        <v>710.78333333333353</v>
      </c>
      <c r="F103" s="265">
        <v>704.31666666666672</v>
      </c>
      <c r="G103" s="265">
        <v>697.33333333333348</v>
      </c>
      <c r="H103" s="265">
        <v>724.23333333333358</v>
      </c>
      <c r="I103" s="265">
        <v>731.21666666666692</v>
      </c>
      <c r="J103" s="265">
        <v>737.68333333333362</v>
      </c>
      <c r="K103" s="263">
        <v>724.75</v>
      </c>
      <c r="L103" s="263">
        <v>711.3</v>
      </c>
      <c r="M103" s="263">
        <v>21.40241</v>
      </c>
    </row>
    <row r="104" spans="1:13">
      <c r="A104" s="282">
        <v>95</v>
      </c>
      <c r="B104" s="263" t="s">
        <v>105</v>
      </c>
      <c r="C104" s="263">
        <v>1116.8</v>
      </c>
      <c r="D104" s="265">
        <v>1129.9333333333334</v>
      </c>
      <c r="E104" s="265">
        <v>1096.8666666666668</v>
      </c>
      <c r="F104" s="265">
        <v>1076.9333333333334</v>
      </c>
      <c r="G104" s="265">
        <v>1043.8666666666668</v>
      </c>
      <c r="H104" s="265">
        <v>1149.8666666666668</v>
      </c>
      <c r="I104" s="265">
        <v>1182.9333333333334</v>
      </c>
      <c r="J104" s="265">
        <v>1202.8666666666668</v>
      </c>
      <c r="K104" s="263">
        <v>1163</v>
      </c>
      <c r="L104" s="263">
        <v>1110</v>
      </c>
      <c r="M104" s="263">
        <v>45.240900000000003</v>
      </c>
    </row>
    <row r="105" spans="1:13">
      <c r="A105" s="282">
        <v>96</v>
      </c>
      <c r="B105" s="263" t="s">
        <v>110</v>
      </c>
      <c r="C105" s="263">
        <v>3461.7</v>
      </c>
      <c r="D105" s="265">
        <v>3449.0666666666671</v>
      </c>
      <c r="E105" s="265">
        <v>3406.6333333333341</v>
      </c>
      <c r="F105" s="265">
        <v>3351.5666666666671</v>
      </c>
      <c r="G105" s="265">
        <v>3309.1333333333341</v>
      </c>
      <c r="H105" s="265">
        <v>3504.1333333333341</v>
      </c>
      <c r="I105" s="265">
        <v>3546.5666666666675</v>
      </c>
      <c r="J105" s="265">
        <v>3601.6333333333341</v>
      </c>
      <c r="K105" s="263">
        <v>3491.5</v>
      </c>
      <c r="L105" s="263">
        <v>3394</v>
      </c>
      <c r="M105" s="263">
        <v>10.178750000000001</v>
      </c>
    </row>
    <row r="106" spans="1:13">
      <c r="A106" s="282">
        <v>97</v>
      </c>
      <c r="B106" s="263" t="s">
        <v>112</v>
      </c>
      <c r="C106" s="263">
        <v>337.85</v>
      </c>
      <c r="D106" s="265">
        <v>339.53333333333336</v>
      </c>
      <c r="E106" s="265">
        <v>331.4666666666667</v>
      </c>
      <c r="F106" s="265">
        <v>325.08333333333331</v>
      </c>
      <c r="G106" s="265">
        <v>317.01666666666665</v>
      </c>
      <c r="H106" s="265">
        <v>345.91666666666674</v>
      </c>
      <c r="I106" s="265">
        <v>353.98333333333346</v>
      </c>
      <c r="J106" s="265">
        <v>360.36666666666679</v>
      </c>
      <c r="K106" s="263">
        <v>347.6</v>
      </c>
      <c r="L106" s="263">
        <v>333.15</v>
      </c>
      <c r="M106" s="263">
        <v>151.27687</v>
      </c>
    </row>
    <row r="107" spans="1:13">
      <c r="A107" s="282">
        <v>98</v>
      </c>
      <c r="B107" s="263" t="s">
        <v>113</v>
      </c>
      <c r="C107" s="263">
        <v>243.2</v>
      </c>
      <c r="D107" s="265">
        <v>245.0333333333333</v>
      </c>
      <c r="E107" s="265">
        <v>238.46666666666661</v>
      </c>
      <c r="F107" s="265">
        <v>233.73333333333332</v>
      </c>
      <c r="G107" s="265">
        <v>227.16666666666663</v>
      </c>
      <c r="H107" s="265">
        <v>249.76666666666659</v>
      </c>
      <c r="I107" s="265">
        <v>256.33333333333331</v>
      </c>
      <c r="J107" s="265">
        <v>261.06666666666661</v>
      </c>
      <c r="K107" s="263">
        <v>251.6</v>
      </c>
      <c r="L107" s="263">
        <v>240.3</v>
      </c>
      <c r="M107" s="263">
        <v>77.330290000000005</v>
      </c>
    </row>
    <row r="108" spans="1:13">
      <c r="A108" s="282">
        <v>99</v>
      </c>
      <c r="B108" s="263" t="s">
        <v>114</v>
      </c>
      <c r="C108" s="263">
        <v>2201.1</v>
      </c>
      <c r="D108" s="265">
        <v>2195.4333333333329</v>
      </c>
      <c r="E108" s="265">
        <v>2180.9166666666661</v>
      </c>
      <c r="F108" s="265">
        <v>2160.7333333333331</v>
      </c>
      <c r="G108" s="265">
        <v>2146.2166666666662</v>
      </c>
      <c r="H108" s="265">
        <v>2215.6166666666659</v>
      </c>
      <c r="I108" s="265">
        <v>2230.1333333333332</v>
      </c>
      <c r="J108" s="265">
        <v>2250.3166666666657</v>
      </c>
      <c r="K108" s="263">
        <v>2209.9499999999998</v>
      </c>
      <c r="L108" s="263">
        <v>2175.25</v>
      </c>
      <c r="M108" s="263">
        <v>21.298369999999998</v>
      </c>
    </row>
    <row r="109" spans="1:13">
      <c r="A109" s="282">
        <v>100</v>
      </c>
      <c r="B109" s="263" t="s">
        <v>250</v>
      </c>
      <c r="C109" s="263">
        <v>311.45</v>
      </c>
      <c r="D109" s="265">
        <v>314.73333333333335</v>
      </c>
      <c r="E109" s="265">
        <v>306.7166666666667</v>
      </c>
      <c r="F109" s="265">
        <v>301.98333333333335</v>
      </c>
      <c r="G109" s="265">
        <v>293.9666666666667</v>
      </c>
      <c r="H109" s="265">
        <v>319.4666666666667</v>
      </c>
      <c r="I109" s="265">
        <v>327.48333333333335</v>
      </c>
      <c r="J109" s="265">
        <v>332.2166666666667</v>
      </c>
      <c r="K109" s="263">
        <v>322.75</v>
      </c>
      <c r="L109" s="263">
        <v>310</v>
      </c>
      <c r="M109" s="263">
        <v>12.37997</v>
      </c>
    </row>
    <row r="110" spans="1:13">
      <c r="A110" s="282">
        <v>101</v>
      </c>
      <c r="B110" s="263" t="s">
        <v>251</v>
      </c>
      <c r="C110" s="263">
        <v>50.45</v>
      </c>
      <c r="D110" s="265">
        <v>50.833333333333336</v>
      </c>
      <c r="E110" s="265">
        <v>49.116666666666674</v>
      </c>
      <c r="F110" s="265">
        <v>47.783333333333339</v>
      </c>
      <c r="G110" s="265">
        <v>46.066666666666677</v>
      </c>
      <c r="H110" s="265">
        <v>52.166666666666671</v>
      </c>
      <c r="I110" s="265">
        <v>53.883333333333326</v>
      </c>
      <c r="J110" s="265">
        <v>55.216666666666669</v>
      </c>
      <c r="K110" s="263">
        <v>52.55</v>
      </c>
      <c r="L110" s="263">
        <v>49.5</v>
      </c>
      <c r="M110" s="263">
        <v>38.191429999999997</v>
      </c>
    </row>
    <row r="111" spans="1:13">
      <c r="A111" s="282">
        <v>102</v>
      </c>
      <c r="B111" s="263" t="s">
        <v>108</v>
      </c>
      <c r="C111" s="263">
        <v>2543.9</v>
      </c>
      <c r="D111" s="265">
        <v>2549.1</v>
      </c>
      <c r="E111" s="265">
        <v>2518.2999999999997</v>
      </c>
      <c r="F111" s="265">
        <v>2492.6999999999998</v>
      </c>
      <c r="G111" s="265">
        <v>2461.8999999999996</v>
      </c>
      <c r="H111" s="265">
        <v>2574.6999999999998</v>
      </c>
      <c r="I111" s="265">
        <v>2605.5</v>
      </c>
      <c r="J111" s="265">
        <v>2631.1</v>
      </c>
      <c r="K111" s="263">
        <v>2579.9</v>
      </c>
      <c r="L111" s="263">
        <v>2523.5</v>
      </c>
      <c r="M111" s="263">
        <v>42.541260000000001</v>
      </c>
    </row>
    <row r="112" spans="1:13">
      <c r="A112" s="282">
        <v>103</v>
      </c>
      <c r="B112" s="263" t="s">
        <v>116</v>
      </c>
      <c r="C112" s="263">
        <v>609.45000000000005</v>
      </c>
      <c r="D112" s="265">
        <v>608.55000000000007</v>
      </c>
      <c r="E112" s="265">
        <v>602.40000000000009</v>
      </c>
      <c r="F112" s="265">
        <v>595.35</v>
      </c>
      <c r="G112" s="265">
        <v>589.20000000000005</v>
      </c>
      <c r="H112" s="265">
        <v>615.60000000000014</v>
      </c>
      <c r="I112" s="265">
        <v>621.75</v>
      </c>
      <c r="J112" s="265">
        <v>628.80000000000018</v>
      </c>
      <c r="K112" s="263">
        <v>614.70000000000005</v>
      </c>
      <c r="L112" s="263">
        <v>601.5</v>
      </c>
      <c r="M112" s="263">
        <v>266.45967999999999</v>
      </c>
    </row>
    <row r="113" spans="1:13">
      <c r="A113" s="282">
        <v>104</v>
      </c>
      <c r="B113" s="263" t="s">
        <v>252</v>
      </c>
      <c r="C113" s="263">
        <v>1495.55</v>
      </c>
      <c r="D113" s="265">
        <v>1484.25</v>
      </c>
      <c r="E113" s="265">
        <v>1466.85</v>
      </c>
      <c r="F113" s="265">
        <v>1438.1499999999999</v>
      </c>
      <c r="G113" s="265">
        <v>1420.7499999999998</v>
      </c>
      <c r="H113" s="265">
        <v>1512.95</v>
      </c>
      <c r="I113" s="265">
        <v>1530.3500000000001</v>
      </c>
      <c r="J113" s="265">
        <v>1559.0500000000002</v>
      </c>
      <c r="K113" s="263">
        <v>1501.65</v>
      </c>
      <c r="L113" s="263">
        <v>1455.55</v>
      </c>
      <c r="M113" s="263">
        <v>7.4157599999999997</v>
      </c>
    </row>
    <row r="114" spans="1:13">
      <c r="A114" s="282">
        <v>105</v>
      </c>
      <c r="B114" s="263" t="s">
        <v>117</v>
      </c>
      <c r="C114" s="263">
        <v>483.5</v>
      </c>
      <c r="D114" s="265">
        <v>487.7166666666667</v>
      </c>
      <c r="E114" s="265">
        <v>476.88333333333338</v>
      </c>
      <c r="F114" s="265">
        <v>470.26666666666671</v>
      </c>
      <c r="G114" s="265">
        <v>459.43333333333339</v>
      </c>
      <c r="H114" s="265">
        <v>494.33333333333337</v>
      </c>
      <c r="I114" s="265">
        <v>505.16666666666663</v>
      </c>
      <c r="J114" s="265">
        <v>511.78333333333336</v>
      </c>
      <c r="K114" s="263">
        <v>498.55</v>
      </c>
      <c r="L114" s="263">
        <v>481.1</v>
      </c>
      <c r="M114" s="263">
        <v>17.77392</v>
      </c>
    </row>
    <row r="115" spans="1:13">
      <c r="A115" s="282">
        <v>106</v>
      </c>
      <c r="B115" s="263" t="s">
        <v>387</v>
      </c>
      <c r="C115" s="263">
        <v>415</v>
      </c>
      <c r="D115" s="265">
        <v>413.73333333333335</v>
      </c>
      <c r="E115" s="265">
        <v>409.51666666666671</v>
      </c>
      <c r="F115" s="265">
        <v>404.03333333333336</v>
      </c>
      <c r="G115" s="265">
        <v>399.81666666666672</v>
      </c>
      <c r="H115" s="265">
        <v>419.2166666666667</v>
      </c>
      <c r="I115" s="265">
        <v>423.43333333333339</v>
      </c>
      <c r="J115" s="265">
        <v>428.91666666666669</v>
      </c>
      <c r="K115" s="263">
        <v>417.95</v>
      </c>
      <c r="L115" s="263">
        <v>408.25</v>
      </c>
      <c r="M115" s="263">
        <v>5.2388300000000001</v>
      </c>
    </row>
    <row r="116" spans="1:13">
      <c r="A116" s="282">
        <v>107</v>
      </c>
      <c r="B116" s="263" t="s">
        <v>119</v>
      </c>
      <c r="C116" s="263">
        <v>66.8</v>
      </c>
      <c r="D116" s="265">
        <v>67.199999999999989</v>
      </c>
      <c r="E116" s="265">
        <v>65.549999999999983</v>
      </c>
      <c r="F116" s="265">
        <v>64.3</v>
      </c>
      <c r="G116" s="265">
        <v>62.649999999999991</v>
      </c>
      <c r="H116" s="265">
        <v>68.449999999999974</v>
      </c>
      <c r="I116" s="265">
        <v>70.09999999999998</v>
      </c>
      <c r="J116" s="265">
        <v>71.349999999999966</v>
      </c>
      <c r="K116" s="263">
        <v>68.849999999999994</v>
      </c>
      <c r="L116" s="263">
        <v>65.95</v>
      </c>
      <c r="M116" s="263">
        <v>550.30398000000002</v>
      </c>
    </row>
    <row r="117" spans="1:13">
      <c r="A117" s="282">
        <v>108</v>
      </c>
      <c r="B117" s="263" t="s">
        <v>126</v>
      </c>
      <c r="C117" s="263">
        <v>208.55</v>
      </c>
      <c r="D117" s="265">
        <v>208.58333333333334</v>
      </c>
      <c r="E117" s="265">
        <v>207.16666666666669</v>
      </c>
      <c r="F117" s="265">
        <v>205.78333333333333</v>
      </c>
      <c r="G117" s="265">
        <v>204.36666666666667</v>
      </c>
      <c r="H117" s="265">
        <v>209.9666666666667</v>
      </c>
      <c r="I117" s="265">
        <v>211.38333333333338</v>
      </c>
      <c r="J117" s="265">
        <v>212.76666666666671</v>
      </c>
      <c r="K117" s="263">
        <v>210</v>
      </c>
      <c r="L117" s="263">
        <v>207.2</v>
      </c>
      <c r="M117" s="263">
        <v>173.23589999999999</v>
      </c>
    </row>
    <row r="118" spans="1:13">
      <c r="A118" s="282">
        <v>109</v>
      </c>
      <c r="B118" s="263" t="s">
        <v>115</v>
      </c>
      <c r="C118" s="263">
        <v>231.6</v>
      </c>
      <c r="D118" s="265">
        <v>234.18333333333331</v>
      </c>
      <c r="E118" s="265">
        <v>224.51666666666662</v>
      </c>
      <c r="F118" s="265">
        <v>217.43333333333331</v>
      </c>
      <c r="G118" s="265">
        <v>207.76666666666662</v>
      </c>
      <c r="H118" s="265">
        <v>241.26666666666662</v>
      </c>
      <c r="I118" s="265">
        <v>250.93333333333331</v>
      </c>
      <c r="J118" s="265">
        <v>258.01666666666665</v>
      </c>
      <c r="K118" s="263">
        <v>243.85</v>
      </c>
      <c r="L118" s="263">
        <v>227.1</v>
      </c>
      <c r="M118" s="263">
        <v>215.77833999999999</v>
      </c>
    </row>
    <row r="119" spans="1:13">
      <c r="A119" s="282">
        <v>110</v>
      </c>
      <c r="B119" s="263" t="s">
        <v>255</v>
      </c>
      <c r="C119" s="263">
        <v>125.4</v>
      </c>
      <c r="D119" s="265">
        <v>126.85000000000001</v>
      </c>
      <c r="E119" s="265">
        <v>123.10000000000002</v>
      </c>
      <c r="F119" s="265">
        <v>120.80000000000001</v>
      </c>
      <c r="G119" s="265">
        <v>117.05000000000003</v>
      </c>
      <c r="H119" s="265">
        <v>129.15000000000003</v>
      </c>
      <c r="I119" s="265">
        <v>132.89999999999998</v>
      </c>
      <c r="J119" s="265">
        <v>135.20000000000002</v>
      </c>
      <c r="K119" s="263">
        <v>130.6</v>
      </c>
      <c r="L119" s="263">
        <v>124.55</v>
      </c>
      <c r="M119" s="263">
        <v>16.996449999999999</v>
      </c>
    </row>
    <row r="120" spans="1:13">
      <c r="A120" s="282">
        <v>111</v>
      </c>
      <c r="B120" s="263" t="s">
        <v>125</v>
      </c>
      <c r="C120" s="263">
        <v>101.45</v>
      </c>
      <c r="D120" s="265">
        <v>101.71666666666665</v>
      </c>
      <c r="E120" s="265">
        <v>100.58333333333331</v>
      </c>
      <c r="F120" s="265">
        <v>99.716666666666654</v>
      </c>
      <c r="G120" s="265">
        <v>98.583333333333314</v>
      </c>
      <c r="H120" s="265">
        <v>102.58333333333331</v>
      </c>
      <c r="I120" s="265">
        <v>103.71666666666667</v>
      </c>
      <c r="J120" s="265">
        <v>104.58333333333331</v>
      </c>
      <c r="K120" s="263">
        <v>102.85</v>
      </c>
      <c r="L120" s="263">
        <v>100.85</v>
      </c>
      <c r="M120" s="263">
        <v>401.45177000000001</v>
      </c>
    </row>
    <row r="121" spans="1:13">
      <c r="A121" s="282">
        <v>112</v>
      </c>
      <c r="B121" s="263" t="s">
        <v>772</v>
      </c>
      <c r="C121" s="263">
        <v>1940.85</v>
      </c>
      <c r="D121" s="265">
        <v>1945.0833333333333</v>
      </c>
      <c r="E121" s="265">
        <v>1891.7666666666664</v>
      </c>
      <c r="F121" s="265">
        <v>1842.6833333333332</v>
      </c>
      <c r="G121" s="265">
        <v>1789.3666666666663</v>
      </c>
      <c r="H121" s="265">
        <v>1994.1666666666665</v>
      </c>
      <c r="I121" s="265">
        <v>2047.4833333333336</v>
      </c>
      <c r="J121" s="265">
        <v>2096.5666666666666</v>
      </c>
      <c r="K121" s="263">
        <v>1998.4</v>
      </c>
      <c r="L121" s="263">
        <v>1896</v>
      </c>
      <c r="M121" s="263">
        <v>35.958280000000002</v>
      </c>
    </row>
    <row r="122" spans="1:13">
      <c r="A122" s="282">
        <v>113</v>
      </c>
      <c r="B122" s="263" t="s">
        <v>120</v>
      </c>
      <c r="C122" s="263">
        <v>522.6</v>
      </c>
      <c r="D122" s="265">
        <v>525.96666666666658</v>
      </c>
      <c r="E122" s="265">
        <v>512.93333333333317</v>
      </c>
      <c r="F122" s="265">
        <v>503.26666666666654</v>
      </c>
      <c r="G122" s="265">
        <v>490.23333333333312</v>
      </c>
      <c r="H122" s="265">
        <v>535.63333333333321</v>
      </c>
      <c r="I122" s="265">
        <v>548.66666666666674</v>
      </c>
      <c r="J122" s="265">
        <v>558.33333333333326</v>
      </c>
      <c r="K122" s="263">
        <v>539</v>
      </c>
      <c r="L122" s="263">
        <v>516.29999999999995</v>
      </c>
      <c r="M122" s="263">
        <v>55.474879999999999</v>
      </c>
    </row>
    <row r="123" spans="1:13">
      <c r="A123" s="282">
        <v>114</v>
      </c>
      <c r="B123" s="263" t="s">
        <v>827</v>
      </c>
      <c r="C123" s="263">
        <v>249.05</v>
      </c>
      <c r="D123" s="265">
        <v>250.93333333333331</v>
      </c>
      <c r="E123" s="265">
        <v>243.11666666666662</v>
      </c>
      <c r="F123" s="265">
        <v>237.18333333333331</v>
      </c>
      <c r="G123" s="265">
        <v>229.36666666666662</v>
      </c>
      <c r="H123" s="265">
        <v>256.86666666666662</v>
      </c>
      <c r="I123" s="265">
        <v>264.68333333333328</v>
      </c>
      <c r="J123" s="265">
        <v>270.61666666666662</v>
      </c>
      <c r="K123" s="263">
        <v>258.75</v>
      </c>
      <c r="L123" s="263">
        <v>245</v>
      </c>
      <c r="M123" s="263">
        <v>49.73536</v>
      </c>
    </row>
    <row r="124" spans="1:13">
      <c r="A124" s="282">
        <v>115</v>
      </c>
      <c r="B124" s="263" t="s">
        <v>122</v>
      </c>
      <c r="C124" s="263">
        <v>1039.9000000000001</v>
      </c>
      <c r="D124" s="265">
        <v>1049.7833333333335</v>
      </c>
      <c r="E124" s="265">
        <v>1015.5666666666671</v>
      </c>
      <c r="F124" s="265">
        <v>991.23333333333358</v>
      </c>
      <c r="G124" s="265">
        <v>957.01666666666711</v>
      </c>
      <c r="H124" s="265">
        <v>1074.116666666667</v>
      </c>
      <c r="I124" s="265">
        <v>1108.3333333333337</v>
      </c>
      <c r="J124" s="265">
        <v>1132.666666666667</v>
      </c>
      <c r="K124" s="263">
        <v>1084</v>
      </c>
      <c r="L124" s="263">
        <v>1025.45</v>
      </c>
      <c r="M124" s="263">
        <v>139.26140000000001</v>
      </c>
    </row>
    <row r="125" spans="1:13">
      <c r="A125" s="282">
        <v>116</v>
      </c>
      <c r="B125" s="263" t="s">
        <v>256</v>
      </c>
      <c r="C125" s="263">
        <v>4945.2</v>
      </c>
      <c r="D125" s="265">
        <v>4956.7666666666664</v>
      </c>
      <c r="E125" s="265">
        <v>4905.4833333333327</v>
      </c>
      <c r="F125" s="265">
        <v>4865.7666666666664</v>
      </c>
      <c r="G125" s="265">
        <v>4814.4833333333327</v>
      </c>
      <c r="H125" s="265">
        <v>4996.4833333333327</v>
      </c>
      <c r="I125" s="265">
        <v>5047.7666666666655</v>
      </c>
      <c r="J125" s="265">
        <v>5087.4833333333327</v>
      </c>
      <c r="K125" s="263">
        <v>5008.05</v>
      </c>
      <c r="L125" s="263">
        <v>4917.05</v>
      </c>
      <c r="M125" s="263">
        <v>2.2200199999999999</v>
      </c>
    </row>
    <row r="126" spans="1:13">
      <c r="A126" s="282">
        <v>117</v>
      </c>
      <c r="B126" s="263" t="s">
        <v>124</v>
      </c>
      <c r="C126" s="263">
        <v>1316.7</v>
      </c>
      <c r="D126" s="265">
        <v>1320.5833333333333</v>
      </c>
      <c r="E126" s="265">
        <v>1301.1666666666665</v>
      </c>
      <c r="F126" s="265">
        <v>1285.6333333333332</v>
      </c>
      <c r="G126" s="265">
        <v>1266.2166666666665</v>
      </c>
      <c r="H126" s="265">
        <v>1336.1166666666666</v>
      </c>
      <c r="I126" s="265">
        <v>1355.5333333333331</v>
      </c>
      <c r="J126" s="265">
        <v>1371.0666666666666</v>
      </c>
      <c r="K126" s="263">
        <v>1340</v>
      </c>
      <c r="L126" s="263">
        <v>1305.05</v>
      </c>
      <c r="M126" s="263">
        <v>64.861760000000004</v>
      </c>
    </row>
    <row r="127" spans="1:13">
      <c r="A127" s="282">
        <v>118</v>
      </c>
      <c r="B127" s="263" t="s">
        <v>121</v>
      </c>
      <c r="C127" s="263">
        <v>1742</v>
      </c>
      <c r="D127" s="265">
        <v>1754.2166666666665</v>
      </c>
      <c r="E127" s="265">
        <v>1720.7833333333328</v>
      </c>
      <c r="F127" s="265">
        <v>1699.5666666666664</v>
      </c>
      <c r="G127" s="265">
        <v>1666.1333333333328</v>
      </c>
      <c r="H127" s="265">
        <v>1775.4333333333329</v>
      </c>
      <c r="I127" s="265">
        <v>1808.8666666666668</v>
      </c>
      <c r="J127" s="265">
        <v>1830.083333333333</v>
      </c>
      <c r="K127" s="263">
        <v>1787.65</v>
      </c>
      <c r="L127" s="263">
        <v>1733</v>
      </c>
      <c r="M127" s="263">
        <v>10.56152</v>
      </c>
    </row>
    <row r="128" spans="1:13">
      <c r="A128" s="282">
        <v>119</v>
      </c>
      <c r="B128" s="263" t="s">
        <v>257</v>
      </c>
      <c r="C128" s="263">
        <v>1923.45</v>
      </c>
      <c r="D128" s="265">
        <v>1919.8500000000001</v>
      </c>
      <c r="E128" s="265">
        <v>1911.9000000000003</v>
      </c>
      <c r="F128" s="265">
        <v>1900.3500000000001</v>
      </c>
      <c r="G128" s="265">
        <v>1892.4000000000003</v>
      </c>
      <c r="H128" s="265">
        <v>1931.4000000000003</v>
      </c>
      <c r="I128" s="265">
        <v>1939.3500000000001</v>
      </c>
      <c r="J128" s="265">
        <v>1950.9000000000003</v>
      </c>
      <c r="K128" s="263">
        <v>1927.8</v>
      </c>
      <c r="L128" s="263">
        <v>1908.3</v>
      </c>
      <c r="M128" s="263">
        <v>2.3143899999999999</v>
      </c>
    </row>
    <row r="129" spans="1:13">
      <c r="A129" s="282">
        <v>120</v>
      </c>
      <c r="B129" s="263" t="s">
        <v>258</v>
      </c>
      <c r="C129" s="263">
        <v>81.2</v>
      </c>
      <c r="D129" s="265">
        <v>82.716666666666654</v>
      </c>
      <c r="E129" s="265">
        <v>78.933333333333309</v>
      </c>
      <c r="F129" s="265">
        <v>76.666666666666657</v>
      </c>
      <c r="G129" s="265">
        <v>72.883333333333312</v>
      </c>
      <c r="H129" s="265">
        <v>84.983333333333306</v>
      </c>
      <c r="I129" s="265">
        <v>88.766666666666637</v>
      </c>
      <c r="J129" s="265">
        <v>91.033333333333303</v>
      </c>
      <c r="K129" s="263">
        <v>86.5</v>
      </c>
      <c r="L129" s="263">
        <v>80.45</v>
      </c>
      <c r="M129" s="263">
        <v>67.58193</v>
      </c>
    </row>
    <row r="130" spans="1:13">
      <c r="A130" s="282">
        <v>121</v>
      </c>
      <c r="B130" s="263" t="s">
        <v>128</v>
      </c>
      <c r="C130" s="263">
        <v>406.4</v>
      </c>
      <c r="D130" s="265">
        <v>407.66666666666669</v>
      </c>
      <c r="E130" s="265">
        <v>401.23333333333335</v>
      </c>
      <c r="F130" s="265">
        <v>396.06666666666666</v>
      </c>
      <c r="G130" s="265">
        <v>389.63333333333333</v>
      </c>
      <c r="H130" s="265">
        <v>412.83333333333337</v>
      </c>
      <c r="I130" s="265">
        <v>419.26666666666665</v>
      </c>
      <c r="J130" s="265">
        <v>424.43333333333339</v>
      </c>
      <c r="K130" s="263">
        <v>414.1</v>
      </c>
      <c r="L130" s="263">
        <v>402.5</v>
      </c>
      <c r="M130" s="263">
        <v>70.456180000000003</v>
      </c>
    </row>
    <row r="131" spans="1:13">
      <c r="A131" s="282">
        <v>122</v>
      </c>
      <c r="B131" s="263" t="s">
        <v>127</v>
      </c>
      <c r="C131" s="263">
        <v>322.35000000000002</v>
      </c>
      <c r="D131" s="265">
        <v>323.16666666666669</v>
      </c>
      <c r="E131" s="265">
        <v>312.68333333333339</v>
      </c>
      <c r="F131" s="265">
        <v>303.01666666666671</v>
      </c>
      <c r="G131" s="265">
        <v>292.53333333333342</v>
      </c>
      <c r="H131" s="265">
        <v>332.83333333333337</v>
      </c>
      <c r="I131" s="265">
        <v>343.31666666666661</v>
      </c>
      <c r="J131" s="265">
        <v>352.98333333333335</v>
      </c>
      <c r="K131" s="263">
        <v>333.65</v>
      </c>
      <c r="L131" s="263">
        <v>313.5</v>
      </c>
      <c r="M131" s="263">
        <v>134.58440999999999</v>
      </c>
    </row>
    <row r="132" spans="1:13">
      <c r="A132" s="282">
        <v>123</v>
      </c>
      <c r="B132" s="263" t="s">
        <v>129</v>
      </c>
      <c r="C132" s="263">
        <v>3073.05</v>
      </c>
      <c r="D132" s="265">
        <v>3087.2166666666667</v>
      </c>
      <c r="E132" s="265">
        <v>3047.8333333333335</v>
      </c>
      <c r="F132" s="265">
        <v>3022.6166666666668</v>
      </c>
      <c r="G132" s="265">
        <v>2983.2333333333336</v>
      </c>
      <c r="H132" s="265">
        <v>3112.4333333333334</v>
      </c>
      <c r="I132" s="265">
        <v>3151.8166666666666</v>
      </c>
      <c r="J132" s="265">
        <v>3177.0333333333333</v>
      </c>
      <c r="K132" s="263">
        <v>3126.6</v>
      </c>
      <c r="L132" s="263">
        <v>3062</v>
      </c>
      <c r="M132" s="263">
        <v>3.7181000000000002</v>
      </c>
    </row>
    <row r="133" spans="1:13">
      <c r="A133" s="282">
        <v>124</v>
      </c>
      <c r="B133" s="263" t="s">
        <v>131</v>
      </c>
      <c r="C133" s="263">
        <v>1922.5</v>
      </c>
      <c r="D133" s="265">
        <v>1906.2666666666667</v>
      </c>
      <c r="E133" s="265">
        <v>1884.2333333333333</v>
      </c>
      <c r="F133" s="265">
        <v>1845.9666666666667</v>
      </c>
      <c r="G133" s="265">
        <v>1823.9333333333334</v>
      </c>
      <c r="H133" s="265">
        <v>1944.5333333333333</v>
      </c>
      <c r="I133" s="265">
        <v>1966.5666666666666</v>
      </c>
      <c r="J133" s="265">
        <v>2004.8333333333333</v>
      </c>
      <c r="K133" s="263">
        <v>1928.3</v>
      </c>
      <c r="L133" s="263">
        <v>1868</v>
      </c>
      <c r="M133" s="263">
        <v>54.079859999999996</v>
      </c>
    </row>
    <row r="134" spans="1:13">
      <c r="A134" s="282">
        <v>125</v>
      </c>
      <c r="B134" s="263" t="s">
        <v>132</v>
      </c>
      <c r="C134" s="263">
        <v>106.8</v>
      </c>
      <c r="D134" s="265">
        <v>107.31666666666666</v>
      </c>
      <c r="E134" s="265">
        <v>104.68333333333332</v>
      </c>
      <c r="F134" s="265">
        <v>102.56666666666666</v>
      </c>
      <c r="G134" s="265">
        <v>99.933333333333323</v>
      </c>
      <c r="H134" s="265">
        <v>109.43333333333332</v>
      </c>
      <c r="I134" s="265">
        <v>112.06666666666665</v>
      </c>
      <c r="J134" s="265">
        <v>114.18333333333332</v>
      </c>
      <c r="K134" s="263">
        <v>109.95</v>
      </c>
      <c r="L134" s="263">
        <v>105.2</v>
      </c>
      <c r="M134" s="263">
        <v>135.63045</v>
      </c>
    </row>
    <row r="135" spans="1:13">
      <c r="A135" s="282">
        <v>126</v>
      </c>
      <c r="B135" s="263" t="s">
        <v>259</v>
      </c>
      <c r="C135" s="263">
        <v>2622.65</v>
      </c>
      <c r="D135" s="265">
        <v>2651.2166666666667</v>
      </c>
      <c r="E135" s="265">
        <v>2581.4333333333334</v>
      </c>
      <c r="F135" s="265">
        <v>2540.2166666666667</v>
      </c>
      <c r="G135" s="265">
        <v>2470.4333333333334</v>
      </c>
      <c r="H135" s="265">
        <v>2692.4333333333334</v>
      </c>
      <c r="I135" s="265">
        <v>2762.2166666666672</v>
      </c>
      <c r="J135" s="265">
        <v>2803.4333333333334</v>
      </c>
      <c r="K135" s="263">
        <v>2721</v>
      </c>
      <c r="L135" s="263">
        <v>2610</v>
      </c>
      <c r="M135" s="263">
        <v>1.0946199999999999</v>
      </c>
    </row>
    <row r="136" spans="1:13">
      <c r="A136" s="282">
        <v>127</v>
      </c>
      <c r="B136" s="263" t="s">
        <v>133</v>
      </c>
      <c r="C136" s="263">
        <v>436.25</v>
      </c>
      <c r="D136" s="265">
        <v>439.93333333333334</v>
      </c>
      <c r="E136" s="265">
        <v>426.86666666666667</v>
      </c>
      <c r="F136" s="265">
        <v>417.48333333333335</v>
      </c>
      <c r="G136" s="265">
        <v>404.41666666666669</v>
      </c>
      <c r="H136" s="265">
        <v>449.31666666666666</v>
      </c>
      <c r="I136" s="265">
        <v>462.38333333333338</v>
      </c>
      <c r="J136" s="265">
        <v>471.76666666666665</v>
      </c>
      <c r="K136" s="263">
        <v>453</v>
      </c>
      <c r="L136" s="263">
        <v>430.55</v>
      </c>
      <c r="M136" s="263">
        <v>48.581119999999999</v>
      </c>
    </row>
    <row r="137" spans="1:13">
      <c r="A137" s="282">
        <v>128</v>
      </c>
      <c r="B137" s="263" t="s">
        <v>260</v>
      </c>
      <c r="C137" s="263">
        <v>3845.15</v>
      </c>
      <c r="D137" s="265">
        <v>3861.7166666666667</v>
      </c>
      <c r="E137" s="265">
        <v>3803.4333333333334</v>
      </c>
      <c r="F137" s="265">
        <v>3761.7166666666667</v>
      </c>
      <c r="G137" s="265">
        <v>3703.4333333333334</v>
      </c>
      <c r="H137" s="265">
        <v>3903.4333333333334</v>
      </c>
      <c r="I137" s="265">
        <v>3961.7166666666672</v>
      </c>
      <c r="J137" s="265">
        <v>4003.4333333333334</v>
      </c>
      <c r="K137" s="263">
        <v>3920</v>
      </c>
      <c r="L137" s="263">
        <v>3820</v>
      </c>
      <c r="M137" s="263">
        <v>1.3249</v>
      </c>
    </row>
    <row r="138" spans="1:13">
      <c r="A138" s="282">
        <v>129</v>
      </c>
      <c r="B138" s="263" t="s">
        <v>134</v>
      </c>
      <c r="C138" s="263">
        <v>1463.55</v>
      </c>
      <c r="D138" s="265">
        <v>1459.95</v>
      </c>
      <c r="E138" s="265">
        <v>1442.7</v>
      </c>
      <c r="F138" s="265">
        <v>1421.85</v>
      </c>
      <c r="G138" s="265">
        <v>1404.6</v>
      </c>
      <c r="H138" s="265">
        <v>1480.8000000000002</v>
      </c>
      <c r="I138" s="265">
        <v>1498.0500000000002</v>
      </c>
      <c r="J138" s="265">
        <v>1518.9000000000003</v>
      </c>
      <c r="K138" s="263">
        <v>1477.2</v>
      </c>
      <c r="L138" s="263">
        <v>1439.1</v>
      </c>
      <c r="M138" s="263">
        <v>33.069020000000002</v>
      </c>
    </row>
    <row r="139" spans="1:13">
      <c r="A139" s="282">
        <v>130</v>
      </c>
      <c r="B139" s="263" t="s">
        <v>135</v>
      </c>
      <c r="C139" s="263">
        <v>1033.25</v>
      </c>
      <c r="D139" s="265">
        <v>1038.8833333333332</v>
      </c>
      <c r="E139" s="265">
        <v>1024.3166666666664</v>
      </c>
      <c r="F139" s="265">
        <v>1015.3833333333332</v>
      </c>
      <c r="G139" s="265">
        <v>1000.8166666666664</v>
      </c>
      <c r="H139" s="265">
        <v>1047.8166666666664</v>
      </c>
      <c r="I139" s="265">
        <v>1062.383333333333</v>
      </c>
      <c r="J139" s="265">
        <v>1071.3166666666664</v>
      </c>
      <c r="K139" s="263">
        <v>1053.45</v>
      </c>
      <c r="L139" s="263">
        <v>1029.95</v>
      </c>
      <c r="M139" s="263">
        <v>17.16704</v>
      </c>
    </row>
    <row r="140" spans="1:13">
      <c r="A140" s="282">
        <v>131</v>
      </c>
      <c r="B140" s="263" t="s">
        <v>146</v>
      </c>
      <c r="C140" s="263">
        <v>88661.75</v>
      </c>
      <c r="D140" s="265">
        <v>88788.883333333346</v>
      </c>
      <c r="E140" s="265">
        <v>87877.866666666698</v>
      </c>
      <c r="F140" s="265">
        <v>87093.983333333352</v>
      </c>
      <c r="G140" s="265">
        <v>86182.966666666704</v>
      </c>
      <c r="H140" s="265">
        <v>89572.766666666692</v>
      </c>
      <c r="I140" s="265">
        <v>90483.783333333326</v>
      </c>
      <c r="J140" s="265">
        <v>91267.666666666686</v>
      </c>
      <c r="K140" s="263">
        <v>89699.9</v>
      </c>
      <c r="L140" s="263">
        <v>88005</v>
      </c>
      <c r="M140" s="263">
        <v>0.27911000000000002</v>
      </c>
    </row>
    <row r="141" spans="1:13">
      <c r="A141" s="282">
        <v>132</v>
      </c>
      <c r="B141" s="263" t="s">
        <v>143</v>
      </c>
      <c r="C141" s="263">
        <v>1219.05</v>
      </c>
      <c r="D141" s="265">
        <v>1223.5666666666668</v>
      </c>
      <c r="E141" s="265">
        <v>1190.1333333333337</v>
      </c>
      <c r="F141" s="265">
        <v>1161.2166666666669</v>
      </c>
      <c r="G141" s="265">
        <v>1127.7833333333338</v>
      </c>
      <c r="H141" s="265">
        <v>1252.4833333333336</v>
      </c>
      <c r="I141" s="265">
        <v>1285.9166666666665</v>
      </c>
      <c r="J141" s="265">
        <v>1314.8333333333335</v>
      </c>
      <c r="K141" s="263">
        <v>1257</v>
      </c>
      <c r="L141" s="263">
        <v>1194.6500000000001</v>
      </c>
      <c r="M141" s="263">
        <v>22.909870000000002</v>
      </c>
    </row>
    <row r="142" spans="1:13">
      <c r="A142" s="282">
        <v>133</v>
      </c>
      <c r="B142" s="263" t="s">
        <v>137</v>
      </c>
      <c r="C142" s="263">
        <v>203.2</v>
      </c>
      <c r="D142" s="265">
        <v>205.43333333333331</v>
      </c>
      <c r="E142" s="265">
        <v>197.81666666666661</v>
      </c>
      <c r="F142" s="265">
        <v>192.43333333333331</v>
      </c>
      <c r="G142" s="265">
        <v>184.81666666666661</v>
      </c>
      <c r="H142" s="265">
        <v>210.81666666666661</v>
      </c>
      <c r="I142" s="265">
        <v>218.43333333333334</v>
      </c>
      <c r="J142" s="265">
        <v>223.81666666666661</v>
      </c>
      <c r="K142" s="263">
        <v>213.05</v>
      </c>
      <c r="L142" s="263">
        <v>200.05</v>
      </c>
      <c r="M142" s="263">
        <v>76.11721</v>
      </c>
    </row>
    <row r="143" spans="1:13">
      <c r="A143" s="282">
        <v>134</v>
      </c>
      <c r="B143" s="263" t="s">
        <v>136</v>
      </c>
      <c r="C143" s="263">
        <v>840.4</v>
      </c>
      <c r="D143" s="265">
        <v>846.5</v>
      </c>
      <c r="E143" s="265">
        <v>832.25</v>
      </c>
      <c r="F143" s="265">
        <v>824.1</v>
      </c>
      <c r="G143" s="265">
        <v>809.85</v>
      </c>
      <c r="H143" s="265">
        <v>854.65</v>
      </c>
      <c r="I143" s="265">
        <v>868.9</v>
      </c>
      <c r="J143" s="265">
        <v>877.05</v>
      </c>
      <c r="K143" s="263">
        <v>860.75</v>
      </c>
      <c r="L143" s="263">
        <v>838.35</v>
      </c>
      <c r="M143" s="263">
        <v>51.791080000000001</v>
      </c>
    </row>
    <row r="144" spans="1:13">
      <c r="A144" s="282">
        <v>135</v>
      </c>
      <c r="B144" s="263" t="s">
        <v>138</v>
      </c>
      <c r="C144" s="263">
        <v>166.9</v>
      </c>
      <c r="D144" s="265">
        <v>168.88333333333335</v>
      </c>
      <c r="E144" s="265">
        <v>163.56666666666672</v>
      </c>
      <c r="F144" s="265">
        <v>160.23333333333338</v>
      </c>
      <c r="G144" s="265">
        <v>154.91666666666674</v>
      </c>
      <c r="H144" s="265">
        <v>172.2166666666667</v>
      </c>
      <c r="I144" s="265">
        <v>177.53333333333336</v>
      </c>
      <c r="J144" s="265">
        <v>180.86666666666667</v>
      </c>
      <c r="K144" s="263">
        <v>174.2</v>
      </c>
      <c r="L144" s="263">
        <v>165.55</v>
      </c>
      <c r="M144" s="263">
        <v>81.590789999999998</v>
      </c>
    </row>
    <row r="145" spans="1:13">
      <c r="A145" s="282">
        <v>136</v>
      </c>
      <c r="B145" s="263" t="s">
        <v>139</v>
      </c>
      <c r="C145" s="263">
        <v>401.55</v>
      </c>
      <c r="D145" s="265">
        <v>402.84999999999997</v>
      </c>
      <c r="E145" s="265">
        <v>398.69999999999993</v>
      </c>
      <c r="F145" s="265">
        <v>395.84999999999997</v>
      </c>
      <c r="G145" s="265">
        <v>391.69999999999993</v>
      </c>
      <c r="H145" s="265">
        <v>405.69999999999993</v>
      </c>
      <c r="I145" s="265">
        <v>409.84999999999991</v>
      </c>
      <c r="J145" s="265">
        <v>412.69999999999993</v>
      </c>
      <c r="K145" s="263">
        <v>407</v>
      </c>
      <c r="L145" s="263">
        <v>400</v>
      </c>
      <c r="M145" s="263">
        <v>17.17183</v>
      </c>
    </row>
    <row r="146" spans="1:13">
      <c r="A146" s="282">
        <v>137</v>
      </c>
      <c r="B146" s="263" t="s">
        <v>140</v>
      </c>
      <c r="C146" s="263">
        <v>7249</v>
      </c>
      <c r="D146" s="265">
        <v>7211.333333333333</v>
      </c>
      <c r="E146" s="265">
        <v>7107.6666666666661</v>
      </c>
      <c r="F146" s="265">
        <v>6966.333333333333</v>
      </c>
      <c r="G146" s="265">
        <v>6862.6666666666661</v>
      </c>
      <c r="H146" s="265">
        <v>7352.6666666666661</v>
      </c>
      <c r="I146" s="265">
        <v>7456.3333333333321</v>
      </c>
      <c r="J146" s="265">
        <v>7597.6666666666661</v>
      </c>
      <c r="K146" s="263">
        <v>7315</v>
      </c>
      <c r="L146" s="263">
        <v>7070</v>
      </c>
      <c r="M146" s="263">
        <v>18.211649999999999</v>
      </c>
    </row>
    <row r="147" spans="1:13">
      <c r="A147" s="282">
        <v>138</v>
      </c>
      <c r="B147" s="263" t="s">
        <v>142</v>
      </c>
      <c r="C147" s="263">
        <v>917.75</v>
      </c>
      <c r="D147" s="265">
        <v>923.61666666666667</v>
      </c>
      <c r="E147" s="265">
        <v>904.13333333333333</v>
      </c>
      <c r="F147" s="265">
        <v>890.51666666666665</v>
      </c>
      <c r="G147" s="265">
        <v>871.0333333333333</v>
      </c>
      <c r="H147" s="265">
        <v>937.23333333333335</v>
      </c>
      <c r="I147" s="265">
        <v>956.7166666666667</v>
      </c>
      <c r="J147" s="265">
        <v>970.33333333333337</v>
      </c>
      <c r="K147" s="263">
        <v>943.1</v>
      </c>
      <c r="L147" s="263">
        <v>910</v>
      </c>
      <c r="M147" s="263">
        <v>19.014479999999999</v>
      </c>
    </row>
    <row r="148" spans="1:13">
      <c r="A148" s="282">
        <v>139</v>
      </c>
      <c r="B148" s="263" t="s">
        <v>144</v>
      </c>
      <c r="C148" s="263">
        <v>1725.1</v>
      </c>
      <c r="D148" s="265">
        <v>1741.5333333333335</v>
      </c>
      <c r="E148" s="265">
        <v>1696.166666666667</v>
      </c>
      <c r="F148" s="265">
        <v>1667.2333333333333</v>
      </c>
      <c r="G148" s="265">
        <v>1621.8666666666668</v>
      </c>
      <c r="H148" s="265">
        <v>1770.4666666666672</v>
      </c>
      <c r="I148" s="265">
        <v>1815.8333333333335</v>
      </c>
      <c r="J148" s="265">
        <v>1844.7666666666673</v>
      </c>
      <c r="K148" s="263">
        <v>1786.9</v>
      </c>
      <c r="L148" s="263">
        <v>1712.6</v>
      </c>
      <c r="M148" s="263">
        <v>8.3423099999999994</v>
      </c>
    </row>
    <row r="149" spans="1:13">
      <c r="A149" s="282">
        <v>140</v>
      </c>
      <c r="B149" s="263" t="s">
        <v>145</v>
      </c>
      <c r="C149" s="263">
        <v>225.45</v>
      </c>
      <c r="D149" s="265">
        <v>228.6</v>
      </c>
      <c r="E149" s="265">
        <v>220.85</v>
      </c>
      <c r="F149" s="265">
        <v>216.25</v>
      </c>
      <c r="G149" s="265">
        <v>208.5</v>
      </c>
      <c r="H149" s="265">
        <v>233.2</v>
      </c>
      <c r="I149" s="265">
        <v>240.95</v>
      </c>
      <c r="J149" s="265">
        <v>245.54999999999998</v>
      </c>
      <c r="K149" s="263">
        <v>236.35</v>
      </c>
      <c r="L149" s="263">
        <v>224</v>
      </c>
      <c r="M149" s="263">
        <v>126.44181</v>
      </c>
    </row>
    <row r="150" spans="1:13">
      <c r="A150" s="282">
        <v>141</v>
      </c>
      <c r="B150" s="263" t="s">
        <v>262</v>
      </c>
      <c r="C150" s="263">
        <v>1634.7</v>
      </c>
      <c r="D150" s="265">
        <v>1644</v>
      </c>
      <c r="E150" s="265">
        <v>1613</v>
      </c>
      <c r="F150" s="265">
        <v>1591.3</v>
      </c>
      <c r="G150" s="265">
        <v>1560.3</v>
      </c>
      <c r="H150" s="265">
        <v>1665.7</v>
      </c>
      <c r="I150" s="265">
        <v>1696.7</v>
      </c>
      <c r="J150" s="265">
        <v>1718.4</v>
      </c>
      <c r="K150" s="263">
        <v>1675</v>
      </c>
      <c r="L150" s="263">
        <v>1622.3</v>
      </c>
      <c r="M150" s="263">
        <v>4.0153499999999998</v>
      </c>
    </row>
    <row r="151" spans="1:13">
      <c r="A151" s="282">
        <v>142</v>
      </c>
      <c r="B151" s="263" t="s">
        <v>147</v>
      </c>
      <c r="C151" s="263">
        <v>1289.8499999999999</v>
      </c>
      <c r="D151" s="265">
        <v>1297.55</v>
      </c>
      <c r="E151" s="265">
        <v>1275.3</v>
      </c>
      <c r="F151" s="265">
        <v>1260.75</v>
      </c>
      <c r="G151" s="265">
        <v>1238.5</v>
      </c>
      <c r="H151" s="265">
        <v>1312.1</v>
      </c>
      <c r="I151" s="265">
        <v>1334.35</v>
      </c>
      <c r="J151" s="265">
        <v>1348.8999999999999</v>
      </c>
      <c r="K151" s="263">
        <v>1319.8</v>
      </c>
      <c r="L151" s="263">
        <v>1283</v>
      </c>
      <c r="M151" s="263">
        <v>13.52365</v>
      </c>
    </row>
    <row r="152" spans="1:13">
      <c r="A152" s="282">
        <v>143</v>
      </c>
      <c r="B152" s="263" t="s">
        <v>263</v>
      </c>
      <c r="C152" s="263">
        <v>833.8</v>
      </c>
      <c r="D152" s="265">
        <v>836.63333333333333</v>
      </c>
      <c r="E152" s="265">
        <v>820.26666666666665</v>
      </c>
      <c r="F152" s="265">
        <v>806.73333333333335</v>
      </c>
      <c r="G152" s="265">
        <v>790.36666666666667</v>
      </c>
      <c r="H152" s="265">
        <v>850.16666666666663</v>
      </c>
      <c r="I152" s="265">
        <v>866.53333333333319</v>
      </c>
      <c r="J152" s="265">
        <v>880.06666666666661</v>
      </c>
      <c r="K152" s="263">
        <v>853</v>
      </c>
      <c r="L152" s="263">
        <v>823.1</v>
      </c>
      <c r="M152" s="263">
        <v>3.9012199999999999</v>
      </c>
    </row>
    <row r="153" spans="1:13">
      <c r="A153" s="282">
        <v>144</v>
      </c>
      <c r="B153" s="263" t="s">
        <v>152</v>
      </c>
      <c r="C153" s="263">
        <v>132.9</v>
      </c>
      <c r="D153" s="265">
        <v>133.70000000000002</v>
      </c>
      <c r="E153" s="265">
        <v>129.95000000000005</v>
      </c>
      <c r="F153" s="265">
        <v>127.00000000000003</v>
      </c>
      <c r="G153" s="265">
        <v>123.25000000000006</v>
      </c>
      <c r="H153" s="265">
        <v>136.65000000000003</v>
      </c>
      <c r="I153" s="265">
        <v>140.39999999999998</v>
      </c>
      <c r="J153" s="265">
        <v>143.35000000000002</v>
      </c>
      <c r="K153" s="263">
        <v>137.44999999999999</v>
      </c>
      <c r="L153" s="263">
        <v>130.75</v>
      </c>
      <c r="M153" s="263">
        <v>121.83695</v>
      </c>
    </row>
    <row r="154" spans="1:13">
      <c r="A154" s="282">
        <v>145</v>
      </c>
      <c r="B154" s="263" t="s">
        <v>153</v>
      </c>
      <c r="C154" s="263">
        <v>108.7</v>
      </c>
      <c r="D154" s="265">
        <v>109.81666666666668</v>
      </c>
      <c r="E154" s="265">
        <v>107.28333333333336</v>
      </c>
      <c r="F154" s="265">
        <v>105.86666666666669</v>
      </c>
      <c r="G154" s="265">
        <v>103.33333333333337</v>
      </c>
      <c r="H154" s="265">
        <v>111.23333333333335</v>
      </c>
      <c r="I154" s="265">
        <v>113.76666666666668</v>
      </c>
      <c r="J154" s="265">
        <v>115.18333333333334</v>
      </c>
      <c r="K154" s="263">
        <v>112.35</v>
      </c>
      <c r="L154" s="263">
        <v>108.4</v>
      </c>
      <c r="M154" s="263">
        <v>247.78407000000001</v>
      </c>
    </row>
    <row r="155" spans="1:13">
      <c r="A155" s="282">
        <v>146</v>
      </c>
      <c r="B155" s="263" t="s">
        <v>148</v>
      </c>
      <c r="C155" s="263">
        <v>57.75</v>
      </c>
      <c r="D155" s="265">
        <v>58.533333333333331</v>
      </c>
      <c r="E155" s="265">
        <v>56.11666666666666</v>
      </c>
      <c r="F155" s="265">
        <v>54.483333333333327</v>
      </c>
      <c r="G155" s="265">
        <v>52.066666666666656</v>
      </c>
      <c r="H155" s="265">
        <v>60.166666666666664</v>
      </c>
      <c r="I155" s="265">
        <v>62.583333333333336</v>
      </c>
      <c r="J155" s="265">
        <v>64.216666666666669</v>
      </c>
      <c r="K155" s="263">
        <v>60.95</v>
      </c>
      <c r="L155" s="263">
        <v>56.9</v>
      </c>
      <c r="M155" s="263">
        <v>325.06193999999999</v>
      </c>
    </row>
    <row r="156" spans="1:13">
      <c r="A156" s="282">
        <v>147</v>
      </c>
      <c r="B156" s="263" t="s">
        <v>450</v>
      </c>
      <c r="C156" s="263">
        <v>2751.55</v>
      </c>
      <c r="D156" s="265">
        <v>2789.1333333333332</v>
      </c>
      <c r="E156" s="265">
        <v>2692.5166666666664</v>
      </c>
      <c r="F156" s="265">
        <v>2633.4833333333331</v>
      </c>
      <c r="G156" s="265">
        <v>2536.8666666666663</v>
      </c>
      <c r="H156" s="265">
        <v>2848.1666666666665</v>
      </c>
      <c r="I156" s="265">
        <v>2944.7833333333333</v>
      </c>
      <c r="J156" s="265">
        <v>3003.8166666666666</v>
      </c>
      <c r="K156" s="263">
        <v>2885.75</v>
      </c>
      <c r="L156" s="263">
        <v>2730.1</v>
      </c>
      <c r="M156" s="263">
        <v>2.3492799999999998</v>
      </c>
    </row>
    <row r="157" spans="1:13">
      <c r="A157" s="282">
        <v>148</v>
      </c>
      <c r="B157" s="263" t="s">
        <v>151</v>
      </c>
      <c r="C157" s="263">
        <v>16782.900000000001</v>
      </c>
      <c r="D157" s="265">
        <v>16692.966666666667</v>
      </c>
      <c r="E157" s="265">
        <v>16545.933333333334</v>
      </c>
      <c r="F157" s="265">
        <v>16308.966666666667</v>
      </c>
      <c r="G157" s="265">
        <v>16161.933333333334</v>
      </c>
      <c r="H157" s="265">
        <v>16929.933333333334</v>
      </c>
      <c r="I157" s="265">
        <v>17076.966666666667</v>
      </c>
      <c r="J157" s="265">
        <v>17313.933333333334</v>
      </c>
      <c r="K157" s="263">
        <v>16840</v>
      </c>
      <c r="L157" s="263">
        <v>16456</v>
      </c>
      <c r="M157" s="263">
        <v>1.0274099999999999</v>
      </c>
    </row>
    <row r="158" spans="1:13">
      <c r="A158" s="282">
        <v>149</v>
      </c>
      <c r="B158" s="263" t="s">
        <v>790</v>
      </c>
      <c r="C158" s="263">
        <v>352.85</v>
      </c>
      <c r="D158" s="265">
        <v>355.08333333333331</v>
      </c>
      <c r="E158" s="265">
        <v>345.16666666666663</v>
      </c>
      <c r="F158" s="265">
        <v>337.48333333333329</v>
      </c>
      <c r="G158" s="265">
        <v>327.56666666666661</v>
      </c>
      <c r="H158" s="265">
        <v>362.76666666666665</v>
      </c>
      <c r="I158" s="265">
        <v>372.68333333333328</v>
      </c>
      <c r="J158" s="265">
        <v>380.36666666666667</v>
      </c>
      <c r="K158" s="263">
        <v>365</v>
      </c>
      <c r="L158" s="263">
        <v>347.4</v>
      </c>
      <c r="M158" s="263">
        <v>8.3698999999999995</v>
      </c>
    </row>
    <row r="159" spans="1:13">
      <c r="A159" s="282">
        <v>150</v>
      </c>
      <c r="B159" s="263" t="s">
        <v>265</v>
      </c>
      <c r="C159" s="263">
        <v>544.65</v>
      </c>
      <c r="D159" s="265">
        <v>547.63333333333333</v>
      </c>
      <c r="E159" s="265">
        <v>536.01666666666665</v>
      </c>
      <c r="F159" s="265">
        <v>527.38333333333333</v>
      </c>
      <c r="G159" s="265">
        <v>515.76666666666665</v>
      </c>
      <c r="H159" s="265">
        <v>556.26666666666665</v>
      </c>
      <c r="I159" s="265">
        <v>567.88333333333321</v>
      </c>
      <c r="J159" s="265">
        <v>576.51666666666665</v>
      </c>
      <c r="K159" s="263">
        <v>559.25</v>
      </c>
      <c r="L159" s="263">
        <v>539</v>
      </c>
      <c r="M159" s="263">
        <v>2.5568399999999998</v>
      </c>
    </row>
    <row r="160" spans="1:13">
      <c r="A160" s="282">
        <v>151</v>
      </c>
      <c r="B160" s="263" t="s">
        <v>155</v>
      </c>
      <c r="C160" s="263">
        <v>114.95</v>
      </c>
      <c r="D160" s="265">
        <v>115.56666666666666</v>
      </c>
      <c r="E160" s="265">
        <v>112.88333333333333</v>
      </c>
      <c r="F160" s="265">
        <v>110.81666666666666</v>
      </c>
      <c r="G160" s="265">
        <v>108.13333333333333</v>
      </c>
      <c r="H160" s="265">
        <v>117.63333333333333</v>
      </c>
      <c r="I160" s="265">
        <v>120.31666666666666</v>
      </c>
      <c r="J160" s="265">
        <v>122.38333333333333</v>
      </c>
      <c r="K160" s="263">
        <v>118.25</v>
      </c>
      <c r="L160" s="263">
        <v>113.5</v>
      </c>
      <c r="M160" s="263">
        <v>577.56102999999996</v>
      </c>
    </row>
    <row r="161" spans="1:13">
      <c r="A161" s="282">
        <v>152</v>
      </c>
      <c r="B161" s="263" t="s">
        <v>154</v>
      </c>
      <c r="C161" s="263">
        <v>127.3</v>
      </c>
      <c r="D161" s="265">
        <v>128.36666666666667</v>
      </c>
      <c r="E161" s="265">
        <v>124.98333333333335</v>
      </c>
      <c r="F161" s="265">
        <v>122.66666666666667</v>
      </c>
      <c r="G161" s="265">
        <v>119.28333333333335</v>
      </c>
      <c r="H161" s="265">
        <v>130.68333333333334</v>
      </c>
      <c r="I161" s="265">
        <v>134.06666666666666</v>
      </c>
      <c r="J161" s="265">
        <v>136.38333333333335</v>
      </c>
      <c r="K161" s="263">
        <v>131.75</v>
      </c>
      <c r="L161" s="263">
        <v>126.05</v>
      </c>
      <c r="M161" s="263">
        <v>38.84928</v>
      </c>
    </row>
    <row r="162" spans="1:13">
      <c r="A162" s="282">
        <v>153</v>
      </c>
      <c r="B162" s="263" t="s">
        <v>266</v>
      </c>
      <c r="C162" s="263">
        <v>3204.05</v>
      </c>
      <c r="D162" s="265">
        <v>3226.2333333333336</v>
      </c>
      <c r="E162" s="265">
        <v>3172.8166666666671</v>
      </c>
      <c r="F162" s="265">
        <v>3141.5833333333335</v>
      </c>
      <c r="G162" s="265">
        <v>3088.166666666667</v>
      </c>
      <c r="H162" s="265">
        <v>3257.4666666666672</v>
      </c>
      <c r="I162" s="265">
        <v>3310.8833333333332</v>
      </c>
      <c r="J162" s="265">
        <v>3342.1166666666672</v>
      </c>
      <c r="K162" s="263">
        <v>3279.65</v>
      </c>
      <c r="L162" s="263">
        <v>3195</v>
      </c>
      <c r="M162" s="263">
        <v>0.93581000000000003</v>
      </c>
    </row>
    <row r="163" spans="1:13">
      <c r="A163" s="282">
        <v>154</v>
      </c>
      <c r="B163" s="263" t="s">
        <v>267</v>
      </c>
      <c r="C163" s="263">
        <v>2263.3000000000002</v>
      </c>
      <c r="D163" s="265">
        <v>2283.1</v>
      </c>
      <c r="E163" s="265">
        <v>2208.25</v>
      </c>
      <c r="F163" s="265">
        <v>2153.2000000000003</v>
      </c>
      <c r="G163" s="265">
        <v>2078.3500000000004</v>
      </c>
      <c r="H163" s="265">
        <v>2338.1499999999996</v>
      </c>
      <c r="I163" s="265">
        <v>2412.9999999999991</v>
      </c>
      <c r="J163" s="265">
        <v>2468.0499999999993</v>
      </c>
      <c r="K163" s="263">
        <v>2357.9499999999998</v>
      </c>
      <c r="L163" s="263">
        <v>2228.0500000000002</v>
      </c>
      <c r="M163" s="263">
        <v>7.5894599999999999</v>
      </c>
    </row>
    <row r="164" spans="1:13">
      <c r="A164" s="282">
        <v>155</v>
      </c>
      <c r="B164" s="263" t="s">
        <v>156</v>
      </c>
      <c r="C164" s="263">
        <v>28167.7</v>
      </c>
      <c r="D164" s="265">
        <v>28540.566666666666</v>
      </c>
      <c r="E164" s="265">
        <v>27634.133333333331</v>
      </c>
      <c r="F164" s="265">
        <v>27100.566666666666</v>
      </c>
      <c r="G164" s="265">
        <v>26194.133333333331</v>
      </c>
      <c r="H164" s="265">
        <v>29074.133333333331</v>
      </c>
      <c r="I164" s="265">
        <v>29980.566666666666</v>
      </c>
      <c r="J164" s="265">
        <v>30514.133333333331</v>
      </c>
      <c r="K164" s="263">
        <v>29447</v>
      </c>
      <c r="L164" s="263">
        <v>28007</v>
      </c>
      <c r="M164" s="263">
        <v>0.47916999999999998</v>
      </c>
    </row>
    <row r="165" spans="1:13">
      <c r="A165" s="282">
        <v>156</v>
      </c>
      <c r="B165" s="263" t="s">
        <v>158</v>
      </c>
      <c r="C165" s="263">
        <v>252.1</v>
      </c>
      <c r="D165" s="265">
        <v>253.18333333333331</v>
      </c>
      <c r="E165" s="265">
        <v>249.41666666666663</v>
      </c>
      <c r="F165" s="265">
        <v>246.73333333333332</v>
      </c>
      <c r="G165" s="265">
        <v>242.96666666666664</v>
      </c>
      <c r="H165" s="265">
        <v>255.86666666666662</v>
      </c>
      <c r="I165" s="265">
        <v>259.63333333333333</v>
      </c>
      <c r="J165" s="265">
        <v>262.31666666666661</v>
      </c>
      <c r="K165" s="263">
        <v>256.95</v>
      </c>
      <c r="L165" s="263">
        <v>250.5</v>
      </c>
      <c r="M165" s="263">
        <v>29.97193</v>
      </c>
    </row>
    <row r="166" spans="1:13">
      <c r="A166" s="282">
        <v>157</v>
      </c>
      <c r="B166" s="263" t="s">
        <v>269</v>
      </c>
      <c r="C166" s="263">
        <v>4634.75</v>
      </c>
      <c r="D166" s="265">
        <v>4622.7333333333336</v>
      </c>
      <c r="E166" s="265">
        <v>4600.0666666666675</v>
      </c>
      <c r="F166" s="265">
        <v>4565.3833333333341</v>
      </c>
      <c r="G166" s="265">
        <v>4542.7166666666681</v>
      </c>
      <c r="H166" s="265">
        <v>4657.416666666667</v>
      </c>
      <c r="I166" s="265">
        <v>4680.083333333333</v>
      </c>
      <c r="J166" s="265">
        <v>4714.7666666666664</v>
      </c>
      <c r="K166" s="263">
        <v>4645.3999999999996</v>
      </c>
      <c r="L166" s="263">
        <v>4588.05</v>
      </c>
      <c r="M166" s="263">
        <v>0.38708999999999999</v>
      </c>
    </row>
    <row r="167" spans="1:13">
      <c r="A167" s="282">
        <v>158</v>
      </c>
      <c r="B167" s="263" t="s">
        <v>160</v>
      </c>
      <c r="C167" s="263">
        <v>1757.65</v>
      </c>
      <c r="D167" s="265">
        <v>1759.2333333333333</v>
      </c>
      <c r="E167" s="265">
        <v>1734.4666666666667</v>
      </c>
      <c r="F167" s="265">
        <v>1711.2833333333333</v>
      </c>
      <c r="G167" s="265">
        <v>1686.5166666666667</v>
      </c>
      <c r="H167" s="265">
        <v>1782.4166666666667</v>
      </c>
      <c r="I167" s="265">
        <v>1807.1833333333336</v>
      </c>
      <c r="J167" s="265">
        <v>1830.3666666666668</v>
      </c>
      <c r="K167" s="263">
        <v>1784</v>
      </c>
      <c r="L167" s="263">
        <v>1736.05</v>
      </c>
      <c r="M167" s="263">
        <v>7.2008099999999997</v>
      </c>
    </row>
    <row r="168" spans="1:13">
      <c r="A168" s="282">
        <v>159</v>
      </c>
      <c r="B168" s="263" t="s">
        <v>157</v>
      </c>
      <c r="C168" s="263">
        <v>1924.45</v>
      </c>
      <c r="D168" s="265">
        <v>1937.5</v>
      </c>
      <c r="E168" s="265">
        <v>1887</v>
      </c>
      <c r="F168" s="265">
        <v>1849.55</v>
      </c>
      <c r="G168" s="265">
        <v>1799.05</v>
      </c>
      <c r="H168" s="265">
        <v>1974.95</v>
      </c>
      <c r="I168" s="265">
        <v>2025.45</v>
      </c>
      <c r="J168" s="265">
        <v>2062.9</v>
      </c>
      <c r="K168" s="263">
        <v>1988</v>
      </c>
      <c r="L168" s="263">
        <v>1900.05</v>
      </c>
      <c r="M168" s="263">
        <v>13.52191</v>
      </c>
    </row>
    <row r="169" spans="1:13">
      <c r="A169" s="282">
        <v>160</v>
      </c>
      <c r="B169" s="263" t="s">
        <v>461</v>
      </c>
      <c r="C169" s="263">
        <v>1350.25</v>
      </c>
      <c r="D169" s="265">
        <v>1348.4166666666667</v>
      </c>
      <c r="E169" s="265">
        <v>1339.8333333333335</v>
      </c>
      <c r="F169" s="265">
        <v>1329.4166666666667</v>
      </c>
      <c r="G169" s="265">
        <v>1320.8333333333335</v>
      </c>
      <c r="H169" s="265">
        <v>1358.8333333333335</v>
      </c>
      <c r="I169" s="265">
        <v>1367.416666666667</v>
      </c>
      <c r="J169" s="265">
        <v>1377.8333333333335</v>
      </c>
      <c r="K169" s="263">
        <v>1357</v>
      </c>
      <c r="L169" s="263">
        <v>1338</v>
      </c>
      <c r="M169" s="263">
        <v>1.40978</v>
      </c>
    </row>
    <row r="170" spans="1:13">
      <c r="A170" s="282">
        <v>161</v>
      </c>
      <c r="B170" s="263" t="s">
        <v>159</v>
      </c>
      <c r="C170" s="263">
        <v>128.55000000000001</v>
      </c>
      <c r="D170" s="265">
        <v>129.65</v>
      </c>
      <c r="E170" s="265">
        <v>126.35000000000002</v>
      </c>
      <c r="F170" s="265">
        <v>124.15000000000002</v>
      </c>
      <c r="G170" s="265">
        <v>120.85000000000004</v>
      </c>
      <c r="H170" s="265">
        <v>131.85000000000002</v>
      </c>
      <c r="I170" s="265">
        <v>135.15000000000003</v>
      </c>
      <c r="J170" s="265">
        <v>137.35</v>
      </c>
      <c r="K170" s="263">
        <v>132.94999999999999</v>
      </c>
      <c r="L170" s="263">
        <v>127.45</v>
      </c>
      <c r="M170" s="263">
        <v>93.245009999999994</v>
      </c>
    </row>
    <row r="171" spans="1:13">
      <c r="A171" s="282">
        <v>162</v>
      </c>
      <c r="B171" s="263" t="s">
        <v>162</v>
      </c>
      <c r="C171" s="263">
        <v>220.25</v>
      </c>
      <c r="D171" s="265">
        <v>221.86666666666667</v>
      </c>
      <c r="E171" s="265">
        <v>217.73333333333335</v>
      </c>
      <c r="F171" s="265">
        <v>215.21666666666667</v>
      </c>
      <c r="G171" s="265">
        <v>211.08333333333334</v>
      </c>
      <c r="H171" s="265">
        <v>224.38333333333335</v>
      </c>
      <c r="I171" s="265">
        <v>228.51666666666668</v>
      </c>
      <c r="J171" s="265">
        <v>231.03333333333336</v>
      </c>
      <c r="K171" s="263">
        <v>226</v>
      </c>
      <c r="L171" s="263">
        <v>219.35</v>
      </c>
      <c r="M171" s="263">
        <v>97.552629999999994</v>
      </c>
    </row>
    <row r="172" spans="1:13">
      <c r="A172" s="282">
        <v>163</v>
      </c>
      <c r="B172" s="263" t="s">
        <v>270</v>
      </c>
      <c r="C172" s="263">
        <v>295.35000000000002</v>
      </c>
      <c r="D172" s="265">
        <v>296.65000000000003</v>
      </c>
      <c r="E172" s="265">
        <v>291.05000000000007</v>
      </c>
      <c r="F172" s="265">
        <v>286.75000000000006</v>
      </c>
      <c r="G172" s="265">
        <v>281.15000000000009</v>
      </c>
      <c r="H172" s="265">
        <v>300.95000000000005</v>
      </c>
      <c r="I172" s="265">
        <v>306.55000000000007</v>
      </c>
      <c r="J172" s="265">
        <v>310.85000000000002</v>
      </c>
      <c r="K172" s="263">
        <v>302.25</v>
      </c>
      <c r="L172" s="263">
        <v>292.35000000000002</v>
      </c>
      <c r="M172" s="263">
        <v>2.68676</v>
      </c>
    </row>
    <row r="173" spans="1:13">
      <c r="A173" s="282">
        <v>164</v>
      </c>
      <c r="B173" s="263" t="s">
        <v>271</v>
      </c>
      <c r="C173" s="263">
        <v>13006.95</v>
      </c>
      <c r="D173" s="265">
        <v>13013.35</v>
      </c>
      <c r="E173" s="265">
        <v>12963.650000000001</v>
      </c>
      <c r="F173" s="265">
        <v>12920.35</v>
      </c>
      <c r="G173" s="265">
        <v>12870.650000000001</v>
      </c>
      <c r="H173" s="265">
        <v>13056.650000000001</v>
      </c>
      <c r="I173" s="265">
        <v>13106.350000000002</v>
      </c>
      <c r="J173" s="265">
        <v>13149.650000000001</v>
      </c>
      <c r="K173" s="263">
        <v>13063.05</v>
      </c>
      <c r="L173" s="263">
        <v>12970.05</v>
      </c>
      <c r="M173" s="263">
        <v>2.0250000000000001E-2</v>
      </c>
    </row>
    <row r="174" spans="1:13">
      <c r="A174" s="282">
        <v>165</v>
      </c>
      <c r="B174" s="263" t="s">
        <v>161</v>
      </c>
      <c r="C174" s="263">
        <v>41.7</v>
      </c>
      <c r="D174" s="265">
        <v>42.2</v>
      </c>
      <c r="E174" s="265">
        <v>40.800000000000004</v>
      </c>
      <c r="F174" s="265">
        <v>39.9</v>
      </c>
      <c r="G174" s="265">
        <v>38.5</v>
      </c>
      <c r="H174" s="265">
        <v>43.100000000000009</v>
      </c>
      <c r="I174" s="265">
        <v>44.500000000000014</v>
      </c>
      <c r="J174" s="265">
        <v>45.400000000000013</v>
      </c>
      <c r="K174" s="263">
        <v>43.6</v>
      </c>
      <c r="L174" s="263">
        <v>41.3</v>
      </c>
      <c r="M174" s="263">
        <v>1297.7229400000001</v>
      </c>
    </row>
    <row r="175" spans="1:13">
      <c r="A175" s="282">
        <v>166</v>
      </c>
      <c r="B175" s="263" t="s">
        <v>165</v>
      </c>
      <c r="C175" s="263">
        <v>242.35</v>
      </c>
      <c r="D175" s="265">
        <v>242.88333333333335</v>
      </c>
      <c r="E175" s="265">
        <v>237.76666666666671</v>
      </c>
      <c r="F175" s="265">
        <v>233.18333333333337</v>
      </c>
      <c r="G175" s="265">
        <v>228.06666666666672</v>
      </c>
      <c r="H175" s="265">
        <v>247.4666666666667</v>
      </c>
      <c r="I175" s="265">
        <v>252.58333333333331</v>
      </c>
      <c r="J175" s="265">
        <v>257.16666666666669</v>
      </c>
      <c r="K175" s="263">
        <v>248</v>
      </c>
      <c r="L175" s="263">
        <v>238.3</v>
      </c>
      <c r="M175" s="263">
        <v>138.85482999999999</v>
      </c>
    </row>
    <row r="176" spans="1:13">
      <c r="A176" s="282">
        <v>167</v>
      </c>
      <c r="B176" s="263" t="s">
        <v>166</v>
      </c>
      <c r="C176" s="263">
        <v>143.05000000000001</v>
      </c>
      <c r="D176" s="265">
        <v>143.98333333333335</v>
      </c>
      <c r="E176" s="265">
        <v>140.9666666666667</v>
      </c>
      <c r="F176" s="265">
        <v>138.88333333333335</v>
      </c>
      <c r="G176" s="265">
        <v>135.8666666666667</v>
      </c>
      <c r="H176" s="265">
        <v>146.06666666666669</v>
      </c>
      <c r="I176" s="265">
        <v>149.08333333333334</v>
      </c>
      <c r="J176" s="265">
        <v>151.16666666666669</v>
      </c>
      <c r="K176" s="263">
        <v>147</v>
      </c>
      <c r="L176" s="263">
        <v>141.9</v>
      </c>
      <c r="M176" s="263">
        <v>87.310969999999998</v>
      </c>
    </row>
    <row r="177" spans="1:13">
      <c r="A177" s="282">
        <v>168</v>
      </c>
      <c r="B177" s="263" t="s">
        <v>273</v>
      </c>
      <c r="C177" s="263">
        <v>503.7</v>
      </c>
      <c r="D177" s="265">
        <v>509.2</v>
      </c>
      <c r="E177" s="265">
        <v>496.65</v>
      </c>
      <c r="F177" s="265">
        <v>489.59999999999997</v>
      </c>
      <c r="G177" s="265">
        <v>477.04999999999995</v>
      </c>
      <c r="H177" s="265">
        <v>516.25</v>
      </c>
      <c r="I177" s="265">
        <v>528.80000000000007</v>
      </c>
      <c r="J177" s="265">
        <v>535.85</v>
      </c>
      <c r="K177" s="263">
        <v>521.75</v>
      </c>
      <c r="L177" s="263">
        <v>502.15</v>
      </c>
      <c r="M177" s="263">
        <v>0.92930999999999997</v>
      </c>
    </row>
    <row r="178" spans="1:13">
      <c r="A178" s="282">
        <v>169</v>
      </c>
      <c r="B178" s="263" t="s">
        <v>167</v>
      </c>
      <c r="C178" s="263">
        <v>2178.6999999999998</v>
      </c>
      <c r="D178" s="265">
        <v>2181.2333333333331</v>
      </c>
      <c r="E178" s="265">
        <v>2150.5166666666664</v>
      </c>
      <c r="F178" s="265">
        <v>2122.3333333333335</v>
      </c>
      <c r="G178" s="265">
        <v>2091.6166666666668</v>
      </c>
      <c r="H178" s="265">
        <v>2209.4166666666661</v>
      </c>
      <c r="I178" s="265">
        <v>2240.1333333333323</v>
      </c>
      <c r="J178" s="265">
        <v>2268.3166666666657</v>
      </c>
      <c r="K178" s="263">
        <v>2211.9499999999998</v>
      </c>
      <c r="L178" s="263">
        <v>2153.0500000000002</v>
      </c>
      <c r="M178" s="263">
        <v>117.7363</v>
      </c>
    </row>
    <row r="179" spans="1:13">
      <c r="A179" s="282">
        <v>170</v>
      </c>
      <c r="B179" s="263" t="s">
        <v>815</v>
      </c>
      <c r="C179" s="263">
        <v>1058.45</v>
      </c>
      <c r="D179" s="265">
        <v>1069.05</v>
      </c>
      <c r="E179" s="265">
        <v>1036.0999999999999</v>
      </c>
      <c r="F179" s="265">
        <v>1013.75</v>
      </c>
      <c r="G179" s="265">
        <v>980.8</v>
      </c>
      <c r="H179" s="265">
        <v>1091.3999999999999</v>
      </c>
      <c r="I179" s="265">
        <v>1124.3500000000001</v>
      </c>
      <c r="J179" s="265">
        <v>1146.6999999999998</v>
      </c>
      <c r="K179" s="263">
        <v>1102</v>
      </c>
      <c r="L179" s="263">
        <v>1046.7</v>
      </c>
      <c r="M179" s="263">
        <v>14.31598</v>
      </c>
    </row>
    <row r="180" spans="1:13">
      <c r="A180" s="282">
        <v>171</v>
      </c>
      <c r="B180" s="263" t="s">
        <v>274</v>
      </c>
      <c r="C180" s="263">
        <v>903.55</v>
      </c>
      <c r="D180" s="265">
        <v>904.5</v>
      </c>
      <c r="E180" s="265">
        <v>894</v>
      </c>
      <c r="F180" s="265">
        <v>884.45</v>
      </c>
      <c r="G180" s="265">
        <v>873.95</v>
      </c>
      <c r="H180" s="265">
        <v>914.05</v>
      </c>
      <c r="I180" s="265">
        <v>924.55</v>
      </c>
      <c r="J180" s="265">
        <v>934.09999999999991</v>
      </c>
      <c r="K180" s="263">
        <v>915</v>
      </c>
      <c r="L180" s="263">
        <v>894.95</v>
      </c>
      <c r="M180" s="263">
        <v>12.689920000000001</v>
      </c>
    </row>
    <row r="181" spans="1:13">
      <c r="A181" s="282">
        <v>172</v>
      </c>
      <c r="B181" s="263" t="s">
        <v>172</v>
      </c>
      <c r="C181" s="263">
        <v>5624.45</v>
      </c>
      <c r="D181" s="265">
        <v>5668.55</v>
      </c>
      <c r="E181" s="265">
        <v>5516.6</v>
      </c>
      <c r="F181" s="265">
        <v>5408.75</v>
      </c>
      <c r="G181" s="265">
        <v>5256.8</v>
      </c>
      <c r="H181" s="265">
        <v>5776.4000000000005</v>
      </c>
      <c r="I181" s="265">
        <v>5928.3499999999995</v>
      </c>
      <c r="J181" s="265">
        <v>6036.2000000000007</v>
      </c>
      <c r="K181" s="263">
        <v>5820.5</v>
      </c>
      <c r="L181" s="263">
        <v>5560.7</v>
      </c>
      <c r="M181" s="263">
        <v>1.84392</v>
      </c>
    </row>
    <row r="182" spans="1:13">
      <c r="A182" s="282">
        <v>173</v>
      </c>
      <c r="B182" s="263" t="s">
        <v>478</v>
      </c>
      <c r="C182" s="263">
        <v>8229.6</v>
      </c>
      <c r="D182" s="265">
        <v>8266.0166666666682</v>
      </c>
      <c r="E182" s="265">
        <v>8175.3333333333358</v>
      </c>
      <c r="F182" s="265">
        <v>8121.0666666666675</v>
      </c>
      <c r="G182" s="265">
        <v>8030.383333333335</v>
      </c>
      <c r="H182" s="265">
        <v>8320.2833333333365</v>
      </c>
      <c r="I182" s="265">
        <v>8410.9666666666672</v>
      </c>
      <c r="J182" s="265">
        <v>8465.2333333333372</v>
      </c>
      <c r="K182" s="263">
        <v>8356.7000000000007</v>
      </c>
      <c r="L182" s="263">
        <v>8211.75</v>
      </c>
      <c r="M182" s="263">
        <v>0.53022999999999998</v>
      </c>
    </row>
    <row r="183" spans="1:13">
      <c r="A183" s="282">
        <v>174</v>
      </c>
      <c r="B183" s="263" t="s">
        <v>170</v>
      </c>
      <c r="C183" s="263">
        <v>27848.6</v>
      </c>
      <c r="D183" s="265">
        <v>28161.466666666664</v>
      </c>
      <c r="E183" s="265">
        <v>27428.083333333328</v>
      </c>
      <c r="F183" s="265">
        <v>27007.566666666666</v>
      </c>
      <c r="G183" s="265">
        <v>26274.183333333331</v>
      </c>
      <c r="H183" s="265">
        <v>28581.983333333326</v>
      </c>
      <c r="I183" s="265">
        <v>29315.366666666665</v>
      </c>
      <c r="J183" s="265">
        <v>29735.883333333324</v>
      </c>
      <c r="K183" s="263">
        <v>28894.85</v>
      </c>
      <c r="L183" s="263">
        <v>27740.95</v>
      </c>
      <c r="M183" s="263">
        <v>0.65556999999999999</v>
      </c>
    </row>
    <row r="184" spans="1:13">
      <c r="A184" s="282">
        <v>175</v>
      </c>
      <c r="B184" s="263" t="s">
        <v>173</v>
      </c>
      <c r="C184" s="263">
        <v>1289.2</v>
      </c>
      <c r="D184" s="265">
        <v>1298.9666666666667</v>
      </c>
      <c r="E184" s="265">
        <v>1262.2333333333333</v>
      </c>
      <c r="F184" s="265">
        <v>1235.2666666666667</v>
      </c>
      <c r="G184" s="265">
        <v>1198.5333333333333</v>
      </c>
      <c r="H184" s="265">
        <v>1325.9333333333334</v>
      </c>
      <c r="I184" s="265">
        <v>1362.666666666667</v>
      </c>
      <c r="J184" s="265">
        <v>1389.6333333333334</v>
      </c>
      <c r="K184" s="263">
        <v>1335.7</v>
      </c>
      <c r="L184" s="263">
        <v>1272</v>
      </c>
      <c r="M184" s="263">
        <v>23.8536</v>
      </c>
    </row>
    <row r="185" spans="1:13">
      <c r="A185" s="282">
        <v>176</v>
      </c>
      <c r="B185" s="263" t="s">
        <v>171</v>
      </c>
      <c r="C185" s="263">
        <v>1901.6</v>
      </c>
      <c r="D185" s="265">
        <v>1914.6166666666668</v>
      </c>
      <c r="E185" s="265">
        <v>1878.2333333333336</v>
      </c>
      <c r="F185" s="265">
        <v>1854.8666666666668</v>
      </c>
      <c r="G185" s="265">
        <v>1818.4833333333336</v>
      </c>
      <c r="H185" s="265">
        <v>1937.9833333333336</v>
      </c>
      <c r="I185" s="265">
        <v>1974.3666666666668</v>
      </c>
      <c r="J185" s="265">
        <v>1997.7333333333336</v>
      </c>
      <c r="K185" s="263">
        <v>1951</v>
      </c>
      <c r="L185" s="263">
        <v>1891.25</v>
      </c>
      <c r="M185" s="263">
        <v>2.3331200000000001</v>
      </c>
    </row>
    <row r="186" spans="1:13">
      <c r="A186" s="282">
        <v>177</v>
      </c>
      <c r="B186" s="263" t="s">
        <v>169</v>
      </c>
      <c r="C186" s="263">
        <v>383.65</v>
      </c>
      <c r="D186" s="265">
        <v>385.58333333333331</v>
      </c>
      <c r="E186" s="265">
        <v>376.16666666666663</v>
      </c>
      <c r="F186" s="265">
        <v>368.68333333333334</v>
      </c>
      <c r="G186" s="265">
        <v>359.26666666666665</v>
      </c>
      <c r="H186" s="265">
        <v>393.06666666666661</v>
      </c>
      <c r="I186" s="265">
        <v>402.48333333333323</v>
      </c>
      <c r="J186" s="265">
        <v>409.96666666666658</v>
      </c>
      <c r="K186" s="263">
        <v>395</v>
      </c>
      <c r="L186" s="263">
        <v>378.1</v>
      </c>
      <c r="M186" s="263">
        <v>721.79228000000001</v>
      </c>
    </row>
    <row r="187" spans="1:13">
      <c r="A187" s="282">
        <v>178</v>
      </c>
      <c r="B187" s="263" t="s">
        <v>168</v>
      </c>
      <c r="C187" s="263">
        <v>72.099999999999994</v>
      </c>
      <c r="D187" s="265">
        <v>72.533333333333331</v>
      </c>
      <c r="E187" s="265">
        <v>68.966666666666669</v>
      </c>
      <c r="F187" s="265">
        <v>65.833333333333343</v>
      </c>
      <c r="G187" s="265">
        <v>62.26666666666668</v>
      </c>
      <c r="H187" s="265">
        <v>75.666666666666657</v>
      </c>
      <c r="I187" s="265">
        <v>79.23333333333332</v>
      </c>
      <c r="J187" s="265">
        <v>82.366666666666646</v>
      </c>
      <c r="K187" s="263">
        <v>76.099999999999994</v>
      </c>
      <c r="L187" s="263">
        <v>69.400000000000006</v>
      </c>
      <c r="M187" s="263">
        <v>651.29335000000003</v>
      </c>
    </row>
    <row r="188" spans="1:13">
      <c r="A188" s="282">
        <v>179</v>
      </c>
      <c r="B188" s="263" t="s">
        <v>175</v>
      </c>
      <c r="C188" s="263">
        <v>611.20000000000005</v>
      </c>
      <c r="D188" s="265">
        <v>612.51666666666677</v>
      </c>
      <c r="E188" s="265">
        <v>605.58333333333348</v>
      </c>
      <c r="F188" s="265">
        <v>599.9666666666667</v>
      </c>
      <c r="G188" s="265">
        <v>593.03333333333342</v>
      </c>
      <c r="H188" s="265">
        <v>618.13333333333355</v>
      </c>
      <c r="I188" s="265">
        <v>625.06666666666672</v>
      </c>
      <c r="J188" s="265">
        <v>630.68333333333362</v>
      </c>
      <c r="K188" s="263">
        <v>619.45000000000005</v>
      </c>
      <c r="L188" s="263">
        <v>606.9</v>
      </c>
      <c r="M188" s="263">
        <v>61.274880000000003</v>
      </c>
    </row>
    <row r="189" spans="1:13">
      <c r="A189" s="282">
        <v>180</v>
      </c>
      <c r="B189" s="263" t="s">
        <v>176</v>
      </c>
      <c r="C189" s="263">
        <v>506.1</v>
      </c>
      <c r="D189" s="265">
        <v>512.68333333333339</v>
      </c>
      <c r="E189" s="265">
        <v>494.66666666666674</v>
      </c>
      <c r="F189" s="265">
        <v>483.23333333333335</v>
      </c>
      <c r="G189" s="265">
        <v>465.2166666666667</v>
      </c>
      <c r="H189" s="265">
        <v>524.11666666666679</v>
      </c>
      <c r="I189" s="265">
        <v>542.13333333333344</v>
      </c>
      <c r="J189" s="265">
        <v>553.56666666666683</v>
      </c>
      <c r="K189" s="263">
        <v>530.70000000000005</v>
      </c>
      <c r="L189" s="263">
        <v>501.25</v>
      </c>
      <c r="M189" s="263">
        <v>82.548349999999999</v>
      </c>
    </row>
    <row r="190" spans="1:13">
      <c r="A190" s="282">
        <v>181</v>
      </c>
      <c r="B190" s="263" t="s">
        <v>275</v>
      </c>
      <c r="C190" s="263">
        <v>544.29999999999995</v>
      </c>
      <c r="D190" s="265">
        <v>546.93333333333328</v>
      </c>
      <c r="E190" s="265">
        <v>539.06666666666661</v>
      </c>
      <c r="F190" s="265">
        <v>533.83333333333337</v>
      </c>
      <c r="G190" s="265">
        <v>525.9666666666667</v>
      </c>
      <c r="H190" s="265">
        <v>552.16666666666652</v>
      </c>
      <c r="I190" s="265">
        <v>560.03333333333308</v>
      </c>
      <c r="J190" s="265">
        <v>565.26666666666642</v>
      </c>
      <c r="K190" s="263">
        <v>554.79999999999995</v>
      </c>
      <c r="L190" s="263">
        <v>541.70000000000005</v>
      </c>
      <c r="M190" s="263">
        <v>3.0267499999999998</v>
      </c>
    </row>
    <row r="191" spans="1:13">
      <c r="A191" s="282">
        <v>182</v>
      </c>
      <c r="B191" s="263" t="s">
        <v>188</v>
      </c>
      <c r="C191" s="263">
        <v>618.95000000000005</v>
      </c>
      <c r="D191" s="265">
        <v>620.08333333333337</v>
      </c>
      <c r="E191" s="265">
        <v>611.56666666666672</v>
      </c>
      <c r="F191" s="265">
        <v>604.18333333333339</v>
      </c>
      <c r="G191" s="265">
        <v>595.66666666666674</v>
      </c>
      <c r="H191" s="265">
        <v>627.4666666666667</v>
      </c>
      <c r="I191" s="265">
        <v>635.98333333333335</v>
      </c>
      <c r="J191" s="265">
        <v>643.36666666666667</v>
      </c>
      <c r="K191" s="263">
        <v>628.6</v>
      </c>
      <c r="L191" s="263">
        <v>612.70000000000005</v>
      </c>
      <c r="M191" s="263">
        <v>21.12801</v>
      </c>
    </row>
    <row r="192" spans="1:13">
      <c r="A192" s="282">
        <v>183</v>
      </c>
      <c r="B192" s="263" t="s">
        <v>177</v>
      </c>
      <c r="C192" s="263">
        <v>748.55</v>
      </c>
      <c r="D192" s="265">
        <v>755.30000000000007</v>
      </c>
      <c r="E192" s="265">
        <v>731.25000000000011</v>
      </c>
      <c r="F192" s="265">
        <v>713.95</v>
      </c>
      <c r="G192" s="265">
        <v>689.90000000000009</v>
      </c>
      <c r="H192" s="265">
        <v>772.60000000000014</v>
      </c>
      <c r="I192" s="265">
        <v>796.65000000000009</v>
      </c>
      <c r="J192" s="265">
        <v>813.95000000000016</v>
      </c>
      <c r="K192" s="263">
        <v>779.35</v>
      </c>
      <c r="L192" s="263">
        <v>738</v>
      </c>
      <c r="M192" s="263">
        <v>70.055369999999996</v>
      </c>
    </row>
    <row r="193" spans="1:13">
      <c r="A193" s="282">
        <v>184</v>
      </c>
      <c r="B193" s="263" t="s">
        <v>183</v>
      </c>
      <c r="C193" s="263">
        <v>3008.05</v>
      </c>
      <c r="D193" s="265">
        <v>3022.6166666666668</v>
      </c>
      <c r="E193" s="265">
        <v>2982.0333333333338</v>
      </c>
      <c r="F193" s="265">
        <v>2956.0166666666669</v>
      </c>
      <c r="G193" s="265">
        <v>2915.4333333333338</v>
      </c>
      <c r="H193" s="265">
        <v>3048.6333333333337</v>
      </c>
      <c r="I193" s="265">
        <v>3089.2166666666667</v>
      </c>
      <c r="J193" s="265">
        <v>3115.2333333333336</v>
      </c>
      <c r="K193" s="263">
        <v>3063.2</v>
      </c>
      <c r="L193" s="263">
        <v>2996.6</v>
      </c>
      <c r="M193" s="263">
        <v>32.036859999999997</v>
      </c>
    </row>
    <row r="194" spans="1:13">
      <c r="A194" s="282">
        <v>185</v>
      </c>
      <c r="B194" s="263" t="s">
        <v>804</v>
      </c>
      <c r="C194" s="263">
        <v>622.65</v>
      </c>
      <c r="D194" s="265">
        <v>628.05000000000007</v>
      </c>
      <c r="E194" s="265">
        <v>612.60000000000014</v>
      </c>
      <c r="F194" s="265">
        <v>602.55000000000007</v>
      </c>
      <c r="G194" s="265">
        <v>587.10000000000014</v>
      </c>
      <c r="H194" s="265">
        <v>638.10000000000014</v>
      </c>
      <c r="I194" s="265">
        <v>653.55000000000018</v>
      </c>
      <c r="J194" s="265">
        <v>663.60000000000014</v>
      </c>
      <c r="K194" s="263">
        <v>643.5</v>
      </c>
      <c r="L194" s="263">
        <v>618</v>
      </c>
      <c r="M194" s="263">
        <v>28.396280000000001</v>
      </c>
    </row>
    <row r="195" spans="1:13">
      <c r="A195" s="282">
        <v>186</v>
      </c>
      <c r="B195" s="263" t="s">
        <v>179</v>
      </c>
      <c r="C195" s="263">
        <v>325.14999999999998</v>
      </c>
      <c r="D195" s="265">
        <v>327.56666666666666</v>
      </c>
      <c r="E195" s="265">
        <v>317.2833333333333</v>
      </c>
      <c r="F195" s="265">
        <v>309.41666666666663</v>
      </c>
      <c r="G195" s="265">
        <v>299.13333333333327</v>
      </c>
      <c r="H195" s="265">
        <v>335.43333333333334</v>
      </c>
      <c r="I195" s="265">
        <v>345.71666666666675</v>
      </c>
      <c r="J195" s="265">
        <v>353.58333333333337</v>
      </c>
      <c r="K195" s="263">
        <v>337.85</v>
      </c>
      <c r="L195" s="263">
        <v>319.7</v>
      </c>
      <c r="M195" s="263">
        <v>867.38909000000001</v>
      </c>
    </row>
    <row r="196" spans="1:13">
      <c r="A196" s="282">
        <v>187</v>
      </c>
      <c r="B196" s="254" t="s">
        <v>181</v>
      </c>
      <c r="C196" s="254">
        <v>107.35</v>
      </c>
      <c r="D196" s="289">
        <v>107.35000000000001</v>
      </c>
      <c r="E196" s="289">
        <v>104.00000000000001</v>
      </c>
      <c r="F196" s="289">
        <v>100.65</v>
      </c>
      <c r="G196" s="289">
        <v>97.300000000000011</v>
      </c>
      <c r="H196" s="289">
        <v>110.70000000000002</v>
      </c>
      <c r="I196" s="289">
        <v>114.05000000000001</v>
      </c>
      <c r="J196" s="289">
        <v>117.40000000000002</v>
      </c>
      <c r="K196" s="254">
        <v>110.7</v>
      </c>
      <c r="L196" s="254">
        <v>104</v>
      </c>
      <c r="M196" s="254">
        <v>750.15269999999998</v>
      </c>
    </row>
    <row r="197" spans="1:13">
      <c r="A197" s="282">
        <v>188</v>
      </c>
      <c r="B197" s="254" t="s">
        <v>182</v>
      </c>
      <c r="C197" s="254">
        <v>733.3</v>
      </c>
      <c r="D197" s="289">
        <v>738.76666666666677</v>
      </c>
      <c r="E197" s="289">
        <v>721.53333333333353</v>
      </c>
      <c r="F197" s="289">
        <v>709.76666666666677</v>
      </c>
      <c r="G197" s="289">
        <v>692.53333333333353</v>
      </c>
      <c r="H197" s="289">
        <v>750.53333333333353</v>
      </c>
      <c r="I197" s="289">
        <v>767.76666666666688</v>
      </c>
      <c r="J197" s="289">
        <v>779.53333333333353</v>
      </c>
      <c r="K197" s="254">
        <v>756</v>
      </c>
      <c r="L197" s="254">
        <v>727</v>
      </c>
      <c r="M197" s="254">
        <v>168.81960000000001</v>
      </c>
    </row>
    <row r="198" spans="1:13">
      <c r="A198" s="282">
        <v>189</v>
      </c>
      <c r="B198" s="254" t="s">
        <v>184</v>
      </c>
      <c r="C198" s="254">
        <v>959.7</v>
      </c>
      <c r="D198" s="289">
        <v>965.86666666666667</v>
      </c>
      <c r="E198" s="289">
        <v>950.83333333333337</v>
      </c>
      <c r="F198" s="289">
        <v>941.9666666666667</v>
      </c>
      <c r="G198" s="289">
        <v>926.93333333333339</v>
      </c>
      <c r="H198" s="289">
        <v>974.73333333333335</v>
      </c>
      <c r="I198" s="289">
        <v>989.76666666666665</v>
      </c>
      <c r="J198" s="289">
        <v>998.63333333333333</v>
      </c>
      <c r="K198" s="254">
        <v>980.9</v>
      </c>
      <c r="L198" s="254">
        <v>957</v>
      </c>
      <c r="M198" s="254">
        <v>26.181450000000002</v>
      </c>
    </row>
    <row r="199" spans="1:13">
      <c r="A199" s="282">
        <v>190</v>
      </c>
      <c r="B199" s="254" t="s">
        <v>164</v>
      </c>
      <c r="C199" s="254">
        <v>1010.05</v>
      </c>
      <c r="D199" s="289">
        <v>1018.35</v>
      </c>
      <c r="E199" s="289">
        <v>993.5</v>
      </c>
      <c r="F199" s="289">
        <v>976.94999999999993</v>
      </c>
      <c r="G199" s="289">
        <v>952.09999999999991</v>
      </c>
      <c r="H199" s="289">
        <v>1034.9000000000001</v>
      </c>
      <c r="I199" s="289">
        <v>1059.7500000000002</v>
      </c>
      <c r="J199" s="289">
        <v>1076.3000000000002</v>
      </c>
      <c r="K199" s="254">
        <v>1043.2</v>
      </c>
      <c r="L199" s="254">
        <v>1001.8</v>
      </c>
      <c r="M199" s="254">
        <v>5.3985200000000004</v>
      </c>
    </row>
    <row r="200" spans="1:13">
      <c r="A200" s="282">
        <v>191</v>
      </c>
      <c r="B200" s="254" t="s">
        <v>185</v>
      </c>
      <c r="C200" s="254">
        <v>1474.2</v>
      </c>
      <c r="D200" s="289">
        <v>1476.4666666666665</v>
      </c>
      <c r="E200" s="289">
        <v>1459.9333333333329</v>
      </c>
      <c r="F200" s="289">
        <v>1445.6666666666665</v>
      </c>
      <c r="G200" s="289">
        <v>1429.133333333333</v>
      </c>
      <c r="H200" s="289">
        <v>1490.7333333333329</v>
      </c>
      <c r="I200" s="289">
        <v>1507.2666666666662</v>
      </c>
      <c r="J200" s="289">
        <v>1521.5333333333328</v>
      </c>
      <c r="K200" s="254">
        <v>1493</v>
      </c>
      <c r="L200" s="254">
        <v>1462.2</v>
      </c>
      <c r="M200" s="254">
        <v>19.541129999999999</v>
      </c>
    </row>
    <row r="201" spans="1:13">
      <c r="A201" s="282">
        <v>192</v>
      </c>
      <c r="B201" s="254" t="s">
        <v>186</v>
      </c>
      <c r="C201" s="254">
        <v>2481.6999999999998</v>
      </c>
      <c r="D201" s="289">
        <v>2483.9666666666667</v>
      </c>
      <c r="E201" s="289">
        <v>2452.9333333333334</v>
      </c>
      <c r="F201" s="289">
        <v>2424.1666666666665</v>
      </c>
      <c r="G201" s="289">
        <v>2393.1333333333332</v>
      </c>
      <c r="H201" s="289">
        <v>2512.7333333333336</v>
      </c>
      <c r="I201" s="289">
        <v>2543.7666666666673</v>
      </c>
      <c r="J201" s="289">
        <v>2572.5333333333338</v>
      </c>
      <c r="K201" s="254">
        <v>2515</v>
      </c>
      <c r="L201" s="254">
        <v>2455.1999999999998</v>
      </c>
      <c r="M201" s="254">
        <v>1.9223399999999999</v>
      </c>
    </row>
    <row r="202" spans="1:13">
      <c r="A202" s="282">
        <v>193</v>
      </c>
      <c r="B202" s="254" t="s">
        <v>187</v>
      </c>
      <c r="C202" s="254">
        <v>403.55</v>
      </c>
      <c r="D202" s="289">
        <v>406.81666666666666</v>
      </c>
      <c r="E202" s="289">
        <v>395.73333333333335</v>
      </c>
      <c r="F202" s="289">
        <v>387.91666666666669</v>
      </c>
      <c r="G202" s="289">
        <v>376.83333333333337</v>
      </c>
      <c r="H202" s="289">
        <v>414.63333333333333</v>
      </c>
      <c r="I202" s="289">
        <v>425.7166666666667</v>
      </c>
      <c r="J202" s="289">
        <v>433.5333333333333</v>
      </c>
      <c r="K202" s="254">
        <v>417.9</v>
      </c>
      <c r="L202" s="254">
        <v>399</v>
      </c>
      <c r="M202" s="254">
        <v>22.345949999999998</v>
      </c>
    </row>
    <row r="203" spans="1:13">
      <c r="A203" s="282">
        <v>194</v>
      </c>
      <c r="B203" s="254" t="s">
        <v>510</v>
      </c>
      <c r="C203" s="254">
        <v>881.4</v>
      </c>
      <c r="D203" s="289">
        <v>898.08333333333337</v>
      </c>
      <c r="E203" s="289">
        <v>860.36666666666679</v>
      </c>
      <c r="F203" s="289">
        <v>839.33333333333337</v>
      </c>
      <c r="G203" s="289">
        <v>801.61666666666679</v>
      </c>
      <c r="H203" s="289">
        <v>919.11666666666679</v>
      </c>
      <c r="I203" s="289">
        <v>956.83333333333326</v>
      </c>
      <c r="J203" s="289">
        <v>977.86666666666679</v>
      </c>
      <c r="K203" s="254">
        <v>935.8</v>
      </c>
      <c r="L203" s="254">
        <v>877.05</v>
      </c>
      <c r="M203" s="254">
        <v>7.5116199999999997</v>
      </c>
    </row>
    <row r="204" spans="1:13">
      <c r="A204" s="282">
        <v>195</v>
      </c>
      <c r="B204" s="254" t="s">
        <v>193</v>
      </c>
      <c r="C204" s="254">
        <v>591.54999999999995</v>
      </c>
      <c r="D204" s="289">
        <v>597.81666666666661</v>
      </c>
      <c r="E204" s="289">
        <v>579.73333333333323</v>
      </c>
      <c r="F204" s="289">
        <v>567.91666666666663</v>
      </c>
      <c r="G204" s="289">
        <v>549.83333333333326</v>
      </c>
      <c r="H204" s="289">
        <v>609.63333333333321</v>
      </c>
      <c r="I204" s="289">
        <v>627.7166666666667</v>
      </c>
      <c r="J204" s="289">
        <v>639.53333333333319</v>
      </c>
      <c r="K204" s="254">
        <v>615.9</v>
      </c>
      <c r="L204" s="254">
        <v>586</v>
      </c>
      <c r="M204" s="254">
        <v>75.175899999999999</v>
      </c>
    </row>
    <row r="205" spans="1:13">
      <c r="A205" s="282">
        <v>196</v>
      </c>
      <c r="B205" s="254" t="s">
        <v>191</v>
      </c>
      <c r="C205" s="254">
        <v>6810.3</v>
      </c>
      <c r="D205" s="289">
        <v>6815</v>
      </c>
      <c r="E205" s="289">
        <v>6685.8</v>
      </c>
      <c r="F205" s="289">
        <v>6561.3</v>
      </c>
      <c r="G205" s="289">
        <v>6432.1</v>
      </c>
      <c r="H205" s="289">
        <v>6939.5</v>
      </c>
      <c r="I205" s="289">
        <v>7068.7000000000007</v>
      </c>
      <c r="J205" s="289">
        <v>7193.2</v>
      </c>
      <c r="K205" s="254">
        <v>6944.2</v>
      </c>
      <c r="L205" s="254">
        <v>6690.5</v>
      </c>
      <c r="M205" s="254">
        <v>18.28811</v>
      </c>
    </row>
    <row r="206" spans="1:13">
      <c r="A206" s="282">
        <v>197</v>
      </c>
      <c r="B206" s="254" t="s">
        <v>192</v>
      </c>
      <c r="C206" s="254">
        <v>38.299999999999997</v>
      </c>
      <c r="D206" s="289">
        <v>38.666666666666664</v>
      </c>
      <c r="E206" s="289">
        <v>37.68333333333333</v>
      </c>
      <c r="F206" s="289">
        <v>37.066666666666663</v>
      </c>
      <c r="G206" s="289">
        <v>36.083333333333329</v>
      </c>
      <c r="H206" s="289">
        <v>39.283333333333331</v>
      </c>
      <c r="I206" s="289">
        <v>40.266666666666666</v>
      </c>
      <c r="J206" s="289">
        <v>40.883333333333333</v>
      </c>
      <c r="K206" s="254">
        <v>39.65</v>
      </c>
      <c r="L206" s="254">
        <v>38.049999999999997</v>
      </c>
      <c r="M206" s="254">
        <v>77.866209999999995</v>
      </c>
    </row>
    <row r="207" spans="1:13">
      <c r="A207" s="282">
        <v>198</v>
      </c>
      <c r="B207" s="254" t="s">
        <v>189</v>
      </c>
      <c r="C207" s="254">
        <v>1203.9000000000001</v>
      </c>
      <c r="D207" s="289">
        <v>1212.1166666666668</v>
      </c>
      <c r="E207" s="289">
        <v>1182.2333333333336</v>
      </c>
      <c r="F207" s="289">
        <v>1160.5666666666668</v>
      </c>
      <c r="G207" s="289">
        <v>1130.6833333333336</v>
      </c>
      <c r="H207" s="289">
        <v>1233.7833333333335</v>
      </c>
      <c r="I207" s="289">
        <v>1263.6666666666667</v>
      </c>
      <c r="J207" s="289">
        <v>1285.3333333333335</v>
      </c>
      <c r="K207" s="254">
        <v>1242</v>
      </c>
      <c r="L207" s="254">
        <v>1190.45</v>
      </c>
      <c r="M207" s="254">
        <v>2.5605000000000002</v>
      </c>
    </row>
    <row r="208" spans="1:13">
      <c r="A208" s="282">
        <v>199</v>
      </c>
      <c r="B208" s="254" t="s">
        <v>141</v>
      </c>
      <c r="C208" s="254">
        <v>552.04999999999995</v>
      </c>
      <c r="D208" s="289">
        <v>555.76666666666665</v>
      </c>
      <c r="E208" s="289">
        <v>544.73333333333335</v>
      </c>
      <c r="F208" s="289">
        <v>537.41666666666674</v>
      </c>
      <c r="G208" s="289">
        <v>526.38333333333344</v>
      </c>
      <c r="H208" s="289">
        <v>563.08333333333326</v>
      </c>
      <c r="I208" s="289">
        <v>574.11666666666656</v>
      </c>
      <c r="J208" s="289">
        <v>581.43333333333317</v>
      </c>
      <c r="K208" s="254">
        <v>566.79999999999995</v>
      </c>
      <c r="L208" s="254">
        <v>548.45000000000005</v>
      </c>
      <c r="M208" s="254">
        <v>15.631360000000001</v>
      </c>
    </row>
    <row r="209" spans="1:13">
      <c r="A209" s="282">
        <v>200</v>
      </c>
      <c r="B209" s="254" t="s">
        <v>277</v>
      </c>
      <c r="C209" s="254">
        <v>225.15</v>
      </c>
      <c r="D209" s="289">
        <v>223.96666666666667</v>
      </c>
      <c r="E209" s="289">
        <v>219.18333333333334</v>
      </c>
      <c r="F209" s="289">
        <v>213.21666666666667</v>
      </c>
      <c r="G209" s="289">
        <v>208.43333333333334</v>
      </c>
      <c r="H209" s="289">
        <v>229.93333333333334</v>
      </c>
      <c r="I209" s="289">
        <v>234.7166666666667</v>
      </c>
      <c r="J209" s="289">
        <v>240.68333333333334</v>
      </c>
      <c r="K209" s="254">
        <v>228.75</v>
      </c>
      <c r="L209" s="254">
        <v>218</v>
      </c>
      <c r="M209" s="254">
        <v>18.55725</v>
      </c>
    </row>
    <row r="210" spans="1:13">
      <c r="A210" s="282">
        <v>201</v>
      </c>
      <c r="B210" s="254" t="s">
        <v>522</v>
      </c>
      <c r="C210" s="254">
        <v>1043.5</v>
      </c>
      <c r="D210" s="289">
        <v>1042.7</v>
      </c>
      <c r="E210" s="289">
        <v>1029.8500000000001</v>
      </c>
      <c r="F210" s="289">
        <v>1016.2</v>
      </c>
      <c r="G210" s="289">
        <v>1003.3500000000001</v>
      </c>
      <c r="H210" s="289">
        <v>1056.3500000000001</v>
      </c>
      <c r="I210" s="289">
        <v>1069.2</v>
      </c>
      <c r="J210" s="289">
        <v>1082.8500000000001</v>
      </c>
      <c r="K210" s="254">
        <v>1055.55</v>
      </c>
      <c r="L210" s="254">
        <v>1029.05</v>
      </c>
      <c r="M210" s="254">
        <v>2.25217</v>
      </c>
    </row>
    <row r="211" spans="1:13">
      <c r="A211" s="282">
        <v>202</v>
      </c>
      <c r="B211" s="254" t="s">
        <v>118</v>
      </c>
      <c r="C211" s="254">
        <v>10.55</v>
      </c>
      <c r="D211" s="289">
        <v>10.65</v>
      </c>
      <c r="E211" s="289">
        <v>10.3</v>
      </c>
      <c r="F211" s="289">
        <v>10.050000000000001</v>
      </c>
      <c r="G211" s="289">
        <v>9.7000000000000011</v>
      </c>
      <c r="H211" s="289">
        <v>10.9</v>
      </c>
      <c r="I211" s="289">
        <v>11.249999999999998</v>
      </c>
      <c r="J211" s="289">
        <v>11.5</v>
      </c>
      <c r="K211" s="254">
        <v>11</v>
      </c>
      <c r="L211" s="254">
        <v>10.4</v>
      </c>
      <c r="M211" s="254">
        <v>2943.9250699999998</v>
      </c>
    </row>
    <row r="212" spans="1:13">
      <c r="A212" s="282">
        <v>203</v>
      </c>
      <c r="B212" s="254" t="s">
        <v>195</v>
      </c>
      <c r="C212" s="254">
        <v>1031.55</v>
      </c>
      <c r="D212" s="289">
        <v>1044.8499999999999</v>
      </c>
      <c r="E212" s="289">
        <v>1015.8499999999999</v>
      </c>
      <c r="F212" s="289">
        <v>1000.1500000000001</v>
      </c>
      <c r="G212" s="289">
        <v>971.15000000000009</v>
      </c>
      <c r="H212" s="289">
        <v>1060.5499999999997</v>
      </c>
      <c r="I212" s="289">
        <v>1089.5499999999997</v>
      </c>
      <c r="J212" s="289">
        <v>1105.2499999999995</v>
      </c>
      <c r="K212" s="254">
        <v>1073.8499999999999</v>
      </c>
      <c r="L212" s="254">
        <v>1029.1500000000001</v>
      </c>
      <c r="M212" s="254">
        <v>17.060230000000001</v>
      </c>
    </row>
    <row r="213" spans="1:13">
      <c r="A213" s="282">
        <v>204</v>
      </c>
      <c r="B213" s="254" t="s">
        <v>528</v>
      </c>
      <c r="C213" s="254">
        <v>2412.15</v>
      </c>
      <c r="D213" s="289">
        <v>2423.3166666666666</v>
      </c>
      <c r="E213" s="289">
        <v>2389.8833333333332</v>
      </c>
      <c r="F213" s="289">
        <v>2367.6166666666668</v>
      </c>
      <c r="G213" s="289">
        <v>2334.1833333333334</v>
      </c>
      <c r="H213" s="289">
        <v>2445.583333333333</v>
      </c>
      <c r="I213" s="289">
        <v>2479.0166666666664</v>
      </c>
      <c r="J213" s="289">
        <v>2501.2833333333328</v>
      </c>
      <c r="K213" s="254">
        <v>2456.75</v>
      </c>
      <c r="L213" s="254">
        <v>2401.0500000000002</v>
      </c>
      <c r="M213" s="254">
        <v>0.48404000000000003</v>
      </c>
    </row>
    <row r="214" spans="1:13">
      <c r="A214" s="282">
        <v>205</v>
      </c>
      <c r="B214" s="254" t="s">
        <v>196</v>
      </c>
      <c r="C214" s="289">
        <v>420.85</v>
      </c>
      <c r="D214" s="289">
        <v>425.95</v>
      </c>
      <c r="E214" s="289">
        <v>411.9</v>
      </c>
      <c r="F214" s="289">
        <v>402.95</v>
      </c>
      <c r="G214" s="289">
        <v>388.9</v>
      </c>
      <c r="H214" s="289">
        <v>434.9</v>
      </c>
      <c r="I214" s="289">
        <v>448.95000000000005</v>
      </c>
      <c r="J214" s="289">
        <v>457.9</v>
      </c>
      <c r="K214" s="289">
        <v>440</v>
      </c>
      <c r="L214" s="289">
        <v>417</v>
      </c>
      <c r="M214" s="289">
        <v>439.31171999999998</v>
      </c>
    </row>
    <row r="215" spans="1:13">
      <c r="A215" s="282">
        <v>206</v>
      </c>
      <c r="B215" s="254" t="s">
        <v>197</v>
      </c>
      <c r="C215" s="289">
        <v>16.350000000000001</v>
      </c>
      <c r="D215" s="289">
        <v>16.516666666666666</v>
      </c>
      <c r="E215" s="289">
        <v>16.133333333333333</v>
      </c>
      <c r="F215" s="289">
        <v>15.916666666666668</v>
      </c>
      <c r="G215" s="289">
        <v>15.533333333333335</v>
      </c>
      <c r="H215" s="289">
        <v>16.733333333333331</v>
      </c>
      <c r="I215" s="289">
        <v>17.116666666666664</v>
      </c>
      <c r="J215" s="289">
        <v>17.333333333333329</v>
      </c>
      <c r="K215" s="289">
        <v>16.899999999999999</v>
      </c>
      <c r="L215" s="289">
        <v>16.3</v>
      </c>
      <c r="M215" s="289">
        <v>1020.8543</v>
      </c>
    </row>
    <row r="216" spans="1:13">
      <c r="A216" s="282">
        <v>207</v>
      </c>
      <c r="B216" s="254" t="s">
        <v>198</v>
      </c>
      <c r="C216" s="289">
        <v>218.05</v>
      </c>
      <c r="D216" s="289">
        <v>220.95000000000002</v>
      </c>
      <c r="E216" s="289">
        <v>212.50000000000003</v>
      </c>
      <c r="F216" s="289">
        <v>206.95000000000002</v>
      </c>
      <c r="G216" s="289">
        <v>198.50000000000003</v>
      </c>
      <c r="H216" s="289">
        <v>226.50000000000003</v>
      </c>
      <c r="I216" s="289">
        <v>234.95000000000002</v>
      </c>
      <c r="J216" s="289">
        <v>240.50000000000003</v>
      </c>
      <c r="K216" s="289">
        <v>229.4</v>
      </c>
      <c r="L216" s="289">
        <v>215.4</v>
      </c>
      <c r="M216" s="289">
        <v>182.75754000000001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4"/>
      <c r="B1" s="544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44263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1" t="s">
        <v>16</v>
      </c>
      <c r="B9" s="542" t="s">
        <v>18</v>
      </c>
      <c r="C9" s="540" t="s">
        <v>19</v>
      </c>
      <c r="D9" s="540" t="s">
        <v>20</v>
      </c>
      <c r="E9" s="540" t="s">
        <v>21</v>
      </c>
      <c r="F9" s="540"/>
      <c r="G9" s="540"/>
      <c r="H9" s="540" t="s">
        <v>22</v>
      </c>
      <c r="I9" s="540"/>
      <c r="J9" s="540"/>
      <c r="K9" s="260"/>
      <c r="L9" s="267"/>
      <c r="M9" s="268"/>
    </row>
    <row r="10" spans="1:15" ht="42.75" customHeight="1">
      <c r="A10" s="536"/>
      <c r="B10" s="538"/>
      <c r="C10" s="543" t="s">
        <v>23</v>
      </c>
      <c r="D10" s="543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25701.200000000001</v>
      </c>
      <c r="D11" s="508">
        <v>25701.100000000002</v>
      </c>
      <c r="E11" s="508">
        <v>25102.100000000006</v>
      </c>
      <c r="F11" s="508">
        <v>24503.000000000004</v>
      </c>
      <c r="G11" s="508">
        <v>23904.000000000007</v>
      </c>
      <c r="H11" s="508">
        <v>26300.200000000004</v>
      </c>
      <c r="I11" s="508">
        <v>26899.199999999997</v>
      </c>
      <c r="J11" s="508">
        <v>27498.300000000003</v>
      </c>
      <c r="K11" s="507">
        <v>26300.1</v>
      </c>
      <c r="L11" s="507">
        <v>25102</v>
      </c>
      <c r="M11" s="507">
        <v>6.0299999999999999E-2</v>
      </c>
    </row>
    <row r="12" spans="1:15" ht="12" customHeight="1">
      <c r="A12" s="254">
        <v>2</v>
      </c>
      <c r="B12" s="510" t="s">
        <v>785</v>
      </c>
      <c r="C12" s="507">
        <v>1488.85</v>
      </c>
      <c r="D12" s="508">
        <v>1500.6166666666668</v>
      </c>
      <c r="E12" s="508">
        <v>1473.2333333333336</v>
      </c>
      <c r="F12" s="508">
        <v>1457.6166666666668</v>
      </c>
      <c r="G12" s="508">
        <v>1430.2333333333336</v>
      </c>
      <c r="H12" s="508">
        <v>1516.2333333333336</v>
      </c>
      <c r="I12" s="508">
        <v>1543.6166666666668</v>
      </c>
      <c r="J12" s="508">
        <v>1559.2333333333336</v>
      </c>
      <c r="K12" s="507">
        <v>1528</v>
      </c>
      <c r="L12" s="507">
        <v>1485</v>
      </c>
      <c r="M12" s="507">
        <v>0.63126000000000004</v>
      </c>
    </row>
    <row r="13" spans="1:15" ht="12" customHeight="1">
      <c r="A13" s="254">
        <v>3</v>
      </c>
      <c r="B13" s="510" t="s">
        <v>816</v>
      </c>
      <c r="C13" s="507">
        <v>1409.55</v>
      </c>
      <c r="D13" s="508">
        <v>1416.8500000000001</v>
      </c>
      <c r="E13" s="508">
        <v>1383.7000000000003</v>
      </c>
      <c r="F13" s="508">
        <v>1357.8500000000001</v>
      </c>
      <c r="G13" s="508">
        <v>1324.7000000000003</v>
      </c>
      <c r="H13" s="508">
        <v>1442.7000000000003</v>
      </c>
      <c r="I13" s="508">
        <v>1475.8500000000004</v>
      </c>
      <c r="J13" s="508">
        <v>1501.7000000000003</v>
      </c>
      <c r="K13" s="507">
        <v>1450</v>
      </c>
      <c r="L13" s="507">
        <v>1391</v>
      </c>
      <c r="M13" s="507">
        <v>0.28694999999999998</v>
      </c>
    </row>
    <row r="14" spans="1:15" ht="12" customHeight="1">
      <c r="A14" s="254">
        <v>4</v>
      </c>
      <c r="B14" s="510" t="s">
        <v>38</v>
      </c>
      <c r="C14" s="507">
        <v>1824.45</v>
      </c>
      <c r="D14" s="508">
        <v>1843.6499999999999</v>
      </c>
      <c r="E14" s="508">
        <v>1793.2999999999997</v>
      </c>
      <c r="F14" s="508">
        <v>1762.1499999999999</v>
      </c>
      <c r="G14" s="508">
        <v>1711.7999999999997</v>
      </c>
      <c r="H14" s="508">
        <v>1874.7999999999997</v>
      </c>
      <c r="I14" s="508">
        <v>1925.1499999999996</v>
      </c>
      <c r="J14" s="508">
        <v>1956.2999999999997</v>
      </c>
      <c r="K14" s="507">
        <v>1894</v>
      </c>
      <c r="L14" s="507">
        <v>1812.5</v>
      </c>
      <c r="M14" s="507">
        <v>23.382300000000001</v>
      </c>
    </row>
    <row r="15" spans="1:15" ht="12" customHeight="1">
      <c r="A15" s="254">
        <v>5</v>
      </c>
      <c r="B15" s="510" t="s">
        <v>285</v>
      </c>
      <c r="C15" s="507">
        <v>1898.45</v>
      </c>
      <c r="D15" s="508">
        <v>1900.3500000000001</v>
      </c>
      <c r="E15" s="508">
        <v>1874.0000000000002</v>
      </c>
      <c r="F15" s="508">
        <v>1849.5500000000002</v>
      </c>
      <c r="G15" s="508">
        <v>1823.2000000000003</v>
      </c>
      <c r="H15" s="508">
        <v>1924.8000000000002</v>
      </c>
      <c r="I15" s="508">
        <v>1951.15</v>
      </c>
      <c r="J15" s="508">
        <v>1975.6000000000001</v>
      </c>
      <c r="K15" s="507">
        <v>1926.7</v>
      </c>
      <c r="L15" s="507">
        <v>1875.9</v>
      </c>
      <c r="M15" s="507">
        <v>0.91120999999999996</v>
      </c>
    </row>
    <row r="16" spans="1:15" ht="12" customHeight="1">
      <c r="A16" s="254">
        <v>6</v>
      </c>
      <c r="B16" s="510" t="s">
        <v>286</v>
      </c>
      <c r="C16" s="507">
        <v>1340.8</v>
      </c>
      <c r="D16" s="508">
        <v>1333.9333333333334</v>
      </c>
      <c r="E16" s="508">
        <v>1307.8666666666668</v>
      </c>
      <c r="F16" s="508">
        <v>1274.9333333333334</v>
      </c>
      <c r="G16" s="508">
        <v>1248.8666666666668</v>
      </c>
      <c r="H16" s="508">
        <v>1366.8666666666668</v>
      </c>
      <c r="I16" s="508">
        <v>1392.9333333333334</v>
      </c>
      <c r="J16" s="508">
        <v>1425.8666666666668</v>
      </c>
      <c r="K16" s="507">
        <v>1360</v>
      </c>
      <c r="L16" s="507">
        <v>1301</v>
      </c>
      <c r="M16" s="507">
        <v>4.9493499999999999</v>
      </c>
    </row>
    <row r="17" spans="1:13" ht="12" customHeight="1">
      <c r="A17" s="254">
        <v>7</v>
      </c>
      <c r="B17" s="510" t="s">
        <v>222</v>
      </c>
      <c r="C17" s="507">
        <v>1260.7</v>
      </c>
      <c r="D17" s="508">
        <v>1261.8500000000001</v>
      </c>
      <c r="E17" s="508">
        <v>1230.0500000000002</v>
      </c>
      <c r="F17" s="508">
        <v>1199.4000000000001</v>
      </c>
      <c r="G17" s="508">
        <v>1167.6000000000001</v>
      </c>
      <c r="H17" s="508">
        <v>1292.5000000000002</v>
      </c>
      <c r="I17" s="508">
        <v>1324.3</v>
      </c>
      <c r="J17" s="508">
        <v>1354.9500000000003</v>
      </c>
      <c r="K17" s="507">
        <v>1293.6500000000001</v>
      </c>
      <c r="L17" s="507">
        <v>1231.2</v>
      </c>
      <c r="M17" s="507">
        <v>13.8302</v>
      </c>
    </row>
    <row r="18" spans="1:13" ht="12" customHeight="1">
      <c r="A18" s="254">
        <v>8</v>
      </c>
      <c r="B18" s="510" t="s">
        <v>734</v>
      </c>
      <c r="C18" s="507">
        <v>665.75</v>
      </c>
      <c r="D18" s="508">
        <v>674.61666666666667</v>
      </c>
      <c r="E18" s="508">
        <v>651.33333333333337</v>
      </c>
      <c r="F18" s="508">
        <v>636.91666666666674</v>
      </c>
      <c r="G18" s="508">
        <v>613.63333333333344</v>
      </c>
      <c r="H18" s="508">
        <v>689.0333333333333</v>
      </c>
      <c r="I18" s="508">
        <v>712.31666666666661</v>
      </c>
      <c r="J18" s="508">
        <v>726.73333333333323</v>
      </c>
      <c r="K18" s="507">
        <v>697.9</v>
      </c>
      <c r="L18" s="507">
        <v>660.2</v>
      </c>
      <c r="M18" s="507">
        <v>4.5594599999999996</v>
      </c>
    </row>
    <row r="19" spans="1:13" ht="12" customHeight="1">
      <c r="A19" s="254">
        <v>9</v>
      </c>
      <c r="B19" s="510" t="s">
        <v>735</v>
      </c>
      <c r="C19" s="507">
        <v>1257.7</v>
      </c>
      <c r="D19" s="508">
        <v>1265.3666666666666</v>
      </c>
      <c r="E19" s="508">
        <v>1232.7333333333331</v>
      </c>
      <c r="F19" s="508">
        <v>1207.7666666666667</v>
      </c>
      <c r="G19" s="508">
        <v>1175.1333333333332</v>
      </c>
      <c r="H19" s="508">
        <v>1290.333333333333</v>
      </c>
      <c r="I19" s="508">
        <v>1322.9666666666667</v>
      </c>
      <c r="J19" s="508">
        <v>1347.9333333333329</v>
      </c>
      <c r="K19" s="507">
        <v>1298</v>
      </c>
      <c r="L19" s="507">
        <v>1240.4000000000001</v>
      </c>
      <c r="M19" s="507">
        <v>1.8613599999999999</v>
      </c>
    </row>
    <row r="20" spans="1:13" ht="12" customHeight="1">
      <c r="A20" s="254">
        <v>10</v>
      </c>
      <c r="B20" s="510" t="s">
        <v>287</v>
      </c>
      <c r="C20" s="507">
        <v>2243.85</v>
      </c>
      <c r="D20" s="508">
        <v>2267.85</v>
      </c>
      <c r="E20" s="508">
        <v>2205.6999999999998</v>
      </c>
      <c r="F20" s="508">
        <v>2167.5499999999997</v>
      </c>
      <c r="G20" s="508">
        <v>2105.3999999999996</v>
      </c>
      <c r="H20" s="508">
        <v>2306</v>
      </c>
      <c r="I20" s="508">
        <v>2368.1500000000005</v>
      </c>
      <c r="J20" s="508">
        <v>2406.3000000000002</v>
      </c>
      <c r="K20" s="507">
        <v>2330</v>
      </c>
      <c r="L20" s="507">
        <v>2229.6999999999998</v>
      </c>
      <c r="M20" s="507">
        <v>0.23014000000000001</v>
      </c>
    </row>
    <row r="21" spans="1:13" ht="12" customHeight="1">
      <c r="A21" s="254">
        <v>11</v>
      </c>
      <c r="B21" s="510" t="s">
        <v>288</v>
      </c>
      <c r="C21" s="507">
        <v>14754.8</v>
      </c>
      <c r="D21" s="508">
        <v>14773.449999999999</v>
      </c>
      <c r="E21" s="508">
        <v>14681.349999999999</v>
      </c>
      <c r="F21" s="508">
        <v>14607.9</v>
      </c>
      <c r="G21" s="508">
        <v>14515.8</v>
      </c>
      <c r="H21" s="508">
        <v>14846.899999999998</v>
      </c>
      <c r="I21" s="508">
        <v>14939</v>
      </c>
      <c r="J21" s="508">
        <v>15012.449999999997</v>
      </c>
      <c r="K21" s="507">
        <v>14865.55</v>
      </c>
      <c r="L21" s="507">
        <v>14700</v>
      </c>
      <c r="M21" s="507">
        <v>9.9699999999999997E-2</v>
      </c>
    </row>
    <row r="22" spans="1:13" ht="12" customHeight="1">
      <c r="A22" s="254">
        <v>12</v>
      </c>
      <c r="B22" s="510" t="s">
        <v>40</v>
      </c>
      <c r="C22" s="507">
        <v>909.9</v>
      </c>
      <c r="D22" s="508">
        <v>910.73333333333323</v>
      </c>
      <c r="E22" s="508">
        <v>887.46666666666647</v>
      </c>
      <c r="F22" s="508">
        <v>865.03333333333319</v>
      </c>
      <c r="G22" s="508">
        <v>841.76666666666642</v>
      </c>
      <c r="H22" s="508">
        <v>933.16666666666652</v>
      </c>
      <c r="I22" s="508">
        <v>956.43333333333317</v>
      </c>
      <c r="J22" s="508">
        <v>978.86666666666656</v>
      </c>
      <c r="K22" s="507">
        <v>934</v>
      </c>
      <c r="L22" s="507">
        <v>888.3</v>
      </c>
      <c r="M22" s="507">
        <v>71.091009999999997</v>
      </c>
    </row>
    <row r="23" spans="1:13">
      <c r="A23" s="254">
        <v>13</v>
      </c>
      <c r="B23" s="510" t="s">
        <v>289</v>
      </c>
      <c r="C23" s="507">
        <v>1172.75</v>
      </c>
      <c r="D23" s="508">
        <v>1180.25</v>
      </c>
      <c r="E23" s="508">
        <v>1154.5</v>
      </c>
      <c r="F23" s="508">
        <v>1136.25</v>
      </c>
      <c r="G23" s="508">
        <v>1110.5</v>
      </c>
      <c r="H23" s="508">
        <v>1198.5</v>
      </c>
      <c r="I23" s="508">
        <v>1224.25</v>
      </c>
      <c r="J23" s="508">
        <v>1242.5</v>
      </c>
      <c r="K23" s="507">
        <v>1206</v>
      </c>
      <c r="L23" s="507">
        <v>1162</v>
      </c>
      <c r="M23" s="507">
        <v>5.9571800000000001</v>
      </c>
    </row>
    <row r="24" spans="1:13">
      <c r="A24" s="254">
        <v>14</v>
      </c>
      <c r="B24" s="510" t="s">
        <v>41</v>
      </c>
      <c r="C24" s="507">
        <v>748.95</v>
      </c>
      <c r="D24" s="508">
        <v>746.81666666666661</v>
      </c>
      <c r="E24" s="508">
        <v>732.63333333333321</v>
      </c>
      <c r="F24" s="508">
        <v>716.31666666666661</v>
      </c>
      <c r="G24" s="508">
        <v>702.13333333333321</v>
      </c>
      <c r="H24" s="508">
        <v>763.13333333333321</v>
      </c>
      <c r="I24" s="508">
        <v>777.31666666666661</v>
      </c>
      <c r="J24" s="508">
        <v>793.63333333333321</v>
      </c>
      <c r="K24" s="507">
        <v>761</v>
      </c>
      <c r="L24" s="507">
        <v>730.5</v>
      </c>
      <c r="M24" s="507">
        <v>176.65199999999999</v>
      </c>
    </row>
    <row r="25" spans="1:13">
      <c r="A25" s="254">
        <v>15</v>
      </c>
      <c r="B25" s="510" t="s">
        <v>832</v>
      </c>
      <c r="C25" s="507">
        <v>700.35</v>
      </c>
      <c r="D25" s="508">
        <v>700.70000000000016</v>
      </c>
      <c r="E25" s="508">
        <v>676.70000000000027</v>
      </c>
      <c r="F25" s="508">
        <v>653.05000000000007</v>
      </c>
      <c r="G25" s="508">
        <v>629.05000000000018</v>
      </c>
      <c r="H25" s="508">
        <v>724.35000000000036</v>
      </c>
      <c r="I25" s="508">
        <v>748.35000000000014</v>
      </c>
      <c r="J25" s="508">
        <v>772.00000000000045</v>
      </c>
      <c r="K25" s="507">
        <v>724.7</v>
      </c>
      <c r="L25" s="507">
        <v>677.05</v>
      </c>
      <c r="M25" s="507">
        <v>28.339400000000001</v>
      </c>
    </row>
    <row r="26" spans="1:13">
      <c r="A26" s="254">
        <v>16</v>
      </c>
      <c r="B26" s="510" t="s">
        <v>290</v>
      </c>
      <c r="C26" s="507">
        <v>813.65</v>
      </c>
      <c r="D26" s="508">
        <v>807.2166666666667</v>
      </c>
      <c r="E26" s="508">
        <v>761.43333333333339</v>
      </c>
      <c r="F26" s="508">
        <v>709.2166666666667</v>
      </c>
      <c r="G26" s="508">
        <v>663.43333333333339</v>
      </c>
      <c r="H26" s="508">
        <v>859.43333333333339</v>
      </c>
      <c r="I26" s="508">
        <v>905.2166666666667</v>
      </c>
      <c r="J26" s="508">
        <v>957.43333333333339</v>
      </c>
      <c r="K26" s="507">
        <v>853</v>
      </c>
      <c r="L26" s="507">
        <v>755</v>
      </c>
      <c r="M26" s="507">
        <v>8.6361600000000003</v>
      </c>
    </row>
    <row r="27" spans="1:13">
      <c r="A27" s="254">
        <v>17</v>
      </c>
      <c r="B27" s="510" t="s">
        <v>223</v>
      </c>
      <c r="C27" s="507">
        <v>124.35</v>
      </c>
      <c r="D27" s="508">
        <v>125.71666666666665</v>
      </c>
      <c r="E27" s="508">
        <v>120.83333333333331</v>
      </c>
      <c r="F27" s="508">
        <v>117.31666666666666</v>
      </c>
      <c r="G27" s="508">
        <v>112.43333333333332</v>
      </c>
      <c r="H27" s="508">
        <v>129.23333333333329</v>
      </c>
      <c r="I27" s="508">
        <v>134.11666666666667</v>
      </c>
      <c r="J27" s="508">
        <v>137.6333333333333</v>
      </c>
      <c r="K27" s="507">
        <v>130.6</v>
      </c>
      <c r="L27" s="507">
        <v>122.2</v>
      </c>
      <c r="M27" s="507">
        <v>26.709299999999999</v>
      </c>
    </row>
    <row r="28" spans="1:13">
      <c r="A28" s="254">
        <v>18</v>
      </c>
      <c r="B28" s="510" t="s">
        <v>224</v>
      </c>
      <c r="C28" s="507">
        <v>216.95</v>
      </c>
      <c r="D28" s="508">
        <v>216.98333333333335</v>
      </c>
      <c r="E28" s="508">
        <v>212.76666666666671</v>
      </c>
      <c r="F28" s="508">
        <v>208.58333333333337</v>
      </c>
      <c r="G28" s="508">
        <v>204.36666666666673</v>
      </c>
      <c r="H28" s="508">
        <v>221.16666666666669</v>
      </c>
      <c r="I28" s="508">
        <v>225.38333333333333</v>
      </c>
      <c r="J28" s="508">
        <v>229.56666666666666</v>
      </c>
      <c r="K28" s="507">
        <v>221.2</v>
      </c>
      <c r="L28" s="507">
        <v>212.8</v>
      </c>
      <c r="M28" s="507">
        <v>55.149349999999998</v>
      </c>
    </row>
    <row r="29" spans="1:13">
      <c r="A29" s="254">
        <v>19</v>
      </c>
      <c r="B29" s="510" t="s">
        <v>291</v>
      </c>
      <c r="C29" s="507">
        <v>348.6</v>
      </c>
      <c r="D29" s="508">
        <v>352.26666666666665</v>
      </c>
      <c r="E29" s="508">
        <v>343.33333333333331</v>
      </c>
      <c r="F29" s="508">
        <v>338.06666666666666</v>
      </c>
      <c r="G29" s="508">
        <v>329.13333333333333</v>
      </c>
      <c r="H29" s="508">
        <v>357.5333333333333</v>
      </c>
      <c r="I29" s="508">
        <v>366.4666666666667</v>
      </c>
      <c r="J29" s="508">
        <v>371.73333333333329</v>
      </c>
      <c r="K29" s="507">
        <v>361.2</v>
      </c>
      <c r="L29" s="507">
        <v>347</v>
      </c>
      <c r="M29" s="507">
        <v>1.23902</v>
      </c>
    </row>
    <row r="30" spans="1:13">
      <c r="A30" s="254">
        <v>20</v>
      </c>
      <c r="B30" s="510" t="s">
        <v>292</v>
      </c>
      <c r="C30" s="507">
        <v>313.05</v>
      </c>
      <c r="D30" s="508">
        <v>318.8</v>
      </c>
      <c r="E30" s="508">
        <v>301.3</v>
      </c>
      <c r="F30" s="508">
        <v>289.55</v>
      </c>
      <c r="G30" s="508">
        <v>272.05</v>
      </c>
      <c r="H30" s="508">
        <v>330.55</v>
      </c>
      <c r="I30" s="508">
        <v>348.05</v>
      </c>
      <c r="J30" s="508">
        <v>359.8</v>
      </c>
      <c r="K30" s="507">
        <v>336.3</v>
      </c>
      <c r="L30" s="507">
        <v>307.05</v>
      </c>
      <c r="M30" s="507">
        <v>4.0571299999999999</v>
      </c>
    </row>
    <row r="31" spans="1:13">
      <c r="A31" s="254">
        <v>21</v>
      </c>
      <c r="B31" s="510" t="s">
        <v>736</v>
      </c>
      <c r="C31" s="507">
        <v>5875.7</v>
      </c>
      <c r="D31" s="508">
        <v>5987.1166666666659</v>
      </c>
      <c r="E31" s="508">
        <v>5688.5833333333321</v>
      </c>
      <c r="F31" s="508">
        <v>5501.4666666666662</v>
      </c>
      <c r="G31" s="508">
        <v>5202.9333333333325</v>
      </c>
      <c r="H31" s="508">
        <v>6174.2333333333318</v>
      </c>
      <c r="I31" s="508">
        <v>6472.7666666666664</v>
      </c>
      <c r="J31" s="508">
        <v>6659.8833333333314</v>
      </c>
      <c r="K31" s="507">
        <v>6285.65</v>
      </c>
      <c r="L31" s="507">
        <v>5800</v>
      </c>
      <c r="M31" s="507">
        <v>1.7344900000000001</v>
      </c>
    </row>
    <row r="32" spans="1:13">
      <c r="A32" s="254">
        <v>22</v>
      </c>
      <c r="B32" s="510" t="s">
        <v>225</v>
      </c>
      <c r="C32" s="507">
        <v>1752.7</v>
      </c>
      <c r="D32" s="508">
        <v>1741.8666666666668</v>
      </c>
      <c r="E32" s="508">
        <v>1722.7333333333336</v>
      </c>
      <c r="F32" s="508">
        <v>1692.7666666666669</v>
      </c>
      <c r="G32" s="508">
        <v>1673.6333333333337</v>
      </c>
      <c r="H32" s="508">
        <v>1771.8333333333335</v>
      </c>
      <c r="I32" s="508">
        <v>1790.9666666666667</v>
      </c>
      <c r="J32" s="508">
        <v>1820.9333333333334</v>
      </c>
      <c r="K32" s="507">
        <v>1761</v>
      </c>
      <c r="L32" s="507">
        <v>1711.9</v>
      </c>
      <c r="M32" s="507">
        <v>0.88631000000000004</v>
      </c>
    </row>
    <row r="33" spans="1:13">
      <c r="A33" s="254">
        <v>23</v>
      </c>
      <c r="B33" s="510" t="s">
        <v>293</v>
      </c>
      <c r="C33" s="507">
        <v>2195.9</v>
      </c>
      <c r="D33" s="508">
        <v>2220.7999999999997</v>
      </c>
      <c r="E33" s="508">
        <v>2161.5999999999995</v>
      </c>
      <c r="F33" s="508">
        <v>2127.2999999999997</v>
      </c>
      <c r="G33" s="508">
        <v>2068.0999999999995</v>
      </c>
      <c r="H33" s="508">
        <v>2255.0999999999995</v>
      </c>
      <c r="I33" s="508">
        <v>2314.2999999999993</v>
      </c>
      <c r="J33" s="508">
        <v>2348.5999999999995</v>
      </c>
      <c r="K33" s="507">
        <v>2280</v>
      </c>
      <c r="L33" s="507">
        <v>2186.5</v>
      </c>
      <c r="M33" s="507">
        <v>0.27494000000000002</v>
      </c>
    </row>
    <row r="34" spans="1:13">
      <c r="A34" s="254">
        <v>24</v>
      </c>
      <c r="B34" s="510" t="s">
        <v>737</v>
      </c>
      <c r="C34" s="507">
        <v>100.6</v>
      </c>
      <c r="D34" s="508">
        <v>101.2</v>
      </c>
      <c r="E34" s="508">
        <v>99.550000000000011</v>
      </c>
      <c r="F34" s="508">
        <v>98.500000000000014</v>
      </c>
      <c r="G34" s="508">
        <v>96.850000000000023</v>
      </c>
      <c r="H34" s="508">
        <v>102.25</v>
      </c>
      <c r="I34" s="508">
        <v>103.9</v>
      </c>
      <c r="J34" s="508">
        <v>104.94999999999999</v>
      </c>
      <c r="K34" s="507">
        <v>102.85</v>
      </c>
      <c r="L34" s="507">
        <v>100.15</v>
      </c>
      <c r="M34" s="507">
        <v>2.1894900000000002</v>
      </c>
    </row>
    <row r="35" spans="1:13">
      <c r="A35" s="254">
        <v>25</v>
      </c>
      <c r="B35" s="510" t="s">
        <v>294</v>
      </c>
      <c r="C35" s="507">
        <v>917</v>
      </c>
      <c r="D35" s="508">
        <v>920.86666666666667</v>
      </c>
      <c r="E35" s="508">
        <v>906.7833333333333</v>
      </c>
      <c r="F35" s="508">
        <v>896.56666666666661</v>
      </c>
      <c r="G35" s="508">
        <v>882.48333333333323</v>
      </c>
      <c r="H35" s="508">
        <v>931.08333333333337</v>
      </c>
      <c r="I35" s="508">
        <v>945.16666666666663</v>
      </c>
      <c r="J35" s="508">
        <v>955.38333333333344</v>
      </c>
      <c r="K35" s="507">
        <v>934.95</v>
      </c>
      <c r="L35" s="507">
        <v>910.65</v>
      </c>
      <c r="M35" s="507">
        <v>2.9525999999999999</v>
      </c>
    </row>
    <row r="36" spans="1:13">
      <c r="A36" s="254">
        <v>26</v>
      </c>
      <c r="B36" s="510" t="s">
        <v>226</v>
      </c>
      <c r="C36" s="507">
        <v>2783.35</v>
      </c>
      <c r="D36" s="508">
        <v>2802.0833333333335</v>
      </c>
      <c r="E36" s="508">
        <v>2758.2666666666669</v>
      </c>
      <c r="F36" s="508">
        <v>2733.1833333333334</v>
      </c>
      <c r="G36" s="508">
        <v>2689.3666666666668</v>
      </c>
      <c r="H36" s="508">
        <v>2827.166666666667</v>
      </c>
      <c r="I36" s="508">
        <v>2870.9833333333336</v>
      </c>
      <c r="J36" s="508">
        <v>2896.0666666666671</v>
      </c>
      <c r="K36" s="507">
        <v>2845.9</v>
      </c>
      <c r="L36" s="507">
        <v>2777</v>
      </c>
      <c r="M36" s="507">
        <v>1.1616200000000001</v>
      </c>
    </row>
    <row r="37" spans="1:13">
      <c r="A37" s="254">
        <v>27</v>
      </c>
      <c r="B37" s="510" t="s">
        <v>738</v>
      </c>
      <c r="C37" s="507">
        <v>5129.6499999999996</v>
      </c>
      <c r="D37" s="508">
        <v>5148.5166666666664</v>
      </c>
      <c r="E37" s="508">
        <v>5081.1333333333332</v>
      </c>
      <c r="F37" s="508">
        <v>5032.6166666666668</v>
      </c>
      <c r="G37" s="508">
        <v>4965.2333333333336</v>
      </c>
      <c r="H37" s="508">
        <v>5197.0333333333328</v>
      </c>
      <c r="I37" s="508">
        <v>5264.4166666666661</v>
      </c>
      <c r="J37" s="508">
        <v>5312.9333333333325</v>
      </c>
      <c r="K37" s="507">
        <v>5215.8999999999996</v>
      </c>
      <c r="L37" s="507">
        <v>5100</v>
      </c>
      <c r="M37" s="507">
        <v>0.21446000000000001</v>
      </c>
    </row>
    <row r="38" spans="1:13">
      <c r="A38" s="254">
        <v>28</v>
      </c>
      <c r="B38" s="510" t="s">
        <v>800</v>
      </c>
      <c r="C38" s="507">
        <v>21.35</v>
      </c>
      <c r="D38" s="508">
        <v>21.616666666666664</v>
      </c>
      <c r="E38" s="508">
        <v>20.783333333333328</v>
      </c>
      <c r="F38" s="508">
        <v>20.216666666666665</v>
      </c>
      <c r="G38" s="508">
        <v>19.383333333333329</v>
      </c>
      <c r="H38" s="508">
        <v>22.183333333333326</v>
      </c>
      <c r="I38" s="508">
        <v>23.016666666666662</v>
      </c>
      <c r="J38" s="508">
        <v>23.583333333333325</v>
      </c>
      <c r="K38" s="507">
        <v>22.45</v>
      </c>
      <c r="L38" s="507">
        <v>21.05</v>
      </c>
      <c r="M38" s="507">
        <v>133.01175000000001</v>
      </c>
    </row>
    <row r="39" spans="1:13">
      <c r="A39" s="254">
        <v>29</v>
      </c>
      <c r="B39" s="510" t="s">
        <v>44</v>
      </c>
      <c r="C39" s="507">
        <v>892.6</v>
      </c>
      <c r="D39" s="508">
        <v>899.63333333333333</v>
      </c>
      <c r="E39" s="508">
        <v>880.41666666666663</v>
      </c>
      <c r="F39" s="508">
        <v>868.23333333333335</v>
      </c>
      <c r="G39" s="508">
        <v>849.01666666666665</v>
      </c>
      <c r="H39" s="508">
        <v>911.81666666666661</v>
      </c>
      <c r="I39" s="508">
        <v>931.0333333333333</v>
      </c>
      <c r="J39" s="508">
        <v>943.21666666666658</v>
      </c>
      <c r="K39" s="507">
        <v>918.85</v>
      </c>
      <c r="L39" s="507">
        <v>887.45</v>
      </c>
      <c r="M39" s="507">
        <v>11.330360000000001</v>
      </c>
    </row>
    <row r="40" spans="1:13">
      <c r="A40" s="254">
        <v>30</v>
      </c>
      <c r="B40" s="510" t="s">
        <v>296</v>
      </c>
      <c r="C40" s="507">
        <v>3450.7</v>
      </c>
      <c r="D40" s="508">
        <v>3502.5666666666671</v>
      </c>
      <c r="E40" s="508">
        <v>3343.1333333333341</v>
      </c>
      <c r="F40" s="508">
        <v>3235.5666666666671</v>
      </c>
      <c r="G40" s="508">
        <v>3076.1333333333341</v>
      </c>
      <c r="H40" s="508">
        <v>3610.1333333333341</v>
      </c>
      <c r="I40" s="508">
        <v>3769.5666666666675</v>
      </c>
      <c r="J40" s="508">
        <v>3877.1333333333341</v>
      </c>
      <c r="K40" s="507">
        <v>3662</v>
      </c>
      <c r="L40" s="507">
        <v>3395</v>
      </c>
      <c r="M40" s="507">
        <v>3.0286900000000001</v>
      </c>
    </row>
    <row r="41" spans="1:13">
      <c r="A41" s="254">
        <v>31</v>
      </c>
      <c r="B41" s="510" t="s">
        <v>45</v>
      </c>
      <c r="C41" s="507">
        <v>284.8</v>
      </c>
      <c r="D41" s="508">
        <v>288.75</v>
      </c>
      <c r="E41" s="508">
        <v>279.2</v>
      </c>
      <c r="F41" s="508">
        <v>273.59999999999997</v>
      </c>
      <c r="G41" s="508">
        <v>264.04999999999995</v>
      </c>
      <c r="H41" s="508">
        <v>294.35000000000002</v>
      </c>
      <c r="I41" s="508">
        <v>303.89999999999998</v>
      </c>
      <c r="J41" s="508">
        <v>309.50000000000006</v>
      </c>
      <c r="K41" s="507">
        <v>298.3</v>
      </c>
      <c r="L41" s="507">
        <v>283.14999999999998</v>
      </c>
      <c r="M41" s="507">
        <v>147.06128000000001</v>
      </c>
    </row>
    <row r="42" spans="1:13">
      <c r="A42" s="254">
        <v>32</v>
      </c>
      <c r="B42" s="510" t="s">
        <v>46</v>
      </c>
      <c r="C42" s="507">
        <v>2879.5</v>
      </c>
      <c r="D42" s="508">
        <v>2922.4166666666665</v>
      </c>
      <c r="E42" s="508">
        <v>2827.083333333333</v>
      </c>
      <c r="F42" s="508">
        <v>2774.6666666666665</v>
      </c>
      <c r="G42" s="508">
        <v>2679.333333333333</v>
      </c>
      <c r="H42" s="508">
        <v>2974.833333333333</v>
      </c>
      <c r="I42" s="508">
        <v>3070.1666666666661</v>
      </c>
      <c r="J42" s="508">
        <v>3122.583333333333</v>
      </c>
      <c r="K42" s="507">
        <v>3017.75</v>
      </c>
      <c r="L42" s="507">
        <v>2870</v>
      </c>
      <c r="M42" s="507">
        <v>14.8611</v>
      </c>
    </row>
    <row r="43" spans="1:13">
      <c r="A43" s="254">
        <v>33</v>
      </c>
      <c r="B43" s="510" t="s">
        <v>47</v>
      </c>
      <c r="C43" s="507">
        <v>242.75</v>
      </c>
      <c r="D43" s="508">
        <v>246.85</v>
      </c>
      <c r="E43" s="508">
        <v>234.89999999999998</v>
      </c>
      <c r="F43" s="508">
        <v>227.04999999999998</v>
      </c>
      <c r="G43" s="508">
        <v>215.09999999999997</v>
      </c>
      <c r="H43" s="508">
        <v>254.7</v>
      </c>
      <c r="I43" s="508">
        <v>266.64999999999998</v>
      </c>
      <c r="J43" s="508">
        <v>274.5</v>
      </c>
      <c r="K43" s="507">
        <v>258.8</v>
      </c>
      <c r="L43" s="507">
        <v>239</v>
      </c>
      <c r="M43" s="507">
        <v>151.18119999999999</v>
      </c>
    </row>
    <row r="44" spans="1:13">
      <c r="A44" s="254">
        <v>34</v>
      </c>
      <c r="B44" s="510" t="s">
        <v>48</v>
      </c>
      <c r="C44" s="507">
        <v>126.2</v>
      </c>
      <c r="D44" s="508">
        <v>127.46666666666665</v>
      </c>
      <c r="E44" s="508">
        <v>123.73333333333332</v>
      </c>
      <c r="F44" s="508">
        <v>121.26666666666667</v>
      </c>
      <c r="G44" s="508">
        <v>117.53333333333333</v>
      </c>
      <c r="H44" s="508">
        <v>129.93333333333331</v>
      </c>
      <c r="I44" s="508">
        <v>133.66666666666663</v>
      </c>
      <c r="J44" s="508">
        <v>136.1333333333333</v>
      </c>
      <c r="K44" s="507">
        <v>131.19999999999999</v>
      </c>
      <c r="L44" s="507">
        <v>125</v>
      </c>
      <c r="M44" s="507">
        <v>262.94049999999999</v>
      </c>
    </row>
    <row r="45" spans="1:13">
      <c r="A45" s="254">
        <v>35</v>
      </c>
      <c r="B45" s="510" t="s">
        <v>297</v>
      </c>
      <c r="C45" s="507">
        <v>113.55</v>
      </c>
      <c r="D45" s="508">
        <v>113.66666666666667</v>
      </c>
      <c r="E45" s="508">
        <v>111.38333333333334</v>
      </c>
      <c r="F45" s="508">
        <v>109.21666666666667</v>
      </c>
      <c r="G45" s="508">
        <v>106.93333333333334</v>
      </c>
      <c r="H45" s="508">
        <v>115.83333333333334</v>
      </c>
      <c r="I45" s="508">
        <v>118.11666666666667</v>
      </c>
      <c r="J45" s="508">
        <v>120.28333333333335</v>
      </c>
      <c r="K45" s="507">
        <v>115.95</v>
      </c>
      <c r="L45" s="507">
        <v>111.5</v>
      </c>
      <c r="M45" s="507">
        <v>9.5859000000000005</v>
      </c>
    </row>
    <row r="46" spans="1:13">
      <c r="A46" s="254">
        <v>36</v>
      </c>
      <c r="B46" s="510" t="s">
        <v>50</v>
      </c>
      <c r="C46" s="507">
        <v>2387.1</v>
      </c>
      <c r="D46" s="508">
        <v>2396.0333333333333</v>
      </c>
      <c r="E46" s="508">
        <v>2368.1666666666665</v>
      </c>
      <c r="F46" s="508">
        <v>2349.2333333333331</v>
      </c>
      <c r="G46" s="508">
        <v>2321.3666666666663</v>
      </c>
      <c r="H46" s="508">
        <v>2414.9666666666667</v>
      </c>
      <c r="I46" s="508">
        <v>2442.8333333333335</v>
      </c>
      <c r="J46" s="508">
        <v>2461.7666666666669</v>
      </c>
      <c r="K46" s="507">
        <v>2423.9</v>
      </c>
      <c r="L46" s="507">
        <v>2377.1</v>
      </c>
      <c r="M46" s="507">
        <v>19.53642</v>
      </c>
    </row>
    <row r="47" spans="1:13">
      <c r="A47" s="254">
        <v>37</v>
      </c>
      <c r="B47" s="510" t="s">
        <v>298</v>
      </c>
      <c r="C47" s="507">
        <v>142.55000000000001</v>
      </c>
      <c r="D47" s="508">
        <v>142.76666666666668</v>
      </c>
      <c r="E47" s="508">
        <v>141.88333333333335</v>
      </c>
      <c r="F47" s="508">
        <v>141.21666666666667</v>
      </c>
      <c r="G47" s="508">
        <v>140.33333333333334</v>
      </c>
      <c r="H47" s="508">
        <v>143.43333333333337</v>
      </c>
      <c r="I47" s="508">
        <v>144.31666666666669</v>
      </c>
      <c r="J47" s="508">
        <v>144.98333333333338</v>
      </c>
      <c r="K47" s="507">
        <v>143.65</v>
      </c>
      <c r="L47" s="507">
        <v>142.1</v>
      </c>
      <c r="M47" s="507">
        <v>1.0166299999999999</v>
      </c>
    </row>
    <row r="48" spans="1:13">
      <c r="A48" s="254">
        <v>38</v>
      </c>
      <c r="B48" s="510" t="s">
        <v>299</v>
      </c>
      <c r="C48" s="507">
        <v>3457.6</v>
      </c>
      <c r="D48" s="508">
        <v>3470.1666666666665</v>
      </c>
      <c r="E48" s="508">
        <v>3437.4333333333329</v>
      </c>
      <c r="F48" s="508">
        <v>3417.2666666666664</v>
      </c>
      <c r="G48" s="508">
        <v>3384.5333333333328</v>
      </c>
      <c r="H48" s="508">
        <v>3490.333333333333</v>
      </c>
      <c r="I48" s="508">
        <v>3523.0666666666666</v>
      </c>
      <c r="J48" s="508">
        <v>3543.2333333333331</v>
      </c>
      <c r="K48" s="507">
        <v>3502.9</v>
      </c>
      <c r="L48" s="507">
        <v>3450</v>
      </c>
      <c r="M48" s="507">
        <v>0.14729999999999999</v>
      </c>
    </row>
    <row r="49" spans="1:13">
      <c r="A49" s="254">
        <v>39</v>
      </c>
      <c r="B49" s="510" t="s">
        <v>300</v>
      </c>
      <c r="C49" s="507">
        <v>2214.25</v>
      </c>
      <c r="D49" s="508">
        <v>2213.0833333333335</v>
      </c>
      <c r="E49" s="508">
        <v>2182.166666666667</v>
      </c>
      <c r="F49" s="508">
        <v>2150.0833333333335</v>
      </c>
      <c r="G49" s="508">
        <v>2119.166666666667</v>
      </c>
      <c r="H49" s="508">
        <v>2245.166666666667</v>
      </c>
      <c r="I49" s="508">
        <v>2276.0833333333339</v>
      </c>
      <c r="J49" s="508">
        <v>2308.166666666667</v>
      </c>
      <c r="K49" s="507">
        <v>2244</v>
      </c>
      <c r="L49" s="507">
        <v>2181</v>
      </c>
      <c r="M49" s="507">
        <v>1.21936</v>
      </c>
    </row>
    <row r="50" spans="1:13">
      <c r="A50" s="254">
        <v>40</v>
      </c>
      <c r="B50" s="510" t="s">
        <v>301</v>
      </c>
      <c r="C50" s="507">
        <v>6682</v>
      </c>
      <c r="D50" s="508">
        <v>6684.916666666667</v>
      </c>
      <c r="E50" s="508">
        <v>6620.0333333333338</v>
      </c>
      <c r="F50" s="508">
        <v>6558.0666666666666</v>
      </c>
      <c r="G50" s="508">
        <v>6493.1833333333334</v>
      </c>
      <c r="H50" s="508">
        <v>6746.8833333333341</v>
      </c>
      <c r="I50" s="508">
        <v>6811.7666666666673</v>
      </c>
      <c r="J50" s="508">
        <v>6873.7333333333345</v>
      </c>
      <c r="K50" s="507">
        <v>6749.8</v>
      </c>
      <c r="L50" s="507">
        <v>6622.95</v>
      </c>
      <c r="M50" s="507">
        <v>0.14968999999999999</v>
      </c>
    </row>
    <row r="51" spans="1:13">
      <c r="A51" s="254">
        <v>41</v>
      </c>
      <c r="B51" s="510" t="s">
        <v>52</v>
      </c>
      <c r="C51" s="507">
        <v>862.8</v>
      </c>
      <c r="D51" s="508">
        <v>864.58333333333337</v>
      </c>
      <c r="E51" s="508">
        <v>854.2166666666667</v>
      </c>
      <c r="F51" s="508">
        <v>845.63333333333333</v>
      </c>
      <c r="G51" s="508">
        <v>835.26666666666665</v>
      </c>
      <c r="H51" s="508">
        <v>873.16666666666674</v>
      </c>
      <c r="I51" s="508">
        <v>883.5333333333333</v>
      </c>
      <c r="J51" s="508">
        <v>892.11666666666679</v>
      </c>
      <c r="K51" s="507">
        <v>874.95</v>
      </c>
      <c r="L51" s="507">
        <v>856</v>
      </c>
      <c r="M51" s="507">
        <v>17.926300000000001</v>
      </c>
    </row>
    <row r="52" spans="1:13">
      <c r="A52" s="254">
        <v>42</v>
      </c>
      <c r="B52" s="510" t="s">
        <v>302</v>
      </c>
      <c r="C52" s="507">
        <v>487.9</v>
      </c>
      <c r="D52" s="508">
        <v>490.75</v>
      </c>
      <c r="E52" s="508">
        <v>483</v>
      </c>
      <c r="F52" s="508">
        <v>478.1</v>
      </c>
      <c r="G52" s="508">
        <v>470.35</v>
      </c>
      <c r="H52" s="508">
        <v>495.65</v>
      </c>
      <c r="I52" s="508">
        <v>503.4</v>
      </c>
      <c r="J52" s="508">
        <v>508.29999999999995</v>
      </c>
      <c r="K52" s="507">
        <v>498.5</v>
      </c>
      <c r="L52" s="507">
        <v>485.85</v>
      </c>
      <c r="M52" s="507">
        <v>1.3176300000000001</v>
      </c>
    </row>
    <row r="53" spans="1:13">
      <c r="A53" s="254">
        <v>43</v>
      </c>
      <c r="B53" s="510" t="s">
        <v>227</v>
      </c>
      <c r="C53" s="507">
        <v>3286.1</v>
      </c>
      <c r="D53" s="508">
        <v>3245.3666666666668</v>
      </c>
      <c r="E53" s="508">
        <v>3160.7333333333336</v>
      </c>
      <c r="F53" s="508">
        <v>3035.3666666666668</v>
      </c>
      <c r="G53" s="508">
        <v>2950.7333333333336</v>
      </c>
      <c r="H53" s="508">
        <v>3370.7333333333336</v>
      </c>
      <c r="I53" s="508">
        <v>3455.3666666666668</v>
      </c>
      <c r="J53" s="508">
        <v>3580.7333333333336</v>
      </c>
      <c r="K53" s="507">
        <v>3330</v>
      </c>
      <c r="L53" s="507">
        <v>3120</v>
      </c>
      <c r="M53" s="507">
        <v>15.358079999999999</v>
      </c>
    </row>
    <row r="54" spans="1:13">
      <c r="A54" s="254">
        <v>44</v>
      </c>
      <c r="B54" s="510" t="s">
        <v>54</v>
      </c>
      <c r="C54" s="507">
        <v>730.75</v>
      </c>
      <c r="D54" s="508">
        <v>731.7833333333333</v>
      </c>
      <c r="E54" s="508">
        <v>719.46666666666658</v>
      </c>
      <c r="F54" s="508">
        <v>708.18333333333328</v>
      </c>
      <c r="G54" s="508">
        <v>695.86666666666656</v>
      </c>
      <c r="H54" s="508">
        <v>743.06666666666661</v>
      </c>
      <c r="I54" s="508">
        <v>755.38333333333321</v>
      </c>
      <c r="J54" s="508">
        <v>766.66666666666663</v>
      </c>
      <c r="K54" s="507">
        <v>744.1</v>
      </c>
      <c r="L54" s="507">
        <v>720.5</v>
      </c>
      <c r="M54" s="507">
        <v>163.58251999999999</v>
      </c>
    </row>
    <row r="55" spans="1:13">
      <c r="A55" s="254">
        <v>45</v>
      </c>
      <c r="B55" s="510" t="s">
        <v>303</v>
      </c>
      <c r="C55" s="507">
        <v>2264.1</v>
      </c>
      <c r="D55" s="508">
        <v>2278.7000000000003</v>
      </c>
      <c r="E55" s="508">
        <v>2185.4000000000005</v>
      </c>
      <c r="F55" s="508">
        <v>2106.7000000000003</v>
      </c>
      <c r="G55" s="508">
        <v>2013.4000000000005</v>
      </c>
      <c r="H55" s="508">
        <v>2357.4000000000005</v>
      </c>
      <c r="I55" s="508">
        <v>2450.7000000000007</v>
      </c>
      <c r="J55" s="508">
        <v>2529.4000000000005</v>
      </c>
      <c r="K55" s="507">
        <v>2372</v>
      </c>
      <c r="L55" s="507">
        <v>2200</v>
      </c>
      <c r="M55" s="507">
        <v>1.1820299999999999</v>
      </c>
    </row>
    <row r="56" spans="1:13">
      <c r="A56" s="254">
        <v>46</v>
      </c>
      <c r="B56" s="510" t="s">
        <v>304</v>
      </c>
      <c r="C56" s="507">
        <v>1180</v>
      </c>
      <c r="D56" s="508">
        <v>1184</v>
      </c>
      <c r="E56" s="508">
        <v>1143</v>
      </c>
      <c r="F56" s="508">
        <v>1106</v>
      </c>
      <c r="G56" s="508">
        <v>1065</v>
      </c>
      <c r="H56" s="508">
        <v>1221</v>
      </c>
      <c r="I56" s="508">
        <v>1262</v>
      </c>
      <c r="J56" s="508">
        <v>1299</v>
      </c>
      <c r="K56" s="507">
        <v>1225</v>
      </c>
      <c r="L56" s="507">
        <v>1147</v>
      </c>
      <c r="M56" s="507">
        <v>14.26685</v>
      </c>
    </row>
    <row r="57" spans="1:13">
      <c r="A57" s="254">
        <v>47</v>
      </c>
      <c r="B57" s="510" t="s">
        <v>305</v>
      </c>
      <c r="C57" s="507">
        <v>585</v>
      </c>
      <c r="D57" s="508">
        <v>589.7166666666667</v>
      </c>
      <c r="E57" s="508">
        <v>578.28333333333342</v>
      </c>
      <c r="F57" s="508">
        <v>571.56666666666672</v>
      </c>
      <c r="G57" s="508">
        <v>560.13333333333344</v>
      </c>
      <c r="H57" s="508">
        <v>596.43333333333339</v>
      </c>
      <c r="I57" s="508">
        <v>607.86666666666679</v>
      </c>
      <c r="J57" s="508">
        <v>614.58333333333337</v>
      </c>
      <c r="K57" s="507">
        <v>601.15</v>
      </c>
      <c r="L57" s="507">
        <v>583</v>
      </c>
      <c r="M57" s="507">
        <v>3.4479799999999998</v>
      </c>
    </row>
    <row r="58" spans="1:13">
      <c r="A58" s="254">
        <v>48</v>
      </c>
      <c r="B58" s="510" t="s">
        <v>55</v>
      </c>
      <c r="C58" s="507">
        <v>3852.85</v>
      </c>
      <c r="D58" s="508">
        <v>3862.6166666666668</v>
      </c>
      <c r="E58" s="508">
        <v>3811.9833333333336</v>
      </c>
      <c r="F58" s="508">
        <v>3771.1166666666668</v>
      </c>
      <c r="G58" s="508">
        <v>3720.4833333333336</v>
      </c>
      <c r="H58" s="508">
        <v>3903.4833333333336</v>
      </c>
      <c r="I58" s="508">
        <v>3954.1166666666668</v>
      </c>
      <c r="J58" s="508">
        <v>3994.9833333333336</v>
      </c>
      <c r="K58" s="507">
        <v>3913.25</v>
      </c>
      <c r="L58" s="507">
        <v>3821.75</v>
      </c>
      <c r="M58" s="507">
        <v>7.1993600000000004</v>
      </c>
    </row>
    <row r="59" spans="1:13">
      <c r="A59" s="254">
        <v>49</v>
      </c>
      <c r="B59" s="510" t="s">
        <v>306</v>
      </c>
      <c r="C59" s="507">
        <v>246.95</v>
      </c>
      <c r="D59" s="508">
        <v>246.65</v>
      </c>
      <c r="E59" s="508">
        <v>243.8</v>
      </c>
      <c r="F59" s="508">
        <v>240.65</v>
      </c>
      <c r="G59" s="508">
        <v>237.8</v>
      </c>
      <c r="H59" s="508">
        <v>249.8</v>
      </c>
      <c r="I59" s="508">
        <v>252.64999999999998</v>
      </c>
      <c r="J59" s="508">
        <v>255.8</v>
      </c>
      <c r="K59" s="507">
        <v>249.5</v>
      </c>
      <c r="L59" s="507">
        <v>243.5</v>
      </c>
      <c r="M59" s="507">
        <v>6.6436099999999998</v>
      </c>
    </row>
    <row r="60" spans="1:13" ht="12" customHeight="1">
      <c r="A60" s="254">
        <v>50</v>
      </c>
      <c r="B60" s="510" t="s">
        <v>307</v>
      </c>
      <c r="C60" s="507">
        <v>1034.6500000000001</v>
      </c>
      <c r="D60" s="508">
        <v>1047.55</v>
      </c>
      <c r="E60" s="508">
        <v>1007.0999999999999</v>
      </c>
      <c r="F60" s="508">
        <v>979.55</v>
      </c>
      <c r="G60" s="508">
        <v>939.09999999999991</v>
      </c>
      <c r="H60" s="508">
        <v>1075.0999999999999</v>
      </c>
      <c r="I60" s="508">
        <v>1115.5500000000002</v>
      </c>
      <c r="J60" s="508">
        <v>1143.0999999999999</v>
      </c>
      <c r="K60" s="507">
        <v>1088</v>
      </c>
      <c r="L60" s="507">
        <v>1020</v>
      </c>
      <c r="M60" s="507">
        <v>2.2717700000000001</v>
      </c>
    </row>
    <row r="61" spans="1:13">
      <c r="A61" s="254">
        <v>51</v>
      </c>
      <c r="B61" s="510" t="s">
        <v>58</v>
      </c>
      <c r="C61" s="507">
        <v>5444.9</v>
      </c>
      <c r="D61" s="508">
        <v>5455.583333333333</v>
      </c>
      <c r="E61" s="508">
        <v>5391.4166666666661</v>
      </c>
      <c r="F61" s="508">
        <v>5337.9333333333334</v>
      </c>
      <c r="G61" s="508">
        <v>5273.7666666666664</v>
      </c>
      <c r="H61" s="508">
        <v>5509.0666666666657</v>
      </c>
      <c r="I61" s="508">
        <v>5573.2333333333318</v>
      </c>
      <c r="J61" s="508">
        <v>5626.7166666666653</v>
      </c>
      <c r="K61" s="507">
        <v>5519.75</v>
      </c>
      <c r="L61" s="507">
        <v>5402.1</v>
      </c>
      <c r="M61" s="507">
        <v>20.7576</v>
      </c>
    </row>
    <row r="62" spans="1:13">
      <c r="A62" s="254">
        <v>52</v>
      </c>
      <c r="B62" s="510" t="s">
        <v>57</v>
      </c>
      <c r="C62" s="507">
        <v>9958.1</v>
      </c>
      <c r="D62" s="508">
        <v>10006.383333333333</v>
      </c>
      <c r="E62" s="508">
        <v>9851.7666666666664</v>
      </c>
      <c r="F62" s="508">
        <v>9745.4333333333325</v>
      </c>
      <c r="G62" s="508">
        <v>9590.8166666666657</v>
      </c>
      <c r="H62" s="508">
        <v>10112.716666666667</v>
      </c>
      <c r="I62" s="508">
        <v>10267.333333333332</v>
      </c>
      <c r="J62" s="508">
        <v>10373.666666666668</v>
      </c>
      <c r="K62" s="507">
        <v>10161</v>
      </c>
      <c r="L62" s="507">
        <v>9900.0499999999993</v>
      </c>
      <c r="M62" s="507">
        <v>3.5512600000000001</v>
      </c>
    </row>
    <row r="63" spans="1:13">
      <c r="A63" s="254">
        <v>53</v>
      </c>
      <c r="B63" s="510" t="s">
        <v>228</v>
      </c>
      <c r="C63" s="507">
        <v>3591.35</v>
      </c>
      <c r="D63" s="508">
        <v>3604.3166666666671</v>
      </c>
      <c r="E63" s="508">
        <v>3544.6333333333341</v>
      </c>
      <c r="F63" s="508">
        <v>3497.916666666667</v>
      </c>
      <c r="G63" s="508">
        <v>3438.233333333334</v>
      </c>
      <c r="H63" s="508">
        <v>3651.0333333333342</v>
      </c>
      <c r="I63" s="508">
        <v>3710.7166666666676</v>
      </c>
      <c r="J63" s="508">
        <v>3757.4333333333343</v>
      </c>
      <c r="K63" s="507">
        <v>3664</v>
      </c>
      <c r="L63" s="507">
        <v>3557.6</v>
      </c>
      <c r="M63" s="507">
        <v>0.38966000000000001</v>
      </c>
    </row>
    <row r="64" spans="1:13">
      <c r="A64" s="254">
        <v>54</v>
      </c>
      <c r="B64" s="510" t="s">
        <v>59</v>
      </c>
      <c r="C64" s="507">
        <v>1601.1</v>
      </c>
      <c r="D64" s="508">
        <v>1611.7833333333335</v>
      </c>
      <c r="E64" s="508">
        <v>1587.416666666667</v>
      </c>
      <c r="F64" s="508">
        <v>1573.7333333333333</v>
      </c>
      <c r="G64" s="508">
        <v>1549.3666666666668</v>
      </c>
      <c r="H64" s="508">
        <v>1625.4666666666672</v>
      </c>
      <c r="I64" s="508">
        <v>1649.8333333333335</v>
      </c>
      <c r="J64" s="508">
        <v>1663.5166666666673</v>
      </c>
      <c r="K64" s="507">
        <v>1636.15</v>
      </c>
      <c r="L64" s="507">
        <v>1598.1</v>
      </c>
      <c r="M64" s="507">
        <v>7.7018899999999997</v>
      </c>
    </row>
    <row r="65" spans="1:13">
      <c r="A65" s="254">
        <v>55</v>
      </c>
      <c r="B65" s="510" t="s">
        <v>308</v>
      </c>
      <c r="C65" s="507">
        <v>138.55000000000001</v>
      </c>
      <c r="D65" s="508">
        <v>140.51666666666665</v>
      </c>
      <c r="E65" s="508">
        <v>133.18333333333331</v>
      </c>
      <c r="F65" s="508">
        <v>127.81666666666666</v>
      </c>
      <c r="G65" s="508">
        <v>120.48333333333332</v>
      </c>
      <c r="H65" s="508">
        <v>145.8833333333333</v>
      </c>
      <c r="I65" s="508">
        <v>153.21666666666667</v>
      </c>
      <c r="J65" s="508">
        <v>158.58333333333329</v>
      </c>
      <c r="K65" s="507">
        <v>147.85</v>
      </c>
      <c r="L65" s="507">
        <v>135.15</v>
      </c>
      <c r="M65" s="507">
        <v>43.500819999999997</v>
      </c>
    </row>
    <row r="66" spans="1:13">
      <c r="A66" s="254">
        <v>56</v>
      </c>
      <c r="B66" s="510" t="s">
        <v>309</v>
      </c>
      <c r="C66" s="507">
        <v>201.5</v>
      </c>
      <c r="D66" s="508">
        <v>208.21666666666667</v>
      </c>
      <c r="E66" s="508">
        <v>191.63333333333333</v>
      </c>
      <c r="F66" s="508">
        <v>181.76666666666665</v>
      </c>
      <c r="G66" s="508">
        <v>165.18333333333331</v>
      </c>
      <c r="H66" s="508">
        <v>218.08333333333334</v>
      </c>
      <c r="I66" s="508">
        <v>234.66666666666666</v>
      </c>
      <c r="J66" s="508">
        <v>244.53333333333336</v>
      </c>
      <c r="K66" s="507">
        <v>224.8</v>
      </c>
      <c r="L66" s="507">
        <v>198.35</v>
      </c>
      <c r="M66" s="507">
        <v>143.45050000000001</v>
      </c>
    </row>
    <row r="67" spans="1:13">
      <c r="A67" s="254">
        <v>57</v>
      </c>
      <c r="B67" s="510" t="s">
        <v>229</v>
      </c>
      <c r="C67" s="507">
        <v>346.35</v>
      </c>
      <c r="D67" s="508">
        <v>347.93333333333334</v>
      </c>
      <c r="E67" s="508">
        <v>341.4666666666667</v>
      </c>
      <c r="F67" s="508">
        <v>336.58333333333337</v>
      </c>
      <c r="G67" s="508">
        <v>330.11666666666673</v>
      </c>
      <c r="H67" s="508">
        <v>352.81666666666666</v>
      </c>
      <c r="I67" s="508">
        <v>359.28333333333325</v>
      </c>
      <c r="J67" s="508">
        <v>364.16666666666663</v>
      </c>
      <c r="K67" s="507">
        <v>354.4</v>
      </c>
      <c r="L67" s="507">
        <v>343.05</v>
      </c>
      <c r="M67" s="507">
        <v>56.890369999999997</v>
      </c>
    </row>
    <row r="68" spans="1:13">
      <c r="A68" s="254">
        <v>58</v>
      </c>
      <c r="B68" s="510" t="s">
        <v>60</v>
      </c>
      <c r="C68" s="507">
        <v>80.650000000000006</v>
      </c>
      <c r="D68" s="508">
        <v>81.983333333333334</v>
      </c>
      <c r="E68" s="508">
        <v>78.166666666666671</v>
      </c>
      <c r="F68" s="508">
        <v>75.683333333333337</v>
      </c>
      <c r="G68" s="508">
        <v>71.866666666666674</v>
      </c>
      <c r="H68" s="508">
        <v>84.466666666666669</v>
      </c>
      <c r="I68" s="508">
        <v>88.283333333333331</v>
      </c>
      <c r="J68" s="508">
        <v>90.766666666666666</v>
      </c>
      <c r="K68" s="507">
        <v>85.8</v>
      </c>
      <c r="L68" s="507">
        <v>79.5</v>
      </c>
      <c r="M68" s="507">
        <v>1003.9446799999999</v>
      </c>
    </row>
    <row r="69" spans="1:13">
      <c r="A69" s="254">
        <v>59</v>
      </c>
      <c r="B69" s="510" t="s">
        <v>61</v>
      </c>
      <c r="C69" s="507">
        <v>76.900000000000006</v>
      </c>
      <c r="D69" s="508">
        <v>77.966666666666669</v>
      </c>
      <c r="E69" s="508">
        <v>75.433333333333337</v>
      </c>
      <c r="F69" s="508">
        <v>73.966666666666669</v>
      </c>
      <c r="G69" s="508">
        <v>71.433333333333337</v>
      </c>
      <c r="H69" s="508">
        <v>79.433333333333337</v>
      </c>
      <c r="I69" s="508">
        <v>81.966666666666669</v>
      </c>
      <c r="J69" s="508">
        <v>83.433333333333337</v>
      </c>
      <c r="K69" s="507">
        <v>80.5</v>
      </c>
      <c r="L69" s="507">
        <v>76.5</v>
      </c>
      <c r="M69" s="507">
        <v>48.369599999999998</v>
      </c>
    </row>
    <row r="70" spans="1:13">
      <c r="A70" s="254">
        <v>60</v>
      </c>
      <c r="B70" s="510" t="s">
        <v>310</v>
      </c>
      <c r="C70" s="507">
        <v>21.9</v>
      </c>
      <c r="D70" s="508">
        <v>21.983333333333334</v>
      </c>
      <c r="E70" s="508">
        <v>21.616666666666667</v>
      </c>
      <c r="F70" s="508">
        <v>21.333333333333332</v>
      </c>
      <c r="G70" s="508">
        <v>20.966666666666665</v>
      </c>
      <c r="H70" s="508">
        <v>22.266666666666669</v>
      </c>
      <c r="I70" s="508">
        <v>22.633333333333336</v>
      </c>
      <c r="J70" s="508">
        <v>22.916666666666671</v>
      </c>
      <c r="K70" s="507">
        <v>22.35</v>
      </c>
      <c r="L70" s="507">
        <v>21.7</v>
      </c>
      <c r="M70" s="507">
        <v>41.973669999999998</v>
      </c>
    </row>
    <row r="71" spans="1:13">
      <c r="A71" s="254">
        <v>61</v>
      </c>
      <c r="B71" s="510" t="s">
        <v>62</v>
      </c>
      <c r="C71" s="507">
        <v>1527.35</v>
      </c>
      <c r="D71" s="508">
        <v>1529.9333333333334</v>
      </c>
      <c r="E71" s="508">
        <v>1513.8666666666668</v>
      </c>
      <c r="F71" s="508">
        <v>1500.3833333333334</v>
      </c>
      <c r="G71" s="508">
        <v>1484.3166666666668</v>
      </c>
      <c r="H71" s="508">
        <v>1543.4166666666667</v>
      </c>
      <c r="I71" s="508">
        <v>1559.4833333333333</v>
      </c>
      <c r="J71" s="508">
        <v>1572.9666666666667</v>
      </c>
      <c r="K71" s="507">
        <v>1546</v>
      </c>
      <c r="L71" s="507">
        <v>1516.45</v>
      </c>
      <c r="M71" s="507">
        <v>8.3569099999999992</v>
      </c>
    </row>
    <row r="72" spans="1:13">
      <c r="A72" s="254">
        <v>62</v>
      </c>
      <c r="B72" s="510" t="s">
        <v>311</v>
      </c>
      <c r="C72" s="507">
        <v>5141.2</v>
      </c>
      <c r="D72" s="508">
        <v>5155.6166666666668</v>
      </c>
      <c r="E72" s="508">
        <v>5101.9333333333334</v>
      </c>
      <c r="F72" s="508">
        <v>5062.666666666667</v>
      </c>
      <c r="G72" s="508">
        <v>5008.9833333333336</v>
      </c>
      <c r="H72" s="508">
        <v>5194.8833333333332</v>
      </c>
      <c r="I72" s="508">
        <v>5248.5666666666675</v>
      </c>
      <c r="J72" s="508">
        <v>5287.833333333333</v>
      </c>
      <c r="K72" s="507">
        <v>5209.3</v>
      </c>
      <c r="L72" s="507">
        <v>5116.3500000000004</v>
      </c>
      <c r="M72" s="507">
        <v>0.12994</v>
      </c>
    </row>
    <row r="73" spans="1:13">
      <c r="A73" s="254">
        <v>63</v>
      </c>
      <c r="B73" s="510" t="s">
        <v>65</v>
      </c>
      <c r="C73" s="507">
        <v>729.55</v>
      </c>
      <c r="D73" s="508">
        <v>726.91666666666663</v>
      </c>
      <c r="E73" s="508">
        <v>718.83333333333326</v>
      </c>
      <c r="F73" s="508">
        <v>708.11666666666667</v>
      </c>
      <c r="G73" s="508">
        <v>700.0333333333333</v>
      </c>
      <c r="H73" s="508">
        <v>737.63333333333321</v>
      </c>
      <c r="I73" s="508">
        <v>745.71666666666647</v>
      </c>
      <c r="J73" s="508">
        <v>756.43333333333317</v>
      </c>
      <c r="K73" s="507">
        <v>735</v>
      </c>
      <c r="L73" s="507">
        <v>716.2</v>
      </c>
      <c r="M73" s="507">
        <v>7.8722000000000003</v>
      </c>
    </row>
    <row r="74" spans="1:13">
      <c r="A74" s="254">
        <v>64</v>
      </c>
      <c r="B74" s="510" t="s">
        <v>312</v>
      </c>
      <c r="C74" s="507">
        <v>361.65</v>
      </c>
      <c r="D74" s="508">
        <v>366.91666666666669</v>
      </c>
      <c r="E74" s="508">
        <v>354.98333333333335</v>
      </c>
      <c r="F74" s="508">
        <v>348.31666666666666</v>
      </c>
      <c r="G74" s="508">
        <v>336.38333333333333</v>
      </c>
      <c r="H74" s="508">
        <v>373.58333333333337</v>
      </c>
      <c r="I74" s="508">
        <v>385.51666666666665</v>
      </c>
      <c r="J74" s="508">
        <v>392.18333333333339</v>
      </c>
      <c r="K74" s="507">
        <v>378.85</v>
      </c>
      <c r="L74" s="507">
        <v>360.25</v>
      </c>
      <c r="M74" s="507">
        <v>3.2096499999999999</v>
      </c>
    </row>
    <row r="75" spans="1:13">
      <c r="A75" s="254">
        <v>65</v>
      </c>
      <c r="B75" s="510" t="s">
        <v>64</v>
      </c>
      <c r="C75" s="507">
        <v>147</v>
      </c>
      <c r="D75" s="508">
        <v>148.25</v>
      </c>
      <c r="E75" s="508">
        <v>143.5</v>
      </c>
      <c r="F75" s="508">
        <v>140</v>
      </c>
      <c r="G75" s="508">
        <v>135.25</v>
      </c>
      <c r="H75" s="508">
        <v>151.75</v>
      </c>
      <c r="I75" s="508">
        <v>156.5</v>
      </c>
      <c r="J75" s="508">
        <v>160</v>
      </c>
      <c r="K75" s="507">
        <v>153</v>
      </c>
      <c r="L75" s="507">
        <v>144.75</v>
      </c>
      <c r="M75" s="507">
        <v>97.139870000000002</v>
      </c>
    </row>
    <row r="76" spans="1:13" s="13" customFormat="1">
      <c r="A76" s="254">
        <v>66</v>
      </c>
      <c r="B76" s="510" t="s">
        <v>66</v>
      </c>
      <c r="C76" s="507">
        <v>617.70000000000005</v>
      </c>
      <c r="D76" s="508">
        <v>624.43333333333339</v>
      </c>
      <c r="E76" s="508">
        <v>607.01666666666677</v>
      </c>
      <c r="F76" s="508">
        <v>596.33333333333337</v>
      </c>
      <c r="G76" s="508">
        <v>578.91666666666674</v>
      </c>
      <c r="H76" s="508">
        <v>635.11666666666679</v>
      </c>
      <c r="I76" s="508">
        <v>652.5333333333333</v>
      </c>
      <c r="J76" s="508">
        <v>663.21666666666681</v>
      </c>
      <c r="K76" s="507">
        <v>641.85</v>
      </c>
      <c r="L76" s="507">
        <v>613.75</v>
      </c>
      <c r="M76" s="507">
        <v>16.206009999999999</v>
      </c>
    </row>
    <row r="77" spans="1:13" s="13" customFormat="1">
      <c r="A77" s="254">
        <v>67</v>
      </c>
      <c r="B77" s="510" t="s">
        <v>69</v>
      </c>
      <c r="C77" s="507">
        <v>52.45</v>
      </c>
      <c r="D77" s="508">
        <v>52.9</v>
      </c>
      <c r="E77" s="508">
        <v>49.9</v>
      </c>
      <c r="F77" s="508">
        <v>47.35</v>
      </c>
      <c r="G77" s="508">
        <v>44.35</v>
      </c>
      <c r="H77" s="508">
        <v>55.449999999999996</v>
      </c>
      <c r="I77" s="508">
        <v>58.449999999999996</v>
      </c>
      <c r="J77" s="508">
        <v>60.999999999999993</v>
      </c>
      <c r="K77" s="507">
        <v>55.9</v>
      </c>
      <c r="L77" s="507">
        <v>50.35</v>
      </c>
      <c r="M77" s="507">
        <v>1125.8581099999999</v>
      </c>
    </row>
    <row r="78" spans="1:13" s="13" customFormat="1">
      <c r="A78" s="254">
        <v>68</v>
      </c>
      <c r="B78" s="510" t="s">
        <v>73</v>
      </c>
      <c r="C78" s="507">
        <v>461.8</v>
      </c>
      <c r="D78" s="508">
        <v>464.7833333333333</v>
      </c>
      <c r="E78" s="508">
        <v>455.11666666666662</v>
      </c>
      <c r="F78" s="508">
        <v>448.43333333333334</v>
      </c>
      <c r="G78" s="508">
        <v>438.76666666666665</v>
      </c>
      <c r="H78" s="508">
        <v>471.46666666666658</v>
      </c>
      <c r="I78" s="508">
        <v>481.13333333333333</v>
      </c>
      <c r="J78" s="508">
        <v>487.81666666666655</v>
      </c>
      <c r="K78" s="507">
        <v>474.45</v>
      </c>
      <c r="L78" s="507">
        <v>458.1</v>
      </c>
      <c r="M78" s="507">
        <v>88.965130000000002</v>
      </c>
    </row>
    <row r="79" spans="1:13" s="13" customFormat="1">
      <c r="A79" s="254">
        <v>69</v>
      </c>
      <c r="B79" s="510" t="s">
        <v>739</v>
      </c>
      <c r="C79" s="507">
        <v>9954.2000000000007</v>
      </c>
      <c r="D79" s="508">
        <v>9983.1333333333332</v>
      </c>
      <c r="E79" s="508">
        <v>9881.2666666666664</v>
      </c>
      <c r="F79" s="508">
        <v>9808.3333333333339</v>
      </c>
      <c r="G79" s="508">
        <v>9706.4666666666672</v>
      </c>
      <c r="H79" s="508">
        <v>10056.066666666666</v>
      </c>
      <c r="I79" s="508">
        <v>10157.933333333331</v>
      </c>
      <c r="J79" s="508">
        <v>10230.866666666665</v>
      </c>
      <c r="K79" s="507">
        <v>10085</v>
      </c>
      <c r="L79" s="507">
        <v>9910.2000000000007</v>
      </c>
      <c r="M79" s="507">
        <v>1.737E-2</v>
      </c>
    </row>
    <row r="80" spans="1:13" s="13" customFormat="1">
      <c r="A80" s="254">
        <v>70</v>
      </c>
      <c r="B80" s="510" t="s">
        <v>68</v>
      </c>
      <c r="C80" s="507">
        <v>532.79999999999995</v>
      </c>
      <c r="D80" s="508">
        <v>531.9</v>
      </c>
      <c r="E80" s="508">
        <v>525.29999999999995</v>
      </c>
      <c r="F80" s="508">
        <v>517.79999999999995</v>
      </c>
      <c r="G80" s="508">
        <v>511.19999999999993</v>
      </c>
      <c r="H80" s="508">
        <v>539.4</v>
      </c>
      <c r="I80" s="508">
        <v>546.00000000000011</v>
      </c>
      <c r="J80" s="508">
        <v>553.5</v>
      </c>
      <c r="K80" s="507">
        <v>538.5</v>
      </c>
      <c r="L80" s="507">
        <v>524.4</v>
      </c>
      <c r="M80" s="507">
        <v>163.517</v>
      </c>
    </row>
    <row r="81" spans="1:13" s="13" customFormat="1">
      <c r="A81" s="254">
        <v>71</v>
      </c>
      <c r="B81" s="510" t="s">
        <v>70</v>
      </c>
      <c r="C81" s="507">
        <v>394.6</v>
      </c>
      <c r="D81" s="508">
        <v>396.45</v>
      </c>
      <c r="E81" s="508">
        <v>391.65</v>
      </c>
      <c r="F81" s="508">
        <v>388.7</v>
      </c>
      <c r="G81" s="508">
        <v>383.9</v>
      </c>
      <c r="H81" s="508">
        <v>399.4</v>
      </c>
      <c r="I81" s="508">
        <v>404.20000000000005</v>
      </c>
      <c r="J81" s="508">
        <v>407.15</v>
      </c>
      <c r="K81" s="507">
        <v>401.25</v>
      </c>
      <c r="L81" s="507">
        <v>393.5</v>
      </c>
      <c r="M81" s="507">
        <v>16.07741</v>
      </c>
    </row>
    <row r="82" spans="1:13" s="13" customFormat="1">
      <c r="A82" s="254">
        <v>72</v>
      </c>
      <c r="B82" s="510" t="s">
        <v>313</v>
      </c>
      <c r="C82" s="507">
        <v>860.95</v>
      </c>
      <c r="D82" s="508">
        <v>868.43333333333339</v>
      </c>
      <c r="E82" s="508">
        <v>845.51666666666677</v>
      </c>
      <c r="F82" s="508">
        <v>830.08333333333337</v>
      </c>
      <c r="G82" s="508">
        <v>807.16666666666674</v>
      </c>
      <c r="H82" s="508">
        <v>883.86666666666679</v>
      </c>
      <c r="I82" s="508">
        <v>906.7833333333333</v>
      </c>
      <c r="J82" s="508">
        <v>922.21666666666681</v>
      </c>
      <c r="K82" s="507">
        <v>891.35</v>
      </c>
      <c r="L82" s="507">
        <v>853</v>
      </c>
      <c r="M82" s="507">
        <v>2.8964300000000001</v>
      </c>
    </row>
    <row r="83" spans="1:13" s="13" customFormat="1">
      <c r="A83" s="254">
        <v>73</v>
      </c>
      <c r="B83" s="510" t="s">
        <v>314</v>
      </c>
      <c r="C83" s="507">
        <v>233.75</v>
      </c>
      <c r="D83" s="508">
        <v>233.76666666666665</v>
      </c>
      <c r="E83" s="508">
        <v>229.98333333333329</v>
      </c>
      <c r="F83" s="508">
        <v>226.21666666666664</v>
      </c>
      <c r="G83" s="508">
        <v>222.43333333333328</v>
      </c>
      <c r="H83" s="508">
        <v>237.5333333333333</v>
      </c>
      <c r="I83" s="508">
        <v>241.31666666666666</v>
      </c>
      <c r="J83" s="508">
        <v>245.08333333333331</v>
      </c>
      <c r="K83" s="507">
        <v>237.55</v>
      </c>
      <c r="L83" s="507">
        <v>230</v>
      </c>
      <c r="M83" s="507">
        <v>4.3820600000000001</v>
      </c>
    </row>
    <row r="84" spans="1:13" s="13" customFormat="1">
      <c r="A84" s="254">
        <v>74</v>
      </c>
      <c r="B84" s="510" t="s">
        <v>315</v>
      </c>
      <c r="C84" s="507">
        <v>170.2</v>
      </c>
      <c r="D84" s="508">
        <v>175.98333333333335</v>
      </c>
      <c r="E84" s="508">
        <v>163.2166666666667</v>
      </c>
      <c r="F84" s="508">
        <v>156.23333333333335</v>
      </c>
      <c r="G84" s="508">
        <v>143.4666666666667</v>
      </c>
      <c r="H84" s="508">
        <v>182.9666666666667</v>
      </c>
      <c r="I84" s="508">
        <v>195.73333333333335</v>
      </c>
      <c r="J84" s="508">
        <v>202.7166666666667</v>
      </c>
      <c r="K84" s="507">
        <v>188.75</v>
      </c>
      <c r="L84" s="507">
        <v>169</v>
      </c>
      <c r="M84" s="507">
        <v>16.079129999999999</v>
      </c>
    </row>
    <row r="85" spans="1:13" s="13" customFormat="1">
      <c r="A85" s="254">
        <v>75</v>
      </c>
      <c r="B85" s="510" t="s">
        <v>316</v>
      </c>
      <c r="C85" s="507">
        <v>4802.8</v>
      </c>
      <c r="D85" s="508">
        <v>4752.2666666666664</v>
      </c>
      <c r="E85" s="508">
        <v>4605.5333333333328</v>
      </c>
      <c r="F85" s="508">
        <v>4408.2666666666664</v>
      </c>
      <c r="G85" s="508">
        <v>4261.5333333333328</v>
      </c>
      <c r="H85" s="508">
        <v>4949.5333333333328</v>
      </c>
      <c r="I85" s="508">
        <v>5096.2666666666664</v>
      </c>
      <c r="J85" s="508">
        <v>5293.5333333333328</v>
      </c>
      <c r="K85" s="507">
        <v>4899</v>
      </c>
      <c r="L85" s="507">
        <v>4555</v>
      </c>
      <c r="M85" s="507">
        <v>0.47177999999999998</v>
      </c>
    </row>
    <row r="86" spans="1:13" s="13" customFormat="1">
      <c r="A86" s="254">
        <v>76</v>
      </c>
      <c r="B86" s="510" t="s">
        <v>317</v>
      </c>
      <c r="C86" s="507">
        <v>937.7</v>
      </c>
      <c r="D86" s="508">
        <v>936.5</v>
      </c>
      <c r="E86" s="508">
        <v>919.2</v>
      </c>
      <c r="F86" s="508">
        <v>900.7</v>
      </c>
      <c r="G86" s="508">
        <v>883.40000000000009</v>
      </c>
      <c r="H86" s="508">
        <v>955</v>
      </c>
      <c r="I86" s="508">
        <v>972.3</v>
      </c>
      <c r="J86" s="508">
        <v>990.8</v>
      </c>
      <c r="K86" s="507">
        <v>953.8</v>
      </c>
      <c r="L86" s="507">
        <v>918</v>
      </c>
      <c r="M86" s="507">
        <v>2.2686899999999999</v>
      </c>
    </row>
    <row r="87" spans="1:13" s="13" customFormat="1">
      <c r="A87" s="254">
        <v>77</v>
      </c>
      <c r="B87" s="510" t="s">
        <v>230</v>
      </c>
      <c r="C87" s="507">
        <v>1202</v>
      </c>
      <c r="D87" s="508">
        <v>1214.1666666666667</v>
      </c>
      <c r="E87" s="508">
        <v>1182.8333333333335</v>
      </c>
      <c r="F87" s="508">
        <v>1163.6666666666667</v>
      </c>
      <c r="G87" s="508">
        <v>1132.3333333333335</v>
      </c>
      <c r="H87" s="508">
        <v>1233.3333333333335</v>
      </c>
      <c r="I87" s="508">
        <v>1264.666666666667</v>
      </c>
      <c r="J87" s="508">
        <v>1283.8333333333335</v>
      </c>
      <c r="K87" s="507">
        <v>1245.5</v>
      </c>
      <c r="L87" s="507">
        <v>1195</v>
      </c>
      <c r="M87" s="507">
        <v>0.60892999999999997</v>
      </c>
    </row>
    <row r="88" spans="1:13" s="13" customFormat="1">
      <c r="A88" s="254">
        <v>78</v>
      </c>
      <c r="B88" s="510" t="s">
        <v>318</v>
      </c>
      <c r="C88" s="507">
        <v>83.95</v>
      </c>
      <c r="D88" s="508">
        <v>85.466666666666654</v>
      </c>
      <c r="E88" s="508">
        <v>81.633333333333312</v>
      </c>
      <c r="F88" s="508">
        <v>79.316666666666663</v>
      </c>
      <c r="G88" s="508">
        <v>75.48333333333332</v>
      </c>
      <c r="H88" s="508">
        <v>87.783333333333303</v>
      </c>
      <c r="I88" s="508">
        <v>91.616666666666646</v>
      </c>
      <c r="J88" s="508">
        <v>93.933333333333294</v>
      </c>
      <c r="K88" s="507">
        <v>89.3</v>
      </c>
      <c r="L88" s="507">
        <v>83.15</v>
      </c>
      <c r="M88" s="507">
        <v>94.990039999999993</v>
      </c>
    </row>
    <row r="89" spans="1:13" s="13" customFormat="1">
      <c r="A89" s="254">
        <v>79</v>
      </c>
      <c r="B89" s="510" t="s">
        <v>71</v>
      </c>
      <c r="C89" s="507">
        <v>14905</v>
      </c>
      <c r="D89" s="508">
        <v>15018.5</v>
      </c>
      <c r="E89" s="508">
        <v>14749.4</v>
      </c>
      <c r="F89" s="508">
        <v>14593.8</v>
      </c>
      <c r="G89" s="508">
        <v>14324.699999999999</v>
      </c>
      <c r="H89" s="508">
        <v>15174.1</v>
      </c>
      <c r="I89" s="508">
        <v>15443.199999999999</v>
      </c>
      <c r="J89" s="508">
        <v>15598.800000000001</v>
      </c>
      <c r="K89" s="507">
        <v>15287.6</v>
      </c>
      <c r="L89" s="507">
        <v>14862.9</v>
      </c>
      <c r="M89" s="507">
        <v>0.48227999999999999</v>
      </c>
    </row>
    <row r="90" spans="1:13" s="13" customFormat="1">
      <c r="A90" s="254">
        <v>80</v>
      </c>
      <c r="B90" s="510" t="s">
        <v>319</v>
      </c>
      <c r="C90" s="507">
        <v>286.39999999999998</v>
      </c>
      <c r="D90" s="508">
        <v>288.58333333333331</v>
      </c>
      <c r="E90" s="508">
        <v>282.81666666666661</v>
      </c>
      <c r="F90" s="508">
        <v>279.23333333333329</v>
      </c>
      <c r="G90" s="508">
        <v>273.46666666666658</v>
      </c>
      <c r="H90" s="508">
        <v>292.16666666666663</v>
      </c>
      <c r="I90" s="508">
        <v>297.93333333333339</v>
      </c>
      <c r="J90" s="508">
        <v>301.51666666666665</v>
      </c>
      <c r="K90" s="507">
        <v>294.35000000000002</v>
      </c>
      <c r="L90" s="507">
        <v>285</v>
      </c>
      <c r="M90" s="507">
        <v>1.6554500000000001</v>
      </c>
    </row>
    <row r="91" spans="1:13" s="13" customFormat="1">
      <c r="A91" s="254">
        <v>81</v>
      </c>
      <c r="B91" s="510" t="s">
        <v>74</v>
      </c>
      <c r="C91" s="507">
        <v>3491.75</v>
      </c>
      <c r="D91" s="508">
        <v>3486.3833333333332</v>
      </c>
      <c r="E91" s="508">
        <v>3466.1166666666663</v>
      </c>
      <c r="F91" s="508">
        <v>3440.4833333333331</v>
      </c>
      <c r="G91" s="508">
        <v>3420.2166666666662</v>
      </c>
      <c r="H91" s="508">
        <v>3512.0166666666664</v>
      </c>
      <c r="I91" s="508">
        <v>3532.2833333333328</v>
      </c>
      <c r="J91" s="508">
        <v>3557.9166666666665</v>
      </c>
      <c r="K91" s="507">
        <v>3506.65</v>
      </c>
      <c r="L91" s="507">
        <v>3460.75</v>
      </c>
      <c r="M91" s="507">
        <v>6.1242299999999998</v>
      </c>
    </row>
    <row r="92" spans="1:13" s="13" customFormat="1">
      <c r="A92" s="254">
        <v>82</v>
      </c>
      <c r="B92" s="510" t="s">
        <v>320</v>
      </c>
      <c r="C92" s="507">
        <v>463.6</v>
      </c>
      <c r="D92" s="508">
        <v>467.2</v>
      </c>
      <c r="E92" s="508">
        <v>459.4</v>
      </c>
      <c r="F92" s="508">
        <v>455.2</v>
      </c>
      <c r="G92" s="508">
        <v>447.4</v>
      </c>
      <c r="H92" s="508">
        <v>471.4</v>
      </c>
      <c r="I92" s="508">
        <v>479.20000000000005</v>
      </c>
      <c r="J92" s="508">
        <v>483.4</v>
      </c>
      <c r="K92" s="507">
        <v>475</v>
      </c>
      <c r="L92" s="507">
        <v>463</v>
      </c>
      <c r="M92" s="507">
        <v>1.4267399999999999</v>
      </c>
    </row>
    <row r="93" spans="1:13" s="13" customFormat="1">
      <c r="A93" s="254">
        <v>83</v>
      </c>
      <c r="B93" s="510" t="s">
        <v>321</v>
      </c>
      <c r="C93" s="507">
        <v>255.45</v>
      </c>
      <c r="D93" s="508">
        <v>254.11666666666665</v>
      </c>
      <c r="E93" s="508">
        <v>250.83333333333331</v>
      </c>
      <c r="F93" s="508">
        <v>246.21666666666667</v>
      </c>
      <c r="G93" s="508">
        <v>242.93333333333334</v>
      </c>
      <c r="H93" s="508">
        <v>258.73333333333329</v>
      </c>
      <c r="I93" s="508">
        <v>262.01666666666665</v>
      </c>
      <c r="J93" s="508">
        <v>266.63333333333327</v>
      </c>
      <c r="K93" s="507">
        <v>257.39999999999998</v>
      </c>
      <c r="L93" s="507">
        <v>249.5</v>
      </c>
      <c r="M93" s="507">
        <v>2.3703699999999999</v>
      </c>
    </row>
    <row r="94" spans="1:13" s="13" customFormat="1">
      <c r="A94" s="254">
        <v>84</v>
      </c>
      <c r="B94" s="510" t="s">
        <v>80</v>
      </c>
      <c r="C94" s="507">
        <v>631.1</v>
      </c>
      <c r="D94" s="508">
        <v>634.36666666666667</v>
      </c>
      <c r="E94" s="508">
        <v>622.73333333333335</v>
      </c>
      <c r="F94" s="508">
        <v>614.36666666666667</v>
      </c>
      <c r="G94" s="508">
        <v>602.73333333333335</v>
      </c>
      <c r="H94" s="508">
        <v>642.73333333333335</v>
      </c>
      <c r="I94" s="508">
        <v>654.36666666666679</v>
      </c>
      <c r="J94" s="508">
        <v>662.73333333333335</v>
      </c>
      <c r="K94" s="507">
        <v>646</v>
      </c>
      <c r="L94" s="507">
        <v>626</v>
      </c>
      <c r="M94" s="507">
        <v>7.3703599999999998</v>
      </c>
    </row>
    <row r="95" spans="1:13" s="13" customFormat="1">
      <c r="A95" s="254">
        <v>85</v>
      </c>
      <c r="B95" s="510" t="s">
        <v>322</v>
      </c>
      <c r="C95" s="507">
        <v>1885.25</v>
      </c>
      <c r="D95" s="508">
        <v>1893.2333333333333</v>
      </c>
      <c r="E95" s="508">
        <v>1861.9666666666667</v>
      </c>
      <c r="F95" s="508">
        <v>1838.6833333333334</v>
      </c>
      <c r="G95" s="508">
        <v>1807.4166666666667</v>
      </c>
      <c r="H95" s="508">
        <v>1916.5166666666667</v>
      </c>
      <c r="I95" s="508">
        <v>1947.7833333333335</v>
      </c>
      <c r="J95" s="508">
        <v>1971.0666666666666</v>
      </c>
      <c r="K95" s="507">
        <v>1924.5</v>
      </c>
      <c r="L95" s="507">
        <v>1869.95</v>
      </c>
      <c r="M95" s="507">
        <v>0.27206000000000002</v>
      </c>
    </row>
    <row r="96" spans="1:13" s="13" customFormat="1">
      <c r="A96" s="254">
        <v>86</v>
      </c>
      <c r="B96" s="510" t="s">
        <v>783</v>
      </c>
      <c r="C96" s="507">
        <v>259.85000000000002</v>
      </c>
      <c r="D96" s="508">
        <v>256.7</v>
      </c>
      <c r="E96" s="508">
        <v>239.5</v>
      </c>
      <c r="F96" s="508">
        <v>219.15</v>
      </c>
      <c r="G96" s="508">
        <v>201.95000000000002</v>
      </c>
      <c r="H96" s="508">
        <v>277.04999999999995</v>
      </c>
      <c r="I96" s="508">
        <v>294.24999999999989</v>
      </c>
      <c r="J96" s="508">
        <v>314.59999999999997</v>
      </c>
      <c r="K96" s="507">
        <v>273.89999999999998</v>
      </c>
      <c r="L96" s="507">
        <v>236.35</v>
      </c>
      <c r="M96" s="507">
        <v>43.916829999999997</v>
      </c>
    </row>
    <row r="97" spans="1:13" s="13" customFormat="1">
      <c r="A97" s="254">
        <v>87</v>
      </c>
      <c r="B97" s="510" t="s">
        <v>75</v>
      </c>
      <c r="C97" s="507">
        <v>442.25</v>
      </c>
      <c r="D97" s="508">
        <v>444.83333333333331</v>
      </c>
      <c r="E97" s="508">
        <v>437.66666666666663</v>
      </c>
      <c r="F97" s="508">
        <v>433.08333333333331</v>
      </c>
      <c r="G97" s="508">
        <v>425.91666666666663</v>
      </c>
      <c r="H97" s="508">
        <v>449.41666666666663</v>
      </c>
      <c r="I97" s="508">
        <v>456.58333333333326</v>
      </c>
      <c r="J97" s="508">
        <v>461.16666666666663</v>
      </c>
      <c r="K97" s="507">
        <v>452</v>
      </c>
      <c r="L97" s="507">
        <v>440.25</v>
      </c>
      <c r="M97" s="507">
        <v>19.25235</v>
      </c>
    </row>
    <row r="98" spans="1:13" s="13" customFormat="1">
      <c r="A98" s="254">
        <v>88</v>
      </c>
      <c r="B98" s="510" t="s">
        <v>323</v>
      </c>
      <c r="C98" s="507">
        <v>506.5</v>
      </c>
      <c r="D98" s="508">
        <v>506.56666666666666</v>
      </c>
      <c r="E98" s="508">
        <v>495.13333333333333</v>
      </c>
      <c r="F98" s="508">
        <v>483.76666666666665</v>
      </c>
      <c r="G98" s="508">
        <v>472.33333333333331</v>
      </c>
      <c r="H98" s="508">
        <v>517.93333333333339</v>
      </c>
      <c r="I98" s="508">
        <v>529.36666666666656</v>
      </c>
      <c r="J98" s="508">
        <v>540.73333333333335</v>
      </c>
      <c r="K98" s="507">
        <v>518</v>
      </c>
      <c r="L98" s="507">
        <v>495.2</v>
      </c>
      <c r="M98" s="507">
        <v>6.1580599999999999</v>
      </c>
    </row>
    <row r="99" spans="1:13" s="13" customFormat="1">
      <c r="A99" s="254">
        <v>89</v>
      </c>
      <c r="B99" s="510" t="s">
        <v>76</v>
      </c>
      <c r="C99" s="507">
        <v>159.6</v>
      </c>
      <c r="D99" s="508">
        <v>161.35</v>
      </c>
      <c r="E99" s="508">
        <v>155.5</v>
      </c>
      <c r="F99" s="508">
        <v>151.4</v>
      </c>
      <c r="G99" s="508">
        <v>145.55000000000001</v>
      </c>
      <c r="H99" s="508">
        <v>165.45</v>
      </c>
      <c r="I99" s="508">
        <v>171.29999999999995</v>
      </c>
      <c r="J99" s="508">
        <v>175.39999999999998</v>
      </c>
      <c r="K99" s="507">
        <v>167.2</v>
      </c>
      <c r="L99" s="507">
        <v>157.25</v>
      </c>
      <c r="M99" s="507">
        <v>311.44582000000003</v>
      </c>
    </row>
    <row r="100" spans="1:13" s="13" customFormat="1">
      <c r="A100" s="254">
        <v>90</v>
      </c>
      <c r="B100" s="510" t="s">
        <v>324</v>
      </c>
      <c r="C100" s="507">
        <v>459.25</v>
      </c>
      <c r="D100" s="508">
        <v>460.73333333333335</v>
      </c>
      <c r="E100" s="508">
        <v>456.51666666666671</v>
      </c>
      <c r="F100" s="508">
        <v>453.78333333333336</v>
      </c>
      <c r="G100" s="508">
        <v>449.56666666666672</v>
      </c>
      <c r="H100" s="508">
        <v>463.4666666666667</v>
      </c>
      <c r="I100" s="508">
        <v>467.68333333333339</v>
      </c>
      <c r="J100" s="508">
        <v>470.41666666666669</v>
      </c>
      <c r="K100" s="507">
        <v>464.95</v>
      </c>
      <c r="L100" s="507">
        <v>458</v>
      </c>
      <c r="M100" s="507">
        <v>0.97565000000000002</v>
      </c>
    </row>
    <row r="101" spans="1:13">
      <c r="A101" s="254">
        <v>91</v>
      </c>
      <c r="B101" s="510" t="s">
        <v>325</v>
      </c>
      <c r="C101" s="507">
        <v>350.15</v>
      </c>
      <c r="D101" s="508">
        <v>353.95</v>
      </c>
      <c r="E101" s="508">
        <v>343.09999999999997</v>
      </c>
      <c r="F101" s="508">
        <v>336.04999999999995</v>
      </c>
      <c r="G101" s="508">
        <v>325.19999999999993</v>
      </c>
      <c r="H101" s="508">
        <v>361</v>
      </c>
      <c r="I101" s="508">
        <v>371.85</v>
      </c>
      <c r="J101" s="508">
        <v>378.90000000000003</v>
      </c>
      <c r="K101" s="507">
        <v>364.8</v>
      </c>
      <c r="L101" s="507">
        <v>346.9</v>
      </c>
      <c r="M101" s="507">
        <v>0.40672000000000003</v>
      </c>
    </row>
    <row r="102" spans="1:13">
      <c r="A102" s="254">
        <v>92</v>
      </c>
      <c r="B102" s="510" t="s">
        <v>326</v>
      </c>
      <c r="C102" s="507">
        <v>504.35</v>
      </c>
      <c r="D102" s="508">
        <v>508.75</v>
      </c>
      <c r="E102" s="508">
        <v>496.6</v>
      </c>
      <c r="F102" s="508">
        <v>488.85</v>
      </c>
      <c r="G102" s="508">
        <v>476.70000000000005</v>
      </c>
      <c r="H102" s="508">
        <v>516.5</v>
      </c>
      <c r="I102" s="508">
        <v>528.65000000000009</v>
      </c>
      <c r="J102" s="508">
        <v>536.4</v>
      </c>
      <c r="K102" s="507">
        <v>520.9</v>
      </c>
      <c r="L102" s="507">
        <v>501</v>
      </c>
      <c r="M102" s="507">
        <v>1.13019</v>
      </c>
    </row>
    <row r="103" spans="1:13">
      <c r="A103" s="254">
        <v>93</v>
      </c>
      <c r="B103" s="510" t="s">
        <v>77</v>
      </c>
      <c r="C103" s="507">
        <v>135.30000000000001</v>
      </c>
      <c r="D103" s="508">
        <v>136.23333333333335</v>
      </c>
      <c r="E103" s="508">
        <v>133.06666666666669</v>
      </c>
      <c r="F103" s="508">
        <v>130.83333333333334</v>
      </c>
      <c r="G103" s="508">
        <v>127.66666666666669</v>
      </c>
      <c r="H103" s="508">
        <v>138.4666666666667</v>
      </c>
      <c r="I103" s="508">
        <v>141.63333333333333</v>
      </c>
      <c r="J103" s="508">
        <v>143.8666666666667</v>
      </c>
      <c r="K103" s="507">
        <v>139.4</v>
      </c>
      <c r="L103" s="507">
        <v>134</v>
      </c>
      <c r="M103" s="507">
        <v>21.804259999999999</v>
      </c>
    </row>
    <row r="104" spans="1:13">
      <c r="A104" s="254">
        <v>94</v>
      </c>
      <c r="B104" s="510" t="s">
        <v>327</v>
      </c>
      <c r="C104" s="507">
        <v>1586.05</v>
      </c>
      <c r="D104" s="508">
        <v>1598.5666666666666</v>
      </c>
      <c r="E104" s="508">
        <v>1563.4833333333331</v>
      </c>
      <c r="F104" s="508">
        <v>1540.9166666666665</v>
      </c>
      <c r="G104" s="508">
        <v>1505.833333333333</v>
      </c>
      <c r="H104" s="508">
        <v>1621.1333333333332</v>
      </c>
      <c r="I104" s="508">
        <v>1656.2166666666667</v>
      </c>
      <c r="J104" s="508">
        <v>1678.7833333333333</v>
      </c>
      <c r="K104" s="507">
        <v>1633.65</v>
      </c>
      <c r="L104" s="507">
        <v>1576</v>
      </c>
      <c r="M104" s="507">
        <v>1.29328</v>
      </c>
    </row>
    <row r="105" spans="1:13">
      <c r="A105" s="254">
        <v>95</v>
      </c>
      <c r="B105" s="510" t="s">
        <v>328</v>
      </c>
      <c r="C105" s="507">
        <v>17.7</v>
      </c>
      <c r="D105" s="508">
        <v>17.816666666666666</v>
      </c>
      <c r="E105" s="508">
        <v>17.483333333333334</v>
      </c>
      <c r="F105" s="508">
        <v>17.266666666666669</v>
      </c>
      <c r="G105" s="508">
        <v>16.933333333333337</v>
      </c>
      <c r="H105" s="508">
        <v>18.033333333333331</v>
      </c>
      <c r="I105" s="508">
        <v>18.366666666666667</v>
      </c>
      <c r="J105" s="508">
        <v>18.583333333333329</v>
      </c>
      <c r="K105" s="507">
        <v>18.149999999999999</v>
      </c>
      <c r="L105" s="507">
        <v>17.600000000000001</v>
      </c>
      <c r="M105" s="507">
        <v>52.35407</v>
      </c>
    </row>
    <row r="106" spans="1:13">
      <c r="A106" s="254">
        <v>96</v>
      </c>
      <c r="B106" s="510" t="s">
        <v>329</v>
      </c>
      <c r="C106" s="507">
        <v>599.9</v>
      </c>
      <c r="D106" s="508">
        <v>605.96666666666658</v>
      </c>
      <c r="E106" s="508">
        <v>591.13333333333321</v>
      </c>
      <c r="F106" s="508">
        <v>582.36666666666667</v>
      </c>
      <c r="G106" s="508">
        <v>567.5333333333333</v>
      </c>
      <c r="H106" s="508">
        <v>614.73333333333312</v>
      </c>
      <c r="I106" s="508">
        <v>629.56666666666638</v>
      </c>
      <c r="J106" s="508">
        <v>638.33333333333303</v>
      </c>
      <c r="K106" s="507">
        <v>620.79999999999995</v>
      </c>
      <c r="L106" s="507">
        <v>597.20000000000005</v>
      </c>
      <c r="M106" s="507">
        <v>9.1499299999999995</v>
      </c>
    </row>
    <row r="107" spans="1:13">
      <c r="A107" s="254">
        <v>97</v>
      </c>
      <c r="B107" s="510" t="s">
        <v>330</v>
      </c>
      <c r="C107" s="507">
        <v>324.05</v>
      </c>
      <c r="D107" s="508">
        <v>321.81666666666666</v>
      </c>
      <c r="E107" s="508">
        <v>317.73333333333335</v>
      </c>
      <c r="F107" s="508">
        <v>311.41666666666669</v>
      </c>
      <c r="G107" s="508">
        <v>307.33333333333337</v>
      </c>
      <c r="H107" s="508">
        <v>328.13333333333333</v>
      </c>
      <c r="I107" s="508">
        <v>332.2166666666667</v>
      </c>
      <c r="J107" s="508">
        <v>338.5333333333333</v>
      </c>
      <c r="K107" s="507">
        <v>325.89999999999998</v>
      </c>
      <c r="L107" s="507">
        <v>315.5</v>
      </c>
      <c r="M107" s="507">
        <v>3.0506899999999999</v>
      </c>
    </row>
    <row r="108" spans="1:13">
      <c r="A108" s="254">
        <v>98</v>
      </c>
      <c r="B108" s="510" t="s">
        <v>79</v>
      </c>
      <c r="C108" s="507">
        <v>513.29999999999995</v>
      </c>
      <c r="D108" s="508">
        <v>517.93333333333328</v>
      </c>
      <c r="E108" s="508">
        <v>496.36666666666656</v>
      </c>
      <c r="F108" s="508">
        <v>479.43333333333328</v>
      </c>
      <c r="G108" s="508">
        <v>457.86666666666656</v>
      </c>
      <c r="H108" s="508">
        <v>534.86666666666656</v>
      </c>
      <c r="I108" s="508">
        <v>556.43333333333339</v>
      </c>
      <c r="J108" s="508">
        <v>573.36666666666656</v>
      </c>
      <c r="K108" s="507">
        <v>539.5</v>
      </c>
      <c r="L108" s="507">
        <v>501</v>
      </c>
      <c r="M108" s="507">
        <v>7.4526300000000001</v>
      </c>
    </row>
    <row r="109" spans="1:13">
      <c r="A109" s="254">
        <v>99</v>
      </c>
      <c r="B109" s="510" t="s">
        <v>331</v>
      </c>
      <c r="C109" s="507">
        <v>3908.45</v>
      </c>
      <c r="D109" s="508">
        <v>3956.4833333333336</v>
      </c>
      <c r="E109" s="508">
        <v>3816.9666666666672</v>
      </c>
      <c r="F109" s="508">
        <v>3725.4833333333336</v>
      </c>
      <c r="G109" s="508">
        <v>3585.9666666666672</v>
      </c>
      <c r="H109" s="508">
        <v>4047.9666666666672</v>
      </c>
      <c r="I109" s="508">
        <v>4187.4833333333336</v>
      </c>
      <c r="J109" s="508">
        <v>4278.9666666666672</v>
      </c>
      <c r="K109" s="507">
        <v>4096</v>
      </c>
      <c r="L109" s="507">
        <v>3865</v>
      </c>
      <c r="M109" s="507">
        <v>7.5550000000000006E-2</v>
      </c>
    </row>
    <row r="110" spans="1:13">
      <c r="A110" s="254">
        <v>100</v>
      </c>
      <c r="B110" s="510" t="s">
        <v>332</v>
      </c>
      <c r="C110" s="507">
        <v>175.9</v>
      </c>
      <c r="D110" s="508">
        <v>178.46666666666667</v>
      </c>
      <c r="E110" s="508">
        <v>172.43333333333334</v>
      </c>
      <c r="F110" s="508">
        <v>168.96666666666667</v>
      </c>
      <c r="G110" s="508">
        <v>162.93333333333334</v>
      </c>
      <c r="H110" s="508">
        <v>181.93333333333334</v>
      </c>
      <c r="I110" s="508">
        <v>187.9666666666667</v>
      </c>
      <c r="J110" s="508">
        <v>191.43333333333334</v>
      </c>
      <c r="K110" s="507">
        <v>184.5</v>
      </c>
      <c r="L110" s="507">
        <v>175</v>
      </c>
      <c r="M110" s="507">
        <v>3.7859799999999999</v>
      </c>
    </row>
    <row r="111" spans="1:13">
      <c r="A111" s="254">
        <v>101</v>
      </c>
      <c r="B111" s="510" t="s">
        <v>333</v>
      </c>
      <c r="C111" s="507">
        <v>238.4</v>
      </c>
      <c r="D111" s="508">
        <v>239.31666666666669</v>
      </c>
      <c r="E111" s="508">
        <v>232.08333333333337</v>
      </c>
      <c r="F111" s="508">
        <v>225.76666666666668</v>
      </c>
      <c r="G111" s="508">
        <v>218.53333333333336</v>
      </c>
      <c r="H111" s="508">
        <v>245.63333333333338</v>
      </c>
      <c r="I111" s="508">
        <v>252.86666666666667</v>
      </c>
      <c r="J111" s="508">
        <v>259.18333333333339</v>
      </c>
      <c r="K111" s="507">
        <v>246.55</v>
      </c>
      <c r="L111" s="507">
        <v>233</v>
      </c>
      <c r="M111" s="507">
        <v>5.9054099999999998</v>
      </c>
    </row>
    <row r="112" spans="1:13">
      <c r="A112" s="254">
        <v>102</v>
      </c>
      <c r="B112" s="510" t="s">
        <v>334</v>
      </c>
      <c r="C112" s="507">
        <v>107.9</v>
      </c>
      <c r="D112" s="508">
        <v>109.09999999999998</v>
      </c>
      <c r="E112" s="508">
        <v>104.89999999999996</v>
      </c>
      <c r="F112" s="508">
        <v>101.89999999999998</v>
      </c>
      <c r="G112" s="508">
        <v>97.69999999999996</v>
      </c>
      <c r="H112" s="508">
        <v>112.09999999999997</v>
      </c>
      <c r="I112" s="508">
        <v>116.29999999999998</v>
      </c>
      <c r="J112" s="508">
        <v>119.29999999999997</v>
      </c>
      <c r="K112" s="507">
        <v>113.3</v>
      </c>
      <c r="L112" s="507">
        <v>106.1</v>
      </c>
      <c r="M112" s="507">
        <v>9.1183499999999995</v>
      </c>
    </row>
    <row r="113" spans="1:13">
      <c r="A113" s="254">
        <v>103</v>
      </c>
      <c r="B113" s="510" t="s">
        <v>335</v>
      </c>
      <c r="C113" s="507">
        <v>602.65</v>
      </c>
      <c r="D113" s="508">
        <v>601.88333333333333</v>
      </c>
      <c r="E113" s="508">
        <v>593.81666666666661</v>
      </c>
      <c r="F113" s="508">
        <v>584.98333333333323</v>
      </c>
      <c r="G113" s="508">
        <v>576.91666666666652</v>
      </c>
      <c r="H113" s="508">
        <v>610.7166666666667</v>
      </c>
      <c r="I113" s="508">
        <v>618.78333333333353</v>
      </c>
      <c r="J113" s="508">
        <v>627.61666666666679</v>
      </c>
      <c r="K113" s="507">
        <v>609.95000000000005</v>
      </c>
      <c r="L113" s="507">
        <v>593.04999999999995</v>
      </c>
      <c r="M113" s="507">
        <v>0.63843000000000005</v>
      </c>
    </row>
    <row r="114" spans="1:13">
      <c r="A114" s="254">
        <v>104</v>
      </c>
      <c r="B114" s="510" t="s">
        <v>81</v>
      </c>
      <c r="C114" s="507">
        <v>526.79999999999995</v>
      </c>
      <c r="D114" s="508">
        <v>525.44999999999993</v>
      </c>
      <c r="E114" s="508">
        <v>516.99999999999989</v>
      </c>
      <c r="F114" s="508">
        <v>507.19999999999993</v>
      </c>
      <c r="G114" s="508">
        <v>498.74999999999989</v>
      </c>
      <c r="H114" s="508">
        <v>535.24999999999989</v>
      </c>
      <c r="I114" s="508">
        <v>543.69999999999993</v>
      </c>
      <c r="J114" s="508">
        <v>553.49999999999989</v>
      </c>
      <c r="K114" s="507">
        <v>533.9</v>
      </c>
      <c r="L114" s="507">
        <v>515.65</v>
      </c>
      <c r="M114" s="507">
        <v>27.047450000000001</v>
      </c>
    </row>
    <row r="115" spans="1:13">
      <c r="A115" s="254">
        <v>105</v>
      </c>
      <c r="B115" s="510" t="s">
        <v>82</v>
      </c>
      <c r="C115" s="507">
        <v>805.15</v>
      </c>
      <c r="D115" s="508">
        <v>805.80000000000007</v>
      </c>
      <c r="E115" s="508">
        <v>799.60000000000014</v>
      </c>
      <c r="F115" s="508">
        <v>794.05000000000007</v>
      </c>
      <c r="G115" s="508">
        <v>787.85000000000014</v>
      </c>
      <c r="H115" s="508">
        <v>811.35000000000014</v>
      </c>
      <c r="I115" s="508">
        <v>817.55000000000018</v>
      </c>
      <c r="J115" s="508">
        <v>823.10000000000014</v>
      </c>
      <c r="K115" s="507">
        <v>812</v>
      </c>
      <c r="L115" s="507">
        <v>800.25</v>
      </c>
      <c r="M115" s="507">
        <v>38.3217</v>
      </c>
    </row>
    <row r="116" spans="1:13">
      <c r="A116" s="254">
        <v>106</v>
      </c>
      <c r="B116" s="510" t="s">
        <v>231</v>
      </c>
      <c r="C116" s="507">
        <v>173.4</v>
      </c>
      <c r="D116" s="508">
        <v>176.18333333333331</v>
      </c>
      <c r="E116" s="508">
        <v>169.66666666666663</v>
      </c>
      <c r="F116" s="508">
        <v>165.93333333333331</v>
      </c>
      <c r="G116" s="508">
        <v>159.41666666666663</v>
      </c>
      <c r="H116" s="508">
        <v>179.91666666666663</v>
      </c>
      <c r="I116" s="508">
        <v>186.43333333333334</v>
      </c>
      <c r="J116" s="508">
        <v>190.16666666666663</v>
      </c>
      <c r="K116" s="507">
        <v>182.7</v>
      </c>
      <c r="L116" s="507">
        <v>172.45</v>
      </c>
      <c r="M116" s="507">
        <v>42.405639999999998</v>
      </c>
    </row>
    <row r="117" spans="1:13">
      <c r="A117" s="254">
        <v>107</v>
      </c>
      <c r="B117" s="510" t="s">
        <v>83</v>
      </c>
      <c r="C117" s="507">
        <v>151.1</v>
      </c>
      <c r="D117" s="508">
        <v>151.16666666666666</v>
      </c>
      <c r="E117" s="508">
        <v>149.63333333333333</v>
      </c>
      <c r="F117" s="508">
        <v>148.16666666666666</v>
      </c>
      <c r="G117" s="508">
        <v>146.63333333333333</v>
      </c>
      <c r="H117" s="508">
        <v>152.63333333333333</v>
      </c>
      <c r="I117" s="508">
        <v>154.16666666666669</v>
      </c>
      <c r="J117" s="508">
        <v>155.63333333333333</v>
      </c>
      <c r="K117" s="507">
        <v>152.69999999999999</v>
      </c>
      <c r="L117" s="507">
        <v>149.69999999999999</v>
      </c>
      <c r="M117" s="507">
        <v>173.23282</v>
      </c>
    </row>
    <row r="118" spans="1:13">
      <c r="A118" s="254">
        <v>108</v>
      </c>
      <c r="B118" s="510" t="s">
        <v>336</v>
      </c>
      <c r="C118" s="507">
        <v>394.15</v>
      </c>
      <c r="D118" s="508">
        <v>396</v>
      </c>
      <c r="E118" s="508">
        <v>388.5</v>
      </c>
      <c r="F118" s="508">
        <v>382.85</v>
      </c>
      <c r="G118" s="508">
        <v>375.35</v>
      </c>
      <c r="H118" s="508">
        <v>401.65</v>
      </c>
      <c r="I118" s="508">
        <v>409.15</v>
      </c>
      <c r="J118" s="508">
        <v>414.79999999999995</v>
      </c>
      <c r="K118" s="507">
        <v>403.5</v>
      </c>
      <c r="L118" s="507">
        <v>390.35</v>
      </c>
      <c r="M118" s="507">
        <v>4.6724699999999997</v>
      </c>
    </row>
    <row r="119" spans="1:13">
      <c r="A119" s="254">
        <v>109</v>
      </c>
      <c r="B119" s="510" t="s">
        <v>823</v>
      </c>
      <c r="C119" s="507">
        <v>2585.65</v>
      </c>
      <c r="D119" s="508">
        <v>2601.5833333333335</v>
      </c>
      <c r="E119" s="508">
        <v>2548.0666666666671</v>
      </c>
      <c r="F119" s="508">
        <v>2510.4833333333336</v>
      </c>
      <c r="G119" s="508">
        <v>2456.9666666666672</v>
      </c>
      <c r="H119" s="508">
        <v>2639.166666666667</v>
      </c>
      <c r="I119" s="508">
        <v>2692.6833333333334</v>
      </c>
      <c r="J119" s="508">
        <v>2730.2666666666669</v>
      </c>
      <c r="K119" s="507">
        <v>2655.1</v>
      </c>
      <c r="L119" s="507">
        <v>2564</v>
      </c>
      <c r="M119" s="507">
        <v>1.4704200000000001</v>
      </c>
    </row>
    <row r="120" spans="1:13">
      <c r="A120" s="254">
        <v>110</v>
      </c>
      <c r="B120" s="510" t="s">
        <v>84</v>
      </c>
      <c r="C120" s="507">
        <v>1633.9</v>
      </c>
      <c r="D120" s="508">
        <v>1633.4333333333334</v>
      </c>
      <c r="E120" s="508">
        <v>1617.1166666666668</v>
      </c>
      <c r="F120" s="508">
        <v>1600.3333333333335</v>
      </c>
      <c r="G120" s="508">
        <v>1584.0166666666669</v>
      </c>
      <c r="H120" s="508">
        <v>1650.2166666666667</v>
      </c>
      <c r="I120" s="508">
        <v>1666.5333333333333</v>
      </c>
      <c r="J120" s="508">
        <v>1683.3166666666666</v>
      </c>
      <c r="K120" s="507">
        <v>1649.75</v>
      </c>
      <c r="L120" s="507">
        <v>1616.65</v>
      </c>
      <c r="M120" s="507">
        <v>9.8077699999999997</v>
      </c>
    </row>
    <row r="121" spans="1:13">
      <c r="A121" s="254">
        <v>111</v>
      </c>
      <c r="B121" s="510" t="s">
        <v>85</v>
      </c>
      <c r="C121" s="507">
        <v>591.4</v>
      </c>
      <c r="D121" s="508">
        <v>601.29999999999995</v>
      </c>
      <c r="E121" s="508">
        <v>578.14999999999986</v>
      </c>
      <c r="F121" s="508">
        <v>564.89999999999986</v>
      </c>
      <c r="G121" s="508">
        <v>541.74999999999977</v>
      </c>
      <c r="H121" s="508">
        <v>614.54999999999995</v>
      </c>
      <c r="I121" s="508">
        <v>637.70000000000005</v>
      </c>
      <c r="J121" s="508">
        <v>650.95000000000005</v>
      </c>
      <c r="K121" s="507">
        <v>624.45000000000005</v>
      </c>
      <c r="L121" s="507">
        <v>588.04999999999995</v>
      </c>
      <c r="M121" s="507">
        <v>46.473210000000002</v>
      </c>
    </row>
    <row r="122" spans="1:13">
      <c r="A122" s="254">
        <v>112</v>
      </c>
      <c r="B122" s="510" t="s">
        <v>232</v>
      </c>
      <c r="C122" s="507">
        <v>785.35</v>
      </c>
      <c r="D122" s="508">
        <v>786.4</v>
      </c>
      <c r="E122" s="508">
        <v>775.75</v>
      </c>
      <c r="F122" s="508">
        <v>766.15</v>
      </c>
      <c r="G122" s="508">
        <v>755.5</v>
      </c>
      <c r="H122" s="508">
        <v>796</v>
      </c>
      <c r="I122" s="508">
        <v>806.64999999999986</v>
      </c>
      <c r="J122" s="508">
        <v>816.25</v>
      </c>
      <c r="K122" s="507">
        <v>797.05</v>
      </c>
      <c r="L122" s="507">
        <v>776.8</v>
      </c>
      <c r="M122" s="507">
        <v>7.2531600000000003</v>
      </c>
    </row>
    <row r="123" spans="1:13">
      <c r="A123" s="254">
        <v>113</v>
      </c>
      <c r="B123" s="510" t="s">
        <v>337</v>
      </c>
      <c r="C123" s="507">
        <v>703.5</v>
      </c>
      <c r="D123" s="508">
        <v>710.83333333333337</v>
      </c>
      <c r="E123" s="508">
        <v>688.76666666666677</v>
      </c>
      <c r="F123" s="508">
        <v>674.03333333333342</v>
      </c>
      <c r="G123" s="508">
        <v>651.96666666666681</v>
      </c>
      <c r="H123" s="508">
        <v>725.56666666666672</v>
      </c>
      <c r="I123" s="508">
        <v>747.63333333333333</v>
      </c>
      <c r="J123" s="508">
        <v>762.36666666666667</v>
      </c>
      <c r="K123" s="507">
        <v>732.9</v>
      </c>
      <c r="L123" s="507">
        <v>696.1</v>
      </c>
      <c r="M123" s="507">
        <v>0.76900999999999997</v>
      </c>
    </row>
    <row r="124" spans="1:13">
      <c r="A124" s="254">
        <v>114</v>
      </c>
      <c r="B124" s="510" t="s">
        <v>233</v>
      </c>
      <c r="C124" s="507">
        <v>404.3</v>
      </c>
      <c r="D124" s="508">
        <v>402.09999999999997</v>
      </c>
      <c r="E124" s="508">
        <v>395.19999999999993</v>
      </c>
      <c r="F124" s="508">
        <v>386.09999999999997</v>
      </c>
      <c r="G124" s="508">
        <v>379.19999999999993</v>
      </c>
      <c r="H124" s="508">
        <v>411.19999999999993</v>
      </c>
      <c r="I124" s="508">
        <v>418.09999999999991</v>
      </c>
      <c r="J124" s="508">
        <v>427.19999999999993</v>
      </c>
      <c r="K124" s="507">
        <v>409</v>
      </c>
      <c r="L124" s="507">
        <v>393</v>
      </c>
      <c r="M124" s="507">
        <v>14.20565</v>
      </c>
    </row>
    <row r="125" spans="1:13">
      <c r="A125" s="254">
        <v>115</v>
      </c>
      <c r="B125" s="510" t="s">
        <v>86</v>
      </c>
      <c r="C125" s="507">
        <v>853.7</v>
      </c>
      <c r="D125" s="508">
        <v>864.01666666666677</v>
      </c>
      <c r="E125" s="508">
        <v>834.18333333333351</v>
      </c>
      <c r="F125" s="508">
        <v>814.66666666666674</v>
      </c>
      <c r="G125" s="508">
        <v>784.83333333333348</v>
      </c>
      <c r="H125" s="508">
        <v>883.53333333333353</v>
      </c>
      <c r="I125" s="508">
        <v>913.36666666666679</v>
      </c>
      <c r="J125" s="508">
        <v>932.88333333333355</v>
      </c>
      <c r="K125" s="507">
        <v>893.85</v>
      </c>
      <c r="L125" s="507">
        <v>844.5</v>
      </c>
      <c r="M125" s="507">
        <v>17.209489999999999</v>
      </c>
    </row>
    <row r="126" spans="1:13">
      <c r="A126" s="254">
        <v>116</v>
      </c>
      <c r="B126" s="510" t="s">
        <v>338</v>
      </c>
      <c r="C126" s="507">
        <v>630.45000000000005</v>
      </c>
      <c r="D126" s="508">
        <v>640.18333333333328</v>
      </c>
      <c r="E126" s="508">
        <v>615.56666666666661</v>
      </c>
      <c r="F126" s="508">
        <v>600.68333333333328</v>
      </c>
      <c r="G126" s="508">
        <v>576.06666666666661</v>
      </c>
      <c r="H126" s="508">
        <v>655.06666666666661</v>
      </c>
      <c r="I126" s="508">
        <v>679.68333333333317</v>
      </c>
      <c r="J126" s="508">
        <v>694.56666666666661</v>
      </c>
      <c r="K126" s="507">
        <v>664.8</v>
      </c>
      <c r="L126" s="507">
        <v>625.29999999999995</v>
      </c>
      <c r="M126" s="507">
        <v>5.0411599999999996</v>
      </c>
    </row>
    <row r="127" spans="1:13">
      <c r="A127" s="254">
        <v>117</v>
      </c>
      <c r="B127" s="510" t="s">
        <v>339</v>
      </c>
      <c r="C127" s="507">
        <v>98.7</v>
      </c>
      <c r="D127" s="508">
        <v>99.983333333333348</v>
      </c>
      <c r="E127" s="508">
        <v>95.816666666666691</v>
      </c>
      <c r="F127" s="508">
        <v>92.933333333333337</v>
      </c>
      <c r="G127" s="508">
        <v>88.76666666666668</v>
      </c>
      <c r="H127" s="508">
        <v>102.8666666666667</v>
      </c>
      <c r="I127" s="508">
        <v>107.03333333333336</v>
      </c>
      <c r="J127" s="508">
        <v>109.91666666666671</v>
      </c>
      <c r="K127" s="507">
        <v>104.15</v>
      </c>
      <c r="L127" s="507">
        <v>97.1</v>
      </c>
      <c r="M127" s="507">
        <v>5.48996</v>
      </c>
    </row>
    <row r="128" spans="1:13">
      <c r="A128" s="254">
        <v>118</v>
      </c>
      <c r="B128" s="510" t="s">
        <v>340</v>
      </c>
      <c r="C128" s="507">
        <v>114.25</v>
      </c>
      <c r="D128" s="508">
        <v>113.66666666666667</v>
      </c>
      <c r="E128" s="508">
        <v>110.58333333333334</v>
      </c>
      <c r="F128" s="508">
        <v>106.91666666666667</v>
      </c>
      <c r="G128" s="508">
        <v>103.83333333333334</v>
      </c>
      <c r="H128" s="508">
        <v>117.33333333333334</v>
      </c>
      <c r="I128" s="508">
        <v>120.41666666666669</v>
      </c>
      <c r="J128" s="508">
        <v>124.08333333333334</v>
      </c>
      <c r="K128" s="507">
        <v>116.75</v>
      </c>
      <c r="L128" s="507">
        <v>110</v>
      </c>
      <c r="M128" s="507">
        <v>63.324469999999998</v>
      </c>
    </row>
    <row r="129" spans="1:13">
      <c r="A129" s="254">
        <v>119</v>
      </c>
      <c r="B129" s="510" t="s">
        <v>341</v>
      </c>
      <c r="C129" s="507">
        <v>522.45000000000005</v>
      </c>
      <c r="D129" s="508">
        <v>534.11666666666667</v>
      </c>
      <c r="E129" s="508">
        <v>508.33333333333337</v>
      </c>
      <c r="F129" s="508">
        <v>494.2166666666667</v>
      </c>
      <c r="G129" s="508">
        <v>468.43333333333339</v>
      </c>
      <c r="H129" s="508">
        <v>548.23333333333335</v>
      </c>
      <c r="I129" s="508">
        <v>574.01666666666665</v>
      </c>
      <c r="J129" s="508">
        <v>588.13333333333333</v>
      </c>
      <c r="K129" s="507">
        <v>559.9</v>
      </c>
      <c r="L129" s="507">
        <v>520</v>
      </c>
      <c r="M129" s="507">
        <v>1.76878</v>
      </c>
    </row>
    <row r="130" spans="1:13">
      <c r="A130" s="254">
        <v>120</v>
      </c>
      <c r="B130" s="510" t="s">
        <v>92</v>
      </c>
      <c r="C130" s="507">
        <v>318.10000000000002</v>
      </c>
      <c r="D130" s="508">
        <v>318.36666666666667</v>
      </c>
      <c r="E130" s="508">
        <v>312.13333333333333</v>
      </c>
      <c r="F130" s="508">
        <v>306.16666666666663</v>
      </c>
      <c r="G130" s="508">
        <v>299.93333333333328</v>
      </c>
      <c r="H130" s="508">
        <v>324.33333333333337</v>
      </c>
      <c r="I130" s="508">
        <v>330.56666666666672</v>
      </c>
      <c r="J130" s="508">
        <v>336.53333333333342</v>
      </c>
      <c r="K130" s="507">
        <v>324.60000000000002</v>
      </c>
      <c r="L130" s="507">
        <v>312.39999999999998</v>
      </c>
      <c r="M130" s="507">
        <v>157.48455999999999</v>
      </c>
    </row>
    <row r="131" spans="1:13">
      <c r="A131" s="254">
        <v>121</v>
      </c>
      <c r="B131" s="510" t="s">
        <v>87</v>
      </c>
      <c r="C131" s="507">
        <v>524.4</v>
      </c>
      <c r="D131" s="508">
        <v>525.31666666666661</v>
      </c>
      <c r="E131" s="508">
        <v>521.73333333333323</v>
      </c>
      <c r="F131" s="508">
        <v>519.06666666666661</v>
      </c>
      <c r="G131" s="508">
        <v>515.48333333333323</v>
      </c>
      <c r="H131" s="508">
        <v>527.98333333333323</v>
      </c>
      <c r="I131" s="508">
        <v>531.56666666666672</v>
      </c>
      <c r="J131" s="508">
        <v>534.23333333333323</v>
      </c>
      <c r="K131" s="507">
        <v>528.9</v>
      </c>
      <c r="L131" s="507">
        <v>522.65</v>
      </c>
      <c r="M131" s="507">
        <v>37.856270000000002</v>
      </c>
    </row>
    <row r="132" spans="1:13">
      <c r="A132" s="254">
        <v>122</v>
      </c>
      <c r="B132" s="510" t="s">
        <v>234</v>
      </c>
      <c r="C132" s="507">
        <v>1474.95</v>
      </c>
      <c r="D132" s="508">
        <v>1485.6333333333332</v>
      </c>
      <c r="E132" s="508">
        <v>1456.3166666666664</v>
      </c>
      <c r="F132" s="508">
        <v>1437.6833333333332</v>
      </c>
      <c r="G132" s="508">
        <v>1408.3666666666663</v>
      </c>
      <c r="H132" s="508">
        <v>1504.2666666666664</v>
      </c>
      <c r="I132" s="508">
        <v>1533.583333333333</v>
      </c>
      <c r="J132" s="508">
        <v>1552.2166666666665</v>
      </c>
      <c r="K132" s="507">
        <v>1514.95</v>
      </c>
      <c r="L132" s="507">
        <v>1467</v>
      </c>
      <c r="M132" s="507">
        <v>1.0389299999999999</v>
      </c>
    </row>
    <row r="133" spans="1:13">
      <c r="A133" s="254">
        <v>123</v>
      </c>
      <c r="B133" s="510" t="s">
        <v>342</v>
      </c>
      <c r="C133" s="507">
        <v>1581.8</v>
      </c>
      <c r="D133" s="508">
        <v>1597.1333333333332</v>
      </c>
      <c r="E133" s="508">
        <v>1546.6666666666665</v>
      </c>
      <c r="F133" s="508">
        <v>1511.5333333333333</v>
      </c>
      <c r="G133" s="508">
        <v>1461.0666666666666</v>
      </c>
      <c r="H133" s="508">
        <v>1632.2666666666664</v>
      </c>
      <c r="I133" s="508">
        <v>1682.7333333333331</v>
      </c>
      <c r="J133" s="508">
        <v>1717.8666666666663</v>
      </c>
      <c r="K133" s="507">
        <v>1647.6</v>
      </c>
      <c r="L133" s="507">
        <v>1562</v>
      </c>
      <c r="M133" s="507">
        <v>12.50155</v>
      </c>
    </row>
    <row r="134" spans="1:13">
      <c r="A134" s="254">
        <v>124</v>
      </c>
      <c r="B134" s="510" t="s">
        <v>343</v>
      </c>
      <c r="C134" s="507">
        <v>173.55</v>
      </c>
      <c r="D134" s="508">
        <v>174.36666666666667</v>
      </c>
      <c r="E134" s="508">
        <v>166.83333333333334</v>
      </c>
      <c r="F134" s="508">
        <v>160.11666666666667</v>
      </c>
      <c r="G134" s="508">
        <v>152.58333333333334</v>
      </c>
      <c r="H134" s="508">
        <v>181.08333333333334</v>
      </c>
      <c r="I134" s="508">
        <v>188.61666666666665</v>
      </c>
      <c r="J134" s="508">
        <v>195.33333333333334</v>
      </c>
      <c r="K134" s="507">
        <v>181.9</v>
      </c>
      <c r="L134" s="507">
        <v>167.65</v>
      </c>
      <c r="M134" s="507">
        <v>127.46796000000001</v>
      </c>
    </row>
    <row r="135" spans="1:13">
      <c r="A135" s="254">
        <v>125</v>
      </c>
      <c r="B135" s="510" t="s">
        <v>834</v>
      </c>
      <c r="C135" s="507">
        <v>322.05</v>
      </c>
      <c r="D135" s="508">
        <v>326.28333333333336</v>
      </c>
      <c r="E135" s="508">
        <v>314.9666666666667</v>
      </c>
      <c r="F135" s="508">
        <v>307.88333333333333</v>
      </c>
      <c r="G135" s="508">
        <v>296.56666666666666</v>
      </c>
      <c r="H135" s="508">
        <v>333.36666666666673</v>
      </c>
      <c r="I135" s="508">
        <v>344.68333333333345</v>
      </c>
      <c r="J135" s="508">
        <v>351.76666666666677</v>
      </c>
      <c r="K135" s="507">
        <v>337.6</v>
      </c>
      <c r="L135" s="507">
        <v>319.2</v>
      </c>
      <c r="M135" s="507">
        <v>9.8260699999999996</v>
      </c>
    </row>
    <row r="136" spans="1:13">
      <c r="A136" s="254">
        <v>126</v>
      </c>
      <c r="B136" s="510" t="s">
        <v>740</v>
      </c>
      <c r="C136" s="507">
        <v>730.65</v>
      </c>
      <c r="D136" s="508">
        <v>735.2166666666667</v>
      </c>
      <c r="E136" s="508">
        <v>724.43333333333339</v>
      </c>
      <c r="F136" s="508">
        <v>718.2166666666667</v>
      </c>
      <c r="G136" s="508">
        <v>707.43333333333339</v>
      </c>
      <c r="H136" s="508">
        <v>741.43333333333339</v>
      </c>
      <c r="I136" s="508">
        <v>752.2166666666667</v>
      </c>
      <c r="J136" s="508">
        <v>758.43333333333339</v>
      </c>
      <c r="K136" s="507">
        <v>746</v>
      </c>
      <c r="L136" s="507">
        <v>729</v>
      </c>
      <c r="M136" s="507">
        <v>0.42116999999999999</v>
      </c>
    </row>
    <row r="137" spans="1:13">
      <c r="A137" s="254">
        <v>127</v>
      </c>
      <c r="B137" s="510" t="s">
        <v>345</v>
      </c>
      <c r="C137" s="507">
        <v>669.45</v>
      </c>
      <c r="D137" s="508">
        <v>678.83333333333337</v>
      </c>
      <c r="E137" s="508">
        <v>644.06666666666672</v>
      </c>
      <c r="F137" s="508">
        <v>618.68333333333339</v>
      </c>
      <c r="G137" s="508">
        <v>583.91666666666674</v>
      </c>
      <c r="H137" s="508">
        <v>704.2166666666667</v>
      </c>
      <c r="I137" s="508">
        <v>738.98333333333335</v>
      </c>
      <c r="J137" s="508">
        <v>764.36666666666667</v>
      </c>
      <c r="K137" s="507">
        <v>713.6</v>
      </c>
      <c r="L137" s="507">
        <v>653.45000000000005</v>
      </c>
      <c r="M137" s="507">
        <v>9.19008</v>
      </c>
    </row>
    <row r="138" spans="1:13">
      <c r="A138" s="254">
        <v>128</v>
      </c>
      <c r="B138" s="510" t="s">
        <v>89</v>
      </c>
      <c r="C138" s="507">
        <v>11.5</v>
      </c>
      <c r="D138" s="508">
        <v>11.65</v>
      </c>
      <c r="E138" s="508">
        <v>11.3</v>
      </c>
      <c r="F138" s="508">
        <v>11.1</v>
      </c>
      <c r="G138" s="508">
        <v>10.75</v>
      </c>
      <c r="H138" s="508">
        <v>11.850000000000001</v>
      </c>
      <c r="I138" s="508">
        <v>12.2</v>
      </c>
      <c r="J138" s="508">
        <v>12.400000000000002</v>
      </c>
      <c r="K138" s="507">
        <v>12</v>
      </c>
      <c r="L138" s="507">
        <v>11.45</v>
      </c>
      <c r="M138" s="507">
        <v>57.49785</v>
      </c>
    </row>
    <row r="139" spans="1:13">
      <c r="A139" s="254">
        <v>129</v>
      </c>
      <c r="B139" s="510" t="s">
        <v>346</v>
      </c>
      <c r="C139" s="507">
        <v>118.35</v>
      </c>
      <c r="D139" s="508">
        <v>119.3</v>
      </c>
      <c r="E139" s="508">
        <v>116.6</v>
      </c>
      <c r="F139" s="508">
        <v>114.85</v>
      </c>
      <c r="G139" s="508">
        <v>112.14999999999999</v>
      </c>
      <c r="H139" s="508">
        <v>121.05</v>
      </c>
      <c r="I139" s="508">
        <v>123.75000000000001</v>
      </c>
      <c r="J139" s="508">
        <v>125.5</v>
      </c>
      <c r="K139" s="507">
        <v>122</v>
      </c>
      <c r="L139" s="507">
        <v>117.55</v>
      </c>
      <c r="M139" s="507">
        <v>4.8232900000000001</v>
      </c>
    </row>
    <row r="140" spans="1:13">
      <c r="A140" s="254">
        <v>130</v>
      </c>
      <c r="B140" s="510" t="s">
        <v>90</v>
      </c>
      <c r="C140" s="507">
        <v>3496.9</v>
      </c>
      <c r="D140" s="508">
        <v>3512.2999999999997</v>
      </c>
      <c r="E140" s="508">
        <v>3474.5999999999995</v>
      </c>
      <c r="F140" s="508">
        <v>3452.2999999999997</v>
      </c>
      <c r="G140" s="508">
        <v>3414.5999999999995</v>
      </c>
      <c r="H140" s="508">
        <v>3534.5999999999995</v>
      </c>
      <c r="I140" s="508">
        <v>3572.2999999999993</v>
      </c>
      <c r="J140" s="508">
        <v>3594.5999999999995</v>
      </c>
      <c r="K140" s="507">
        <v>3550</v>
      </c>
      <c r="L140" s="507">
        <v>3490</v>
      </c>
      <c r="M140" s="507">
        <v>3.9070200000000002</v>
      </c>
    </row>
    <row r="141" spans="1:13">
      <c r="A141" s="254">
        <v>131</v>
      </c>
      <c r="B141" s="510" t="s">
        <v>347</v>
      </c>
      <c r="C141" s="507">
        <v>19130.900000000001</v>
      </c>
      <c r="D141" s="508">
        <v>19256.7</v>
      </c>
      <c r="E141" s="508">
        <v>18814.2</v>
      </c>
      <c r="F141" s="508">
        <v>18497.5</v>
      </c>
      <c r="G141" s="508">
        <v>18055</v>
      </c>
      <c r="H141" s="508">
        <v>19573.400000000001</v>
      </c>
      <c r="I141" s="508">
        <v>20015.900000000001</v>
      </c>
      <c r="J141" s="508">
        <v>20332.600000000002</v>
      </c>
      <c r="K141" s="507">
        <v>19699.2</v>
      </c>
      <c r="L141" s="507">
        <v>18940</v>
      </c>
      <c r="M141" s="507">
        <v>0.34472999999999998</v>
      </c>
    </row>
    <row r="142" spans="1:13">
      <c r="A142" s="254">
        <v>132</v>
      </c>
      <c r="B142" s="510" t="s">
        <v>348</v>
      </c>
      <c r="C142" s="507">
        <v>2303.9</v>
      </c>
      <c r="D142" s="508">
        <v>2311.1666666666665</v>
      </c>
      <c r="E142" s="508">
        <v>2282.7333333333331</v>
      </c>
      <c r="F142" s="508">
        <v>2261.5666666666666</v>
      </c>
      <c r="G142" s="508">
        <v>2233.1333333333332</v>
      </c>
      <c r="H142" s="508">
        <v>2332.333333333333</v>
      </c>
      <c r="I142" s="508">
        <v>2360.7666666666664</v>
      </c>
      <c r="J142" s="508">
        <v>2381.9333333333329</v>
      </c>
      <c r="K142" s="507">
        <v>2339.6</v>
      </c>
      <c r="L142" s="507">
        <v>2290</v>
      </c>
      <c r="M142" s="507">
        <v>0.98055000000000003</v>
      </c>
    </row>
    <row r="143" spans="1:13">
      <c r="A143" s="254">
        <v>133</v>
      </c>
      <c r="B143" s="510" t="s">
        <v>93</v>
      </c>
      <c r="C143" s="507">
        <v>4492.5</v>
      </c>
      <c r="D143" s="508">
        <v>4512.166666666667</v>
      </c>
      <c r="E143" s="508">
        <v>4464.3333333333339</v>
      </c>
      <c r="F143" s="508">
        <v>4436.166666666667</v>
      </c>
      <c r="G143" s="508">
        <v>4388.3333333333339</v>
      </c>
      <c r="H143" s="508">
        <v>4540.3333333333339</v>
      </c>
      <c r="I143" s="508">
        <v>4588.1666666666679</v>
      </c>
      <c r="J143" s="508">
        <v>4616.3333333333339</v>
      </c>
      <c r="K143" s="507">
        <v>4560</v>
      </c>
      <c r="L143" s="507">
        <v>4484</v>
      </c>
      <c r="M143" s="507">
        <v>8.2636900000000004</v>
      </c>
    </row>
    <row r="144" spans="1:13">
      <c r="A144" s="254">
        <v>134</v>
      </c>
      <c r="B144" s="510" t="s">
        <v>349</v>
      </c>
      <c r="C144" s="507">
        <v>343.85</v>
      </c>
      <c r="D144" s="508">
        <v>347.95</v>
      </c>
      <c r="E144" s="508">
        <v>335.9</v>
      </c>
      <c r="F144" s="508">
        <v>327.95</v>
      </c>
      <c r="G144" s="508">
        <v>315.89999999999998</v>
      </c>
      <c r="H144" s="508">
        <v>355.9</v>
      </c>
      <c r="I144" s="508">
        <v>367.95000000000005</v>
      </c>
      <c r="J144" s="508">
        <v>375.9</v>
      </c>
      <c r="K144" s="507">
        <v>360</v>
      </c>
      <c r="L144" s="507">
        <v>340</v>
      </c>
      <c r="M144" s="507">
        <v>4.2868199999999996</v>
      </c>
    </row>
    <row r="145" spans="1:13">
      <c r="A145" s="254">
        <v>135</v>
      </c>
      <c r="B145" s="510" t="s">
        <v>350</v>
      </c>
      <c r="C145" s="507">
        <v>109.2</v>
      </c>
      <c r="D145" s="508">
        <v>109.5</v>
      </c>
      <c r="E145" s="508">
        <v>107.7</v>
      </c>
      <c r="F145" s="508">
        <v>106.2</v>
      </c>
      <c r="G145" s="508">
        <v>104.4</v>
      </c>
      <c r="H145" s="508">
        <v>111</v>
      </c>
      <c r="I145" s="508">
        <v>112.80000000000001</v>
      </c>
      <c r="J145" s="508">
        <v>114.3</v>
      </c>
      <c r="K145" s="507">
        <v>111.3</v>
      </c>
      <c r="L145" s="507">
        <v>108</v>
      </c>
      <c r="M145" s="507">
        <v>17.846240000000002</v>
      </c>
    </row>
    <row r="146" spans="1:13">
      <c r="A146" s="254">
        <v>136</v>
      </c>
      <c r="B146" s="510" t="s">
        <v>835</v>
      </c>
      <c r="C146" s="507">
        <v>219</v>
      </c>
      <c r="D146" s="508">
        <v>220.66666666666666</v>
      </c>
      <c r="E146" s="508">
        <v>216.33333333333331</v>
      </c>
      <c r="F146" s="508">
        <v>213.66666666666666</v>
      </c>
      <c r="G146" s="508">
        <v>209.33333333333331</v>
      </c>
      <c r="H146" s="508">
        <v>223.33333333333331</v>
      </c>
      <c r="I146" s="508">
        <v>227.66666666666663</v>
      </c>
      <c r="J146" s="508">
        <v>230.33333333333331</v>
      </c>
      <c r="K146" s="507">
        <v>225</v>
      </c>
      <c r="L146" s="507">
        <v>218</v>
      </c>
      <c r="M146" s="507">
        <v>4.9106399999999999</v>
      </c>
    </row>
    <row r="147" spans="1:13">
      <c r="A147" s="254">
        <v>137</v>
      </c>
      <c r="B147" s="510" t="s">
        <v>742</v>
      </c>
      <c r="C147" s="507">
        <v>1859.8</v>
      </c>
      <c r="D147" s="508">
        <v>1874.2666666666667</v>
      </c>
      <c r="E147" s="508">
        <v>1814.5333333333333</v>
      </c>
      <c r="F147" s="508">
        <v>1769.2666666666667</v>
      </c>
      <c r="G147" s="508">
        <v>1709.5333333333333</v>
      </c>
      <c r="H147" s="508">
        <v>1919.5333333333333</v>
      </c>
      <c r="I147" s="508">
        <v>1979.2666666666664</v>
      </c>
      <c r="J147" s="508">
        <v>2024.5333333333333</v>
      </c>
      <c r="K147" s="507">
        <v>1934</v>
      </c>
      <c r="L147" s="507">
        <v>1829</v>
      </c>
      <c r="M147" s="507">
        <v>0.20177</v>
      </c>
    </row>
    <row r="148" spans="1:13">
      <c r="A148" s="254">
        <v>138</v>
      </c>
      <c r="B148" s="510" t="s">
        <v>235</v>
      </c>
      <c r="C148" s="507">
        <v>73.900000000000006</v>
      </c>
      <c r="D148" s="508">
        <v>73.866666666666674</v>
      </c>
      <c r="E148" s="508">
        <v>70.833333333333343</v>
      </c>
      <c r="F148" s="508">
        <v>67.766666666666666</v>
      </c>
      <c r="G148" s="508">
        <v>64.733333333333334</v>
      </c>
      <c r="H148" s="508">
        <v>76.933333333333351</v>
      </c>
      <c r="I148" s="508">
        <v>79.966666666666683</v>
      </c>
      <c r="J148" s="508">
        <v>83.03333333333336</v>
      </c>
      <c r="K148" s="507">
        <v>76.900000000000006</v>
      </c>
      <c r="L148" s="507">
        <v>70.8</v>
      </c>
      <c r="M148" s="507">
        <v>42.322159999999997</v>
      </c>
    </row>
    <row r="149" spans="1:13">
      <c r="A149" s="254">
        <v>139</v>
      </c>
      <c r="B149" s="510" t="s">
        <v>94</v>
      </c>
      <c r="C149" s="507">
        <v>2587.75</v>
      </c>
      <c r="D149" s="508">
        <v>2593.9833333333331</v>
      </c>
      <c r="E149" s="508">
        <v>2553.7666666666664</v>
      </c>
      <c r="F149" s="508">
        <v>2519.7833333333333</v>
      </c>
      <c r="G149" s="508">
        <v>2479.5666666666666</v>
      </c>
      <c r="H149" s="508">
        <v>2627.9666666666662</v>
      </c>
      <c r="I149" s="508">
        <v>2668.1833333333325</v>
      </c>
      <c r="J149" s="508">
        <v>2702.1666666666661</v>
      </c>
      <c r="K149" s="507">
        <v>2634.2</v>
      </c>
      <c r="L149" s="507">
        <v>2560</v>
      </c>
      <c r="M149" s="507">
        <v>11.533189999999999</v>
      </c>
    </row>
    <row r="150" spans="1:13">
      <c r="A150" s="254">
        <v>140</v>
      </c>
      <c r="B150" s="510" t="s">
        <v>351</v>
      </c>
      <c r="C150" s="507">
        <v>186.7</v>
      </c>
      <c r="D150" s="508">
        <v>185.70000000000002</v>
      </c>
      <c r="E150" s="508">
        <v>183.40000000000003</v>
      </c>
      <c r="F150" s="508">
        <v>180.10000000000002</v>
      </c>
      <c r="G150" s="508">
        <v>177.80000000000004</v>
      </c>
      <c r="H150" s="508">
        <v>189.00000000000003</v>
      </c>
      <c r="I150" s="508">
        <v>191.30000000000004</v>
      </c>
      <c r="J150" s="508">
        <v>194.60000000000002</v>
      </c>
      <c r="K150" s="507">
        <v>188</v>
      </c>
      <c r="L150" s="507">
        <v>182.4</v>
      </c>
      <c r="M150" s="507">
        <v>1.5784</v>
      </c>
    </row>
    <row r="151" spans="1:13">
      <c r="A151" s="254">
        <v>141</v>
      </c>
      <c r="B151" s="510" t="s">
        <v>236</v>
      </c>
      <c r="C151" s="507">
        <v>472</v>
      </c>
      <c r="D151" s="508">
        <v>466.86666666666662</v>
      </c>
      <c r="E151" s="508">
        <v>452.73333333333323</v>
      </c>
      <c r="F151" s="508">
        <v>433.46666666666664</v>
      </c>
      <c r="G151" s="508">
        <v>419.33333333333326</v>
      </c>
      <c r="H151" s="508">
        <v>486.13333333333321</v>
      </c>
      <c r="I151" s="508">
        <v>500.26666666666654</v>
      </c>
      <c r="J151" s="508">
        <v>519.53333333333319</v>
      </c>
      <c r="K151" s="507">
        <v>481</v>
      </c>
      <c r="L151" s="507">
        <v>447.6</v>
      </c>
      <c r="M151" s="507">
        <v>8.7587299999999999</v>
      </c>
    </row>
    <row r="152" spans="1:13">
      <c r="A152" s="254">
        <v>142</v>
      </c>
      <c r="B152" s="510" t="s">
        <v>237</v>
      </c>
      <c r="C152" s="507">
        <v>1405.1</v>
      </c>
      <c r="D152" s="508">
        <v>1398.3666666666668</v>
      </c>
      <c r="E152" s="508">
        <v>1384.7333333333336</v>
      </c>
      <c r="F152" s="508">
        <v>1364.3666666666668</v>
      </c>
      <c r="G152" s="508">
        <v>1350.7333333333336</v>
      </c>
      <c r="H152" s="508">
        <v>1418.7333333333336</v>
      </c>
      <c r="I152" s="508">
        <v>1432.3666666666668</v>
      </c>
      <c r="J152" s="508">
        <v>1452.7333333333336</v>
      </c>
      <c r="K152" s="507">
        <v>1412</v>
      </c>
      <c r="L152" s="507">
        <v>1378</v>
      </c>
      <c r="M152" s="507">
        <v>0.64210999999999996</v>
      </c>
    </row>
    <row r="153" spans="1:13">
      <c r="A153" s="254">
        <v>143</v>
      </c>
      <c r="B153" s="510" t="s">
        <v>238</v>
      </c>
      <c r="C153" s="507">
        <v>83.95</v>
      </c>
      <c r="D153" s="508">
        <v>85.13333333333334</v>
      </c>
      <c r="E153" s="508">
        <v>82.166666666666686</v>
      </c>
      <c r="F153" s="508">
        <v>80.38333333333334</v>
      </c>
      <c r="G153" s="508">
        <v>77.416666666666686</v>
      </c>
      <c r="H153" s="508">
        <v>86.916666666666686</v>
      </c>
      <c r="I153" s="508">
        <v>89.883333333333354</v>
      </c>
      <c r="J153" s="508">
        <v>91.666666666666686</v>
      </c>
      <c r="K153" s="507">
        <v>88.1</v>
      </c>
      <c r="L153" s="507">
        <v>83.35</v>
      </c>
      <c r="M153" s="507">
        <v>66.072839999999999</v>
      </c>
    </row>
    <row r="154" spans="1:13">
      <c r="A154" s="254">
        <v>144</v>
      </c>
      <c r="B154" s="510" t="s">
        <v>95</v>
      </c>
      <c r="C154" s="507">
        <v>97.8</v>
      </c>
      <c r="D154" s="508">
        <v>98.05</v>
      </c>
      <c r="E154" s="508">
        <v>94.75</v>
      </c>
      <c r="F154" s="508">
        <v>91.7</v>
      </c>
      <c r="G154" s="508">
        <v>88.4</v>
      </c>
      <c r="H154" s="508">
        <v>101.1</v>
      </c>
      <c r="I154" s="508">
        <v>104.39999999999998</v>
      </c>
      <c r="J154" s="508">
        <v>107.44999999999999</v>
      </c>
      <c r="K154" s="507">
        <v>101.35</v>
      </c>
      <c r="L154" s="507">
        <v>95</v>
      </c>
      <c r="M154" s="507">
        <v>60.123519999999999</v>
      </c>
    </row>
    <row r="155" spans="1:13">
      <c r="A155" s="254">
        <v>145</v>
      </c>
      <c r="B155" s="510" t="s">
        <v>352</v>
      </c>
      <c r="C155" s="507">
        <v>574.54999999999995</v>
      </c>
      <c r="D155" s="508">
        <v>578.76666666666665</v>
      </c>
      <c r="E155" s="508">
        <v>567.7833333333333</v>
      </c>
      <c r="F155" s="508">
        <v>561.01666666666665</v>
      </c>
      <c r="G155" s="508">
        <v>550.0333333333333</v>
      </c>
      <c r="H155" s="508">
        <v>585.5333333333333</v>
      </c>
      <c r="I155" s="508">
        <v>596.51666666666665</v>
      </c>
      <c r="J155" s="508">
        <v>603.2833333333333</v>
      </c>
      <c r="K155" s="507">
        <v>589.75</v>
      </c>
      <c r="L155" s="507">
        <v>572</v>
      </c>
      <c r="M155" s="507">
        <v>1.0226</v>
      </c>
    </row>
    <row r="156" spans="1:13">
      <c r="A156" s="254">
        <v>146</v>
      </c>
      <c r="B156" s="510" t="s">
        <v>96</v>
      </c>
      <c r="C156" s="507">
        <v>1318.8</v>
      </c>
      <c r="D156" s="508">
        <v>1327.8833333333334</v>
      </c>
      <c r="E156" s="508">
        <v>1296.3166666666668</v>
      </c>
      <c r="F156" s="508">
        <v>1273.8333333333335</v>
      </c>
      <c r="G156" s="508">
        <v>1242.2666666666669</v>
      </c>
      <c r="H156" s="508">
        <v>1350.3666666666668</v>
      </c>
      <c r="I156" s="508">
        <v>1381.9333333333334</v>
      </c>
      <c r="J156" s="508">
        <v>1404.4166666666667</v>
      </c>
      <c r="K156" s="507">
        <v>1359.45</v>
      </c>
      <c r="L156" s="507">
        <v>1305.4000000000001</v>
      </c>
      <c r="M156" s="507">
        <v>9.6200100000000006</v>
      </c>
    </row>
    <row r="157" spans="1:13">
      <c r="A157" s="254">
        <v>147</v>
      </c>
      <c r="B157" s="510" t="s">
        <v>97</v>
      </c>
      <c r="C157" s="507">
        <v>204.1</v>
      </c>
      <c r="D157" s="508">
        <v>205.51666666666665</v>
      </c>
      <c r="E157" s="508">
        <v>201.83333333333331</v>
      </c>
      <c r="F157" s="508">
        <v>199.56666666666666</v>
      </c>
      <c r="G157" s="508">
        <v>195.88333333333333</v>
      </c>
      <c r="H157" s="508">
        <v>207.7833333333333</v>
      </c>
      <c r="I157" s="508">
        <v>211.46666666666664</v>
      </c>
      <c r="J157" s="508">
        <v>213.73333333333329</v>
      </c>
      <c r="K157" s="507">
        <v>209.2</v>
      </c>
      <c r="L157" s="507">
        <v>203.25</v>
      </c>
      <c r="M157" s="507">
        <v>22.674389999999999</v>
      </c>
    </row>
    <row r="158" spans="1:13">
      <c r="A158" s="254">
        <v>148</v>
      </c>
      <c r="B158" s="510" t="s">
        <v>354</v>
      </c>
      <c r="C158" s="507">
        <v>283.3</v>
      </c>
      <c r="D158" s="508">
        <v>285.23333333333335</v>
      </c>
      <c r="E158" s="508">
        <v>280.56666666666672</v>
      </c>
      <c r="F158" s="508">
        <v>277.83333333333337</v>
      </c>
      <c r="G158" s="508">
        <v>273.16666666666674</v>
      </c>
      <c r="H158" s="508">
        <v>287.9666666666667</v>
      </c>
      <c r="I158" s="508">
        <v>292.63333333333333</v>
      </c>
      <c r="J158" s="508">
        <v>295.36666666666667</v>
      </c>
      <c r="K158" s="507">
        <v>289.89999999999998</v>
      </c>
      <c r="L158" s="507">
        <v>282.5</v>
      </c>
      <c r="M158" s="507">
        <v>1.28098</v>
      </c>
    </row>
    <row r="159" spans="1:13">
      <c r="A159" s="254">
        <v>149</v>
      </c>
      <c r="B159" s="510" t="s">
        <v>98</v>
      </c>
      <c r="C159" s="507">
        <v>87.35</v>
      </c>
      <c r="D159" s="508">
        <v>87.899999999999991</v>
      </c>
      <c r="E159" s="508">
        <v>84.799999999999983</v>
      </c>
      <c r="F159" s="508">
        <v>82.249999999999986</v>
      </c>
      <c r="G159" s="508">
        <v>79.149999999999977</v>
      </c>
      <c r="H159" s="508">
        <v>90.449999999999989</v>
      </c>
      <c r="I159" s="508">
        <v>93.549999999999983</v>
      </c>
      <c r="J159" s="508">
        <v>96.1</v>
      </c>
      <c r="K159" s="507">
        <v>91</v>
      </c>
      <c r="L159" s="507">
        <v>85.35</v>
      </c>
      <c r="M159" s="507">
        <v>310.06526000000002</v>
      </c>
    </row>
    <row r="160" spans="1:13">
      <c r="A160" s="254">
        <v>150</v>
      </c>
      <c r="B160" s="510" t="s">
        <v>355</v>
      </c>
      <c r="C160" s="507">
        <v>2394.75</v>
      </c>
      <c r="D160" s="508">
        <v>2391.5833333333335</v>
      </c>
      <c r="E160" s="508">
        <v>2368.166666666667</v>
      </c>
      <c r="F160" s="508">
        <v>2341.5833333333335</v>
      </c>
      <c r="G160" s="508">
        <v>2318.166666666667</v>
      </c>
      <c r="H160" s="508">
        <v>2418.166666666667</v>
      </c>
      <c r="I160" s="508">
        <v>2441.5833333333339</v>
      </c>
      <c r="J160" s="508">
        <v>2468.166666666667</v>
      </c>
      <c r="K160" s="507">
        <v>2415</v>
      </c>
      <c r="L160" s="507">
        <v>2365</v>
      </c>
      <c r="M160" s="507">
        <v>0.22841</v>
      </c>
    </row>
    <row r="161" spans="1:13">
      <c r="A161" s="254">
        <v>151</v>
      </c>
      <c r="B161" s="510" t="s">
        <v>356</v>
      </c>
      <c r="C161" s="507">
        <v>401.55</v>
      </c>
      <c r="D161" s="508">
        <v>408.83333333333331</v>
      </c>
      <c r="E161" s="508">
        <v>392.71666666666664</v>
      </c>
      <c r="F161" s="508">
        <v>383.88333333333333</v>
      </c>
      <c r="G161" s="508">
        <v>367.76666666666665</v>
      </c>
      <c r="H161" s="508">
        <v>417.66666666666663</v>
      </c>
      <c r="I161" s="508">
        <v>433.7833333333333</v>
      </c>
      <c r="J161" s="508">
        <v>442.61666666666662</v>
      </c>
      <c r="K161" s="507">
        <v>424.95</v>
      </c>
      <c r="L161" s="507">
        <v>400</v>
      </c>
      <c r="M161" s="507">
        <v>3.5643099999999999</v>
      </c>
    </row>
    <row r="162" spans="1:13">
      <c r="A162" s="254">
        <v>152</v>
      </c>
      <c r="B162" s="510" t="s">
        <v>357</v>
      </c>
      <c r="C162" s="507">
        <v>657.9</v>
      </c>
      <c r="D162" s="508">
        <v>667.21666666666658</v>
      </c>
      <c r="E162" s="508">
        <v>644.73333333333312</v>
      </c>
      <c r="F162" s="508">
        <v>631.56666666666649</v>
      </c>
      <c r="G162" s="508">
        <v>609.08333333333303</v>
      </c>
      <c r="H162" s="508">
        <v>680.38333333333321</v>
      </c>
      <c r="I162" s="508">
        <v>702.86666666666656</v>
      </c>
      <c r="J162" s="508">
        <v>716.0333333333333</v>
      </c>
      <c r="K162" s="507">
        <v>689.7</v>
      </c>
      <c r="L162" s="507">
        <v>654.04999999999995</v>
      </c>
      <c r="M162" s="507">
        <v>2.0738699999999999</v>
      </c>
    </row>
    <row r="163" spans="1:13">
      <c r="A163" s="254">
        <v>153</v>
      </c>
      <c r="B163" s="510" t="s">
        <v>358</v>
      </c>
      <c r="C163" s="507">
        <v>105.5</v>
      </c>
      <c r="D163" s="508">
        <v>107.25</v>
      </c>
      <c r="E163" s="508">
        <v>101.75</v>
      </c>
      <c r="F163" s="508">
        <v>98</v>
      </c>
      <c r="G163" s="508">
        <v>92.5</v>
      </c>
      <c r="H163" s="508">
        <v>111</v>
      </c>
      <c r="I163" s="508">
        <v>116.5</v>
      </c>
      <c r="J163" s="508">
        <v>120.25</v>
      </c>
      <c r="K163" s="507">
        <v>112.75</v>
      </c>
      <c r="L163" s="507">
        <v>103.5</v>
      </c>
      <c r="M163" s="507">
        <v>72.097369999999998</v>
      </c>
    </row>
    <row r="164" spans="1:13">
      <c r="A164" s="254">
        <v>154</v>
      </c>
      <c r="B164" s="510" t="s">
        <v>359</v>
      </c>
      <c r="C164" s="507">
        <v>177.4</v>
      </c>
      <c r="D164" s="508">
        <v>179.13333333333333</v>
      </c>
      <c r="E164" s="508">
        <v>172.26666666666665</v>
      </c>
      <c r="F164" s="508">
        <v>167.13333333333333</v>
      </c>
      <c r="G164" s="508">
        <v>160.26666666666665</v>
      </c>
      <c r="H164" s="508">
        <v>184.26666666666665</v>
      </c>
      <c r="I164" s="508">
        <v>191.13333333333333</v>
      </c>
      <c r="J164" s="508">
        <v>196.26666666666665</v>
      </c>
      <c r="K164" s="507">
        <v>186</v>
      </c>
      <c r="L164" s="507">
        <v>174</v>
      </c>
      <c r="M164" s="507">
        <v>43.69247</v>
      </c>
    </row>
    <row r="165" spans="1:13">
      <c r="A165" s="254">
        <v>155</v>
      </c>
      <c r="B165" s="510" t="s">
        <v>239</v>
      </c>
      <c r="C165" s="507">
        <v>7.85</v>
      </c>
      <c r="D165" s="508">
        <v>7.8833333333333329</v>
      </c>
      <c r="E165" s="508">
        <v>7.7666666666666657</v>
      </c>
      <c r="F165" s="508">
        <v>7.6833333333333327</v>
      </c>
      <c r="G165" s="508">
        <v>7.5666666666666655</v>
      </c>
      <c r="H165" s="508">
        <v>7.9666666666666659</v>
      </c>
      <c r="I165" s="508">
        <v>8.0833333333333321</v>
      </c>
      <c r="J165" s="508">
        <v>8.1666666666666661</v>
      </c>
      <c r="K165" s="507">
        <v>8</v>
      </c>
      <c r="L165" s="507">
        <v>7.8</v>
      </c>
      <c r="M165" s="507">
        <v>35.417450000000002</v>
      </c>
    </row>
    <row r="166" spans="1:13">
      <c r="A166" s="254">
        <v>156</v>
      </c>
      <c r="B166" s="510" t="s">
        <v>240</v>
      </c>
      <c r="C166" s="507">
        <v>68.95</v>
      </c>
      <c r="D166" s="508">
        <v>69.316666666666677</v>
      </c>
      <c r="E166" s="508">
        <v>68.483333333333348</v>
      </c>
      <c r="F166" s="508">
        <v>68.016666666666666</v>
      </c>
      <c r="G166" s="508">
        <v>67.183333333333337</v>
      </c>
      <c r="H166" s="508">
        <v>69.78333333333336</v>
      </c>
      <c r="I166" s="508">
        <v>70.616666666666703</v>
      </c>
      <c r="J166" s="508">
        <v>71.083333333333371</v>
      </c>
      <c r="K166" s="507">
        <v>70.150000000000006</v>
      </c>
      <c r="L166" s="507">
        <v>68.849999999999994</v>
      </c>
      <c r="M166" s="507">
        <v>19.443860000000001</v>
      </c>
    </row>
    <row r="167" spans="1:13">
      <c r="A167" s="254">
        <v>157</v>
      </c>
      <c r="B167" s="510" t="s">
        <v>99</v>
      </c>
      <c r="C167" s="507">
        <v>147.15</v>
      </c>
      <c r="D167" s="508">
        <v>147.16666666666666</v>
      </c>
      <c r="E167" s="508">
        <v>144.33333333333331</v>
      </c>
      <c r="F167" s="508">
        <v>141.51666666666665</v>
      </c>
      <c r="G167" s="508">
        <v>138.68333333333331</v>
      </c>
      <c r="H167" s="508">
        <v>149.98333333333332</v>
      </c>
      <c r="I167" s="508">
        <v>152.81666666666663</v>
      </c>
      <c r="J167" s="508">
        <v>155.63333333333333</v>
      </c>
      <c r="K167" s="507">
        <v>150</v>
      </c>
      <c r="L167" s="507">
        <v>144.35</v>
      </c>
      <c r="M167" s="507">
        <v>343.17340999999999</v>
      </c>
    </row>
    <row r="168" spans="1:13">
      <c r="A168" s="254">
        <v>158</v>
      </c>
      <c r="B168" s="510" t="s">
        <v>360</v>
      </c>
      <c r="C168" s="507">
        <v>302.45</v>
      </c>
      <c r="D168" s="508">
        <v>304.48333333333335</v>
      </c>
      <c r="E168" s="508">
        <v>294.9666666666667</v>
      </c>
      <c r="F168" s="508">
        <v>287.48333333333335</v>
      </c>
      <c r="G168" s="508">
        <v>277.9666666666667</v>
      </c>
      <c r="H168" s="508">
        <v>311.9666666666667</v>
      </c>
      <c r="I168" s="508">
        <v>321.48333333333335</v>
      </c>
      <c r="J168" s="508">
        <v>328.9666666666667</v>
      </c>
      <c r="K168" s="507">
        <v>314</v>
      </c>
      <c r="L168" s="507">
        <v>297</v>
      </c>
      <c r="M168" s="507">
        <v>6.1070700000000002</v>
      </c>
    </row>
    <row r="169" spans="1:13">
      <c r="A169" s="254">
        <v>159</v>
      </c>
      <c r="B169" s="510" t="s">
        <v>361</v>
      </c>
      <c r="C169" s="507">
        <v>245.8</v>
      </c>
      <c r="D169" s="508">
        <v>246.81666666666669</v>
      </c>
      <c r="E169" s="508">
        <v>239.08333333333337</v>
      </c>
      <c r="F169" s="508">
        <v>232.36666666666667</v>
      </c>
      <c r="G169" s="508">
        <v>224.63333333333335</v>
      </c>
      <c r="H169" s="508">
        <v>253.53333333333339</v>
      </c>
      <c r="I169" s="508">
        <v>261.26666666666665</v>
      </c>
      <c r="J169" s="508">
        <v>267.98333333333341</v>
      </c>
      <c r="K169" s="507">
        <v>254.55</v>
      </c>
      <c r="L169" s="507">
        <v>240.1</v>
      </c>
      <c r="M169" s="507">
        <v>3.3480699999999999</v>
      </c>
    </row>
    <row r="170" spans="1:13">
      <c r="A170" s="254">
        <v>160</v>
      </c>
      <c r="B170" s="510" t="s">
        <v>744</v>
      </c>
      <c r="C170" s="507">
        <v>4199.05</v>
      </c>
      <c r="D170" s="508">
        <v>4253.6833333333334</v>
      </c>
      <c r="E170" s="508">
        <v>4138.3666666666668</v>
      </c>
      <c r="F170" s="508">
        <v>4077.6833333333334</v>
      </c>
      <c r="G170" s="508">
        <v>3962.3666666666668</v>
      </c>
      <c r="H170" s="508">
        <v>4314.3666666666668</v>
      </c>
      <c r="I170" s="508">
        <v>4429.6833333333343</v>
      </c>
      <c r="J170" s="508">
        <v>4490.3666666666668</v>
      </c>
      <c r="K170" s="507">
        <v>4369</v>
      </c>
      <c r="L170" s="507">
        <v>4193</v>
      </c>
      <c r="M170" s="507">
        <v>0.57445999999999997</v>
      </c>
    </row>
    <row r="171" spans="1:13">
      <c r="A171" s="254">
        <v>161</v>
      </c>
      <c r="B171" s="510" t="s">
        <v>102</v>
      </c>
      <c r="C171" s="507">
        <v>27.65</v>
      </c>
      <c r="D171" s="508">
        <v>27.983333333333331</v>
      </c>
      <c r="E171" s="508">
        <v>26.766666666666662</v>
      </c>
      <c r="F171" s="508">
        <v>25.883333333333333</v>
      </c>
      <c r="G171" s="508">
        <v>24.666666666666664</v>
      </c>
      <c r="H171" s="508">
        <v>28.86666666666666</v>
      </c>
      <c r="I171" s="508">
        <v>30.083333333333329</v>
      </c>
      <c r="J171" s="508">
        <v>30.966666666666658</v>
      </c>
      <c r="K171" s="507">
        <v>29.2</v>
      </c>
      <c r="L171" s="507">
        <v>27.1</v>
      </c>
      <c r="M171" s="507">
        <v>340.00986</v>
      </c>
    </row>
    <row r="172" spans="1:13">
      <c r="A172" s="254">
        <v>162</v>
      </c>
      <c r="B172" s="510" t="s">
        <v>362</v>
      </c>
      <c r="C172" s="507">
        <v>2358.6</v>
      </c>
      <c r="D172" s="508">
        <v>2366.6166666666668</v>
      </c>
      <c r="E172" s="508">
        <v>2313.2333333333336</v>
      </c>
      <c r="F172" s="508">
        <v>2267.8666666666668</v>
      </c>
      <c r="G172" s="508">
        <v>2214.4833333333336</v>
      </c>
      <c r="H172" s="508">
        <v>2411.9833333333336</v>
      </c>
      <c r="I172" s="508">
        <v>2465.3666666666668</v>
      </c>
      <c r="J172" s="508">
        <v>2510.7333333333336</v>
      </c>
      <c r="K172" s="507">
        <v>2420</v>
      </c>
      <c r="L172" s="507">
        <v>2321.25</v>
      </c>
      <c r="M172" s="507">
        <v>0.48402000000000001</v>
      </c>
    </row>
    <row r="173" spans="1:13">
      <c r="A173" s="254">
        <v>163</v>
      </c>
      <c r="B173" s="510" t="s">
        <v>745</v>
      </c>
      <c r="C173" s="507">
        <v>202.6</v>
      </c>
      <c r="D173" s="508">
        <v>205.26666666666665</v>
      </c>
      <c r="E173" s="508">
        <v>197.3833333333333</v>
      </c>
      <c r="F173" s="508">
        <v>192.16666666666666</v>
      </c>
      <c r="G173" s="508">
        <v>184.2833333333333</v>
      </c>
      <c r="H173" s="508">
        <v>210.48333333333329</v>
      </c>
      <c r="I173" s="508">
        <v>218.36666666666662</v>
      </c>
      <c r="J173" s="508">
        <v>223.58333333333329</v>
      </c>
      <c r="K173" s="507">
        <v>213.15</v>
      </c>
      <c r="L173" s="507">
        <v>200.05</v>
      </c>
      <c r="M173" s="507">
        <v>2.1684299999999999</v>
      </c>
    </row>
    <row r="174" spans="1:13">
      <c r="A174" s="254">
        <v>164</v>
      </c>
      <c r="B174" s="510" t="s">
        <v>363</v>
      </c>
      <c r="C174" s="507">
        <v>2546.8000000000002</v>
      </c>
      <c r="D174" s="508">
        <v>2563.9166666666665</v>
      </c>
      <c r="E174" s="508">
        <v>2507.8833333333332</v>
      </c>
      <c r="F174" s="508">
        <v>2468.9666666666667</v>
      </c>
      <c r="G174" s="508">
        <v>2412.9333333333334</v>
      </c>
      <c r="H174" s="508">
        <v>2602.833333333333</v>
      </c>
      <c r="I174" s="508">
        <v>2658.8666666666668</v>
      </c>
      <c r="J174" s="508">
        <v>2697.7833333333328</v>
      </c>
      <c r="K174" s="507">
        <v>2619.9499999999998</v>
      </c>
      <c r="L174" s="507">
        <v>2525</v>
      </c>
      <c r="M174" s="507">
        <v>0.13136999999999999</v>
      </c>
    </row>
    <row r="175" spans="1:13">
      <c r="A175" s="254">
        <v>165</v>
      </c>
      <c r="B175" s="510" t="s">
        <v>241</v>
      </c>
      <c r="C175" s="507">
        <v>196.75</v>
      </c>
      <c r="D175" s="508">
        <v>197.25</v>
      </c>
      <c r="E175" s="508">
        <v>193</v>
      </c>
      <c r="F175" s="508">
        <v>189.25</v>
      </c>
      <c r="G175" s="508">
        <v>185</v>
      </c>
      <c r="H175" s="508">
        <v>201</v>
      </c>
      <c r="I175" s="508">
        <v>205.25</v>
      </c>
      <c r="J175" s="508">
        <v>209</v>
      </c>
      <c r="K175" s="507">
        <v>201.5</v>
      </c>
      <c r="L175" s="507">
        <v>193.5</v>
      </c>
      <c r="M175" s="507">
        <v>4.6678600000000001</v>
      </c>
    </row>
    <row r="176" spans="1:13">
      <c r="A176" s="254">
        <v>166</v>
      </c>
      <c r="B176" s="510" t="s">
        <v>364</v>
      </c>
      <c r="C176" s="507">
        <v>5610.35</v>
      </c>
      <c r="D176" s="508">
        <v>5619.4333333333334</v>
      </c>
      <c r="E176" s="508">
        <v>5590.916666666667</v>
      </c>
      <c r="F176" s="508">
        <v>5571.4833333333336</v>
      </c>
      <c r="G176" s="508">
        <v>5542.9666666666672</v>
      </c>
      <c r="H176" s="508">
        <v>5638.8666666666668</v>
      </c>
      <c r="I176" s="508">
        <v>5667.3833333333332</v>
      </c>
      <c r="J176" s="508">
        <v>5686.8166666666666</v>
      </c>
      <c r="K176" s="507">
        <v>5647.95</v>
      </c>
      <c r="L176" s="507">
        <v>5600</v>
      </c>
      <c r="M176" s="507">
        <v>2.197E-2</v>
      </c>
    </row>
    <row r="177" spans="1:13">
      <c r="A177" s="254">
        <v>167</v>
      </c>
      <c r="B177" s="510" t="s">
        <v>365</v>
      </c>
      <c r="C177" s="507">
        <v>1544.2</v>
      </c>
      <c r="D177" s="508">
        <v>1546.7333333333333</v>
      </c>
      <c r="E177" s="508">
        <v>1518.4666666666667</v>
      </c>
      <c r="F177" s="508">
        <v>1492.7333333333333</v>
      </c>
      <c r="G177" s="508">
        <v>1464.4666666666667</v>
      </c>
      <c r="H177" s="508">
        <v>1572.4666666666667</v>
      </c>
      <c r="I177" s="508">
        <v>1600.7333333333336</v>
      </c>
      <c r="J177" s="508">
        <v>1626.4666666666667</v>
      </c>
      <c r="K177" s="507">
        <v>1575</v>
      </c>
      <c r="L177" s="507">
        <v>1521</v>
      </c>
      <c r="M177" s="507">
        <v>0.65002000000000004</v>
      </c>
    </row>
    <row r="178" spans="1:13">
      <c r="A178" s="254">
        <v>168</v>
      </c>
      <c r="B178" s="510" t="s">
        <v>100</v>
      </c>
      <c r="C178" s="507">
        <v>467.95</v>
      </c>
      <c r="D178" s="508">
        <v>469.16666666666669</v>
      </c>
      <c r="E178" s="508">
        <v>463.78333333333336</v>
      </c>
      <c r="F178" s="508">
        <v>459.61666666666667</v>
      </c>
      <c r="G178" s="508">
        <v>454.23333333333335</v>
      </c>
      <c r="H178" s="508">
        <v>473.33333333333337</v>
      </c>
      <c r="I178" s="508">
        <v>478.7166666666667</v>
      </c>
      <c r="J178" s="508">
        <v>482.88333333333338</v>
      </c>
      <c r="K178" s="507">
        <v>474.55</v>
      </c>
      <c r="L178" s="507">
        <v>465</v>
      </c>
      <c r="M178" s="507">
        <v>10.09076</v>
      </c>
    </row>
    <row r="179" spans="1:13">
      <c r="A179" s="254">
        <v>169</v>
      </c>
      <c r="B179" s="510" t="s">
        <v>366</v>
      </c>
      <c r="C179" s="507">
        <v>903.7</v>
      </c>
      <c r="D179" s="508">
        <v>903.25</v>
      </c>
      <c r="E179" s="508">
        <v>899.45</v>
      </c>
      <c r="F179" s="508">
        <v>895.2</v>
      </c>
      <c r="G179" s="508">
        <v>891.40000000000009</v>
      </c>
      <c r="H179" s="508">
        <v>907.5</v>
      </c>
      <c r="I179" s="508">
        <v>911.3</v>
      </c>
      <c r="J179" s="508">
        <v>915.55</v>
      </c>
      <c r="K179" s="507">
        <v>907.05</v>
      </c>
      <c r="L179" s="507">
        <v>899</v>
      </c>
      <c r="M179" s="507">
        <v>0.27960000000000002</v>
      </c>
    </row>
    <row r="180" spans="1:13">
      <c r="A180" s="254">
        <v>170</v>
      </c>
      <c r="B180" s="510" t="s">
        <v>242</v>
      </c>
      <c r="C180" s="507">
        <v>497.9</v>
      </c>
      <c r="D180" s="508">
        <v>500.13333333333338</v>
      </c>
      <c r="E180" s="508">
        <v>492.76666666666677</v>
      </c>
      <c r="F180" s="508">
        <v>487.63333333333338</v>
      </c>
      <c r="G180" s="508">
        <v>480.26666666666677</v>
      </c>
      <c r="H180" s="508">
        <v>505.26666666666677</v>
      </c>
      <c r="I180" s="508">
        <v>512.63333333333344</v>
      </c>
      <c r="J180" s="508">
        <v>517.76666666666677</v>
      </c>
      <c r="K180" s="507">
        <v>507.5</v>
      </c>
      <c r="L180" s="507">
        <v>495</v>
      </c>
      <c r="M180" s="507">
        <v>0.99548999999999999</v>
      </c>
    </row>
    <row r="181" spans="1:13">
      <c r="A181" s="254">
        <v>171</v>
      </c>
      <c r="B181" s="510" t="s">
        <v>103</v>
      </c>
      <c r="C181" s="507">
        <v>691.3</v>
      </c>
      <c r="D181" s="508">
        <v>691.98333333333323</v>
      </c>
      <c r="E181" s="508">
        <v>686.51666666666642</v>
      </c>
      <c r="F181" s="508">
        <v>681.73333333333323</v>
      </c>
      <c r="G181" s="508">
        <v>676.26666666666642</v>
      </c>
      <c r="H181" s="508">
        <v>696.76666666666642</v>
      </c>
      <c r="I181" s="508">
        <v>702.23333333333335</v>
      </c>
      <c r="J181" s="508">
        <v>707.01666666666642</v>
      </c>
      <c r="K181" s="507">
        <v>697.45</v>
      </c>
      <c r="L181" s="507">
        <v>687.2</v>
      </c>
      <c r="M181" s="507">
        <v>13.042070000000001</v>
      </c>
    </row>
    <row r="182" spans="1:13">
      <c r="A182" s="254">
        <v>172</v>
      </c>
      <c r="B182" s="510" t="s">
        <v>243</v>
      </c>
      <c r="C182" s="507">
        <v>466.6</v>
      </c>
      <c r="D182" s="508">
        <v>465.83333333333331</v>
      </c>
      <c r="E182" s="508">
        <v>463.76666666666665</v>
      </c>
      <c r="F182" s="508">
        <v>460.93333333333334</v>
      </c>
      <c r="G182" s="508">
        <v>458.86666666666667</v>
      </c>
      <c r="H182" s="508">
        <v>468.66666666666663</v>
      </c>
      <c r="I182" s="508">
        <v>470.73333333333335</v>
      </c>
      <c r="J182" s="508">
        <v>473.56666666666661</v>
      </c>
      <c r="K182" s="507">
        <v>467.9</v>
      </c>
      <c r="L182" s="507">
        <v>463</v>
      </c>
      <c r="M182" s="507">
        <v>2.08996</v>
      </c>
    </row>
    <row r="183" spans="1:13">
      <c r="A183" s="254">
        <v>173</v>
      </c>
      <c r="B183" s="510" t="s">
        <v>244</v>
      </c>
      <c r="C183" s="507">
        <v>1497.65</v>
      </c>
      <c r="D183" s="508">
        <v>1504.05</v>
      </c>
      <c r="E183" s="508">
        <v>1478.6</v>
      </c>
      <c r="F183" s="508">
        <v>1459.55</v>
      </c>
      <c r="G183" s="508">
        <v>1434.1</v>
      </c>
      <c r="H183" s="508">
        <v>1523.1</v>
      </c>
      <c r="I183" s="508">
        <v>1548.5500000000002</v>
      </c>
      <c r="J183" s="508">
        <v>1567.6</v>
      </c>
      <c r="K183" s="507">
        <v>1529.5</v>
      </c>
      <c r="L183" s="507">
        <v>1485</v>
      </c>
      <c r="M183" s="507">
        <v>3.2962600000000002</v>
      </c>
    </row>
    <row r="184" spans="1:13">
      <c r="A184" s="254">
        <v>174</v>
      </c>
      <c r="B184" s="510" t="s">
        <v>367</v>
      </c>
      <c r="C184" s="507">
        <v>349.1</v>
      </c>
      <c r="D184" s="508">
        <v>350.61666666666662</v>
      </c>
      <c r="E184" s="508">
        <v>336.48333333333323</v>
      </c>
      <c r="F184" s="508">
        <v>323.86666666666662</v>
      </c>
      <c r="G184" s="508">
        <v>309.73333333333323</v>
      </c>
      <c r="H184" s="508">
        <v>363.23333333333323</v>
      </c>
      <c r="I184" s="508">
        <v>377.36666666666656</v>
      </c>
      <c r="J184" s="508">
        <v>389.98333333333323</v>
      </c>
      <c r="K184" s="507">
        <v>364.75</v>
      </c>
      <c r="L184" s="507">
        <v>338</v>
      </c>
      <c r="M184" s="507">
        <v>34.93862</v>
      </c>
    </row>
    <row r="185" spans="1:13">
      <c r="A185" s="254">
        <v>175</v>
      </c>
      <c r="B185" s="510" t="s">
        <v>245</v>
      </c>
      <c r="C185" s="507">
        <v>476.05</v>
      </c>
      <c r="D185" s="508">
        <v>479.68333333333334</v>
      </c>
      <c r="E185" s="508">
        <v>463.36666666666667</v>
      </c>
      <c r="F185" s="508">
        <v>450.68333333333334</v>
      </c>
      <c r="G185" s="508">
        <v>434.36666666666667</v>
      </c>
      <c r="H185" s="508">
        <v>492.36666666666667</v>
      </c>
      <c r="I185" s="508">
        <v>508.68333333333339</v>
      </c>
      <c r="J185" s="508">
        <v>521.36666666666667</v>
      </c>
      <c r="K185" s="507">
        <v>496</v>
      </c>
      <c r="L185" s="507">
        <v>467</v>
      </c>
      <c r="M185" s="507">
        <v>13.67789</v>
      </c>
    </row>
    <row r="186" spans="1:13">
      <c r="A186" s="254">
        <v>176</v>
      </c>
      <c r="B186" s="510" t="s">
        <v>104</v>
      </c>
      <c r="C186" s="507">
        <v>1339.35</v>
      </c>
      <c r="D186" s="508">
        <v>1345.0166666666667</v>
      </c>
      <c r="E186" s="508">
        <v>1318.3333333333333</v>
      </c>
      <c r="F186" s="508">
        <v>1297.3166666666666</v>
      </c>
      <c r="G186" s="508">
        <v>1270.6333333333332</v>
      </c>
      <c r="H186" s="508">
        <v>1366.0333333333333</v>
      </c>
      <c r="I186" s="508">
        <v>1392.7166666666667</v>
      </c>
      <c r="J186" s="508">
        <v>1413.7333333333333</v>
      </c>
      <c r="K186" s="507">
        <v>1371.7</v>
      </c>
      <c r="L186" s="507">
        <v>1324</v>
      </c>
      <c r="M186" s="507">
        <v>27.141729999999999</v>
      </c>
    </row>
    <row r="187" spans="1:13">
      <c r="A187" s="254">
        <v>177</v>
      </c>
      <c r="B187" s="510" t="s">
        <v>368</v>
      </c>
      <c r="C187" s="507">
        <v>307.55</v>
      </c>
      <c r="D187" s="508">
        <v>312.33333333333331</v>
      </c>
      <c r="E187" s="508">
        <v>301.21666666666664</v>
      </c>
      <c r="F187" s="508">
        <v>294.88333333333333</v>
      </c>
      <c r="G187" s="508">
        <v>283.76666666666665</v>
      </c>
      <c r="H187" s="508">
        <v>318.66666666666663</v>
      </c>
      <c r="I187" s="508">
        <v>329.7833333333333</v>
      </c>
      <c r="J187" s="508">
        <v>336.11666666666662</v>
      </c>
      <c r="K187" s="507">
        <v>323.45</v>
      </c>
      <c r="L187" s="507">
        <v>306</v>
      </c>
      <c r="M187" s="507">
        <v>1.78409</v>
      </c>
    </row>
    <row r="188" spans="1:13">
      <c r="A188" s="254">
        <v>178</v>
      </c>
      <c r="B188" s="510" t="s">
        <v>369</v>
      </c>
      <c r="C188" s="507">
        <v>142.80000000000001</v>
      </c>
      <c r="D188" s="508">
        <v>143.01666666666668</v>
      </c>
      <c r="E188" s="508">
        <v>137.28333333333336</v>
      </c>
      <c r="F188" s="508">
        <v>131.76666666666668</v>
      </c>
      <c r="G188" s="508">
        <v>126.03333333333336</v>
      </c>
      <c r="H188" s="508">
        <v>148.53333333333336</v>
      </c>
      <c r="I188" s="508">
        <v>154.26666666666665</v>
      </c>
      <c r="J188" s="508">
        <v>159.78333333333336</v>
      </c>
      <c r="K188" s="507">
        <v>148.75</v>
      </c>
      <c r="L188" s="507">
        <v>137.5</v>
      </c>
      <c r="M188" s="507">
        <v>41.10201</v>
      </c>
    </row>
    <row r="189" spans="1:13">
      <c r="A189" s="254">
        <v>179</v>
      </c>
      <c r="B189" s="510" t="s">
        <v>370</v>
      </c>
      <c r="C189" s="507">
        <v>903.2</v>
      </c>
      <c r="D189" s="508">
        <v>915.78333333333342</v>
      </c>
      <c r="E189" s="508">
        <v>882.61666666666679</v>
      </c>
      <c r="F189" s="508">
        <v>862.03333333333342</v>
      </c>
      <c r="G189" s="508">
        <v>828.86666666666679</v>
      </c>
      <c r="H189" s="508">
        <v>936.36666666666679</v>
      </c>
      <c r="I189" s="508">
        <v>969.53333333333353</v>
      </c>
      <c r="J189" s="508">
        <v>990.11666666666679</v>
      </c>
      <c r="K189" s="507">
        <v>948.95</v>
      </c>
      <c r="L189" s="507">
        <v>895.2</v>
      </c>
      <c r="M189" s="507">
        <v>0.51139999999999997</v>
      </c>
    </row>
    <row r="190" spans="1:13">
      <c r="A190" s="254">
        <v>180</v>
      </c>
      <c r="B190" s="510" t="s">
        <v>371</v>
      </c>
      <c r="C190" s="507">
        <v>355.55</v>
      </c>
      <c r="D190" s="508">
        <v>361.43333333333339</v>
      </c>
      <c r="E190" s="508">
        <v>347.26666666666677</v>
      </c>
      <c r="F190" s="508">
        <v>338.98333333333335</v>
      </c>
      <c r="G190" s="508">
        <v>324.81666666666672</v>
      </c>
      <c r="H190" s="508">
        <v>369.71666666666681</v>
      </c>
      <c r="I190" s="508">
        <v>383.88333333333344</v>
      </c>
      <c r="J190" s="508">
        <v>392.16666666666686</v>
      </c>
      <c r="K190" s="507">
        <v>375.6</v>
      </c>
      <c r="L190" s="507">
        <v>353.15</v>
      </c>
      <c r="M190" s="507">
        <v>3.80355</v>
      </c>
    </row>
    <row r="191" spans="1:13">
      <c r="A191" s="254">
        <v>181</v>
      </c>
      <c r="B191" s="510" t="s">
        <v>743</v>
      </c>
      <c r="C191" s="507">
        <v>143.69999999999999</v>
      </c>
      <c r="D191" s="508">
        <v>144.86666666666667</v>
      </c>
      <c r="E191" s="508">
        <v>136.93333333333334</v>
      </c>
      <c r="F191" s="508">
        <v>130.16666666666666</v>
      </c>
      <c r="G191" s="508">
        <v>122.23333333333332</v>
      </c>
      <c r="H191" s="508">
        <v>151.63333333333335</v>
      </c>
      <c r="I191" s="508">
        <v>159.56666666666669</v>
      </c>
      <c r="J191" s="508">
        <v>166.33333333333337</v>
      </c>
      <c r="K191" s="507">
        <v>152.80000000000001</v>
      </c>
      <c r="L191" s="507">
        <v>138.1</v>
      </c>
      <c r="M191" s="507">
        <v>12.868650000000001</v>
      </c>
    </row>
    <row r="192" spans="1:13">
      <c r="A192" s="254">
        <v>182</v>
      </c>
      <c r="B192" s="510" t="s">
        <v>773</v>
      </c>
      <c r="C192" s="507">
        <v>600.29999999999995</v>
      </c>
      <c r="D192" s="508">
        <v>607.73333333333323</v>
      </c>
      <c r="E192" s="508">
        <v>587.56666666666649</v>
      </c>
      <c r="F192" s="508">
        <v>574.83333333333326</v>
      </c>
      <c r="G192" s="508">
        <v>554.66666666666652</v>
      </c>
      <c r="H192" s="508">
        <v>620.46666666666647</v>
      </c>
      <c r="I192" s="508">
        <v>640.63333333333321</v>
      </c>
      <c r="J192" s="508">
        <v>653.36666666666645</v>
      </c>
      <c r="K192" s="507">
        <v>627.9</v>
      </c>
      <c r="L192" s="507">
        <v>595</v>
      </c>
      <c r="M192" s="507">
        <v>1.0692999999999999</v>
      </c>
    </row>
    <row r="193" spans="1:13">
      <c r="A193" s="254">
        <v>183</v>
      </c>
      <c r="B193" s="510" t="s">
        <v>372</v>
      </c>
      <c r="C193" s="507">
        <v>531.70000000000005</v>
      </c>
      <c r="D193" s="508">
        <v>536.63333333333333</v>
      </c>
      <c r="E193" s="508">
        <v>517.61666666666667</v>
      </c>
      <c r="F193" s="508">
        <v>503.5333333333333</v>
      </c>
      <c r="G193" s="508">
        <v>484.51666666666665</v>
      </c>
      <c r="H193" s="508">
        <v>550.7166666666667</v>
      </c>
      <c r="I193" s="508">
        <v>569.73333333333335</v>
      </c>
      <c r="J193" s="508">
        <v>583.81666666666672</v>
      </c>
      <c r="K193" s="507">
        <v>555.65</v>
      </c>
      <c r="L193" s="507">
        <v>522.54999999999995</v>
      </c>
      <c r="M193" s="507">
        <v>14.941560000000001</v>
      </c>
    </row>
    <row r="194" spans="1:13">
      <c r="A194" s="254">
        <v>184</v>
      </c>
      <c r="B194" s="510" t="s">
        <v>373</v>
      </c>
      <c r="C194" s="507">
        <v>61.4</v>
      </c>
      <c r="D194" s="508">
        <v>62.133333333333333</v>
      </c>
      <c r="E194" s="508">
        <v>60.266666666666666</v>
      </c>
      <c r="F194" s="508">
        <v>59.133333333333333</v>
      </c>
      <c r="G194" s="508">
        <v>57.266666666666666</v>
      </c>
      <c r="H194" s="508">
        <v>63.266666666666666</v>
      </c>
      <c r="I194" s="508">
        <v>65.133333333333326</v>
      </c>
      <c r="J194" s="508">
        <v>66.266666666666666</v>
      </c>
      <c r="K194" s="507">
        <v>64</v>
      </c>
      <c r="L194" s="507">
        <v>61</v>
      </c>
      <c r="M194" s="507">
        <v>19.277950000000001</v>
      </c>
    </row>
    <row r="195" spans="1:13">
      <c r="A195" s="254">
        <v>185</v>
      </c>
      <c r="B195" s="510" t="s">
        <v>374</v>
      </c>
      <c r="C195" s="507">
        <v>307.45</v>
      </c>
      <c r="D195" s="508">
        <v>311.18333333333334</v>
      </c>
      <c r="E195" s="508">
        <v>298.36666666666667</v>
      </c>
      <c r="F195" s="508">
        <v>289.28333333333336</v>
      </c>
      <c r="G195" s="508">
        <v>276.4666666666667</v>
      </c>
      <c r="H195" s="508">
        <v>320.26666666666665</v>
      </c>
      <c r="I195" s="508">
        <v>333.08333333333337</v>
      </c>
      <c r="J195" s="508">
        <v>342.16666666666663</v>
      </c>
      <c r="K195" s="507">
        <v>324</v>
      </c>
      <c r="L195" s="507">
        <v>302.10000000000002</v>
      </c>
      <c r="M195" s="507">
        <v>15.612539999999999</v>
      </c>
    </row>
    <row r="196" spans="1:13">
      <c r="A196" s="254">
        <v>186</v>
      </c>
      <c r="B196" s="510" t="s">
        <v>375</v>
      </c>
      <c r="C196" s="507">
        <v>108.35</v>
      </c>
      <c r="D196" s="508">
        <v>108.36666666666667</v>
      </c>
      <c r="E196" s="508">
        <v>106.08333333333334</v>
      </c>
      <c r="F196" s="508">
        <v>103.81666666666666</v>
      </c>
      <c r="G196" s="508">
        <v>101.53333333333333</v>
      </c>
      <c r="H196" s="508">
        <v>110.63333333333335</v>
      </c>
      <c r="I196" s="508">
        <v>112.91666666666669</v>
      </c>
      <c r="J196" s="508">
        <v>115.18333333333337</v>
      </c>
      <c r="K196" s="507">
        <v>110.65</v>
      </c>
      <c r="L196" s="507">
        <v>106.1</v>
      </c>
      <c r="M196" s="507">
        <v>8.6121999999999996</v>
      </c>
    </row>
    <row r="197" spans="1:13">
      <c r="A197" s="254">
        <v>187</v>
      </c>
      <c r="B197" s="510" t="s">
        <v>376</v>
      </c>
      <c r="C197" s="507">
        <v>96.15</v>
      </c>
      <c r="D197" s="508">
        <v>97.600000000000009</v>
      </c>
      <c r="E197" s="508">
        <v>93.000000000000014</v>
      </c>
      <c r="F197" s="508">
        <v>89.850000000000009</v>
      </c>
      <c r="G197" s="508">
        <v>85.250000000000014</v>
      </c>
      <c r="H197" s="508">
        <v>100.75000000000001</v>
      </c>
      <c r="I197" s="508">
        <v>105.35000000000001</v>
      </c>
      <c r="J197" s="508">
        <v>108.50000000000001</v>
      </c>
      <c r="K197" s="507">
        <v>102.2</v>
      </c>
      <c r="L197" s="507">
        <v>94.45</v>
      </c>
      <c r="M197" s="507">
        <v>39.830269999999999</v>
      </c>
    </row>
    <row r="198" spans="1:13">
      <c r="A198" s="254">
        <v>188</v>
      </c>
      <c r="B198" s="510" t="s">
        <v>246</v>
      </c>
      <c r="C198" s="507">
        <v>287.05</v>
      </c>
      <c r="D198" s="508">
        <v>293.81666666666666</v>
      </c>
      <c r="E198" s="508">
        <v>277.68333333333334</v>
      </c>
      <c r="F198" s="508">
        <v>268.31666666666666</v>
      </c>
      <c r="G198" s="508">
        <v>252.18333333333334</v>
      </c>
      <c r="H198" s="508">
        <v>303.18333333333334</v>
      </c>
      <c r="I198" s="508">
        <v>319.31666666666666</v>
      </c>
      <c r="J198" s="508">
        <v>328.68333333333334</v>
      </c>
      <c r="K198" s="507">
        <v>309.95</v>
      </c>
      <c r="L198" s="507">
        <v>284.45</v>
      </c>
      <c r="M198" s="507">
        <v>20.026209999999999</v>
      </c>
    </row>
    <row r="199" spans="1:13">
      <c r="A199" s="254">
        <v>189</v>
      </c>
      <c r="B199" s="510" t="s">
        <v>377</v>
      </c>
      <c r="C199" s="507">
        <v>786.9</v>
      </c>
      <c r="D199" s="508">
        <v>784.25</v>
      </c>
      <c r="E199" s="508">
        <v>762.65</v>
      </c>
      <c r="F199" s="508">
        <v>738.4</v>
      </c>
      <c r="G199" s="508">
        <v>716.8</v>
      </c>
      <c r="H199" s="508">
        <v>808.5</v>
      </c>
      <c r="I199" s="508">
        <v>830.09999999999991</v>
      </c>
      <c r="J199" s="508">
        <v>854.35</v>
      </c>
      <c r="K199" s="507">
        <v>805.85</v>
      </c>
      <c r="L199" s="507">
        <v>760</v>
      </c>
      <c r="M199" s="507">
        <v>2.1577700000000002</v>
      </c>
    </row>
    <row r="200" spans="1:13">
      <c r="A200" s="254">
        <v>190</v>
      </c>
      <c r="B200" s="510" t="s">
        <v>247</v>
      </c>
      <c r="C200" s="507">
        <v>1521.55</v>
      </c>
      <c r="D200" s="508">
        <v>1531.75</v>
      </c>
      <c r="E200" s="508">
        <v>1474.85</v>
      </c>
      <c r="F200" s="508">
        <v>1428.1499999999999</v>
      </c>
      <c r="G200" s="508">
        <v>1371.2499999999998</v>
      </c>
      <c r="H200" s="508">
        <v>1578.45</v>
      </c>
      <c r="I200" s="508">
        <v>1635.3500000000001</v>
      </c>
      <c r="J200" s="508">
        <v>1682.0500000000002</v>
      </c>
      <c r="K200" s="507">
        <v>1588.65</v>
      </c>
      <c r="L200" s="507">
        <v>1485.05</v>
      </c>
      <c r="M200" s="507">
        <v>4.0060000000000002</v>
      </c>
    </row>
    <row r="201" spans="1:13">
      <c r="A201" s="254">
        <v>191</v>
      </c>
      <c r="B201" s="510" t="s">
        <v>107</v>
      </c>
      <c r="C201" s="507">
        <v>941.5</v>
      </c>
      <c r="D201" s="508">
        <v>949.93333333333339</v>
      </c>
      <c r="E201" s="508">
        <v>927.86666666666679</v>
      </c>
      <c r="F201" s="508">
        <v>914.23333333333335</v>
      </c>
      <c r="G201" s="508">
        <v>892.16666666666674</v>
      </c>
      <c r="H201" s="508">
        <v>963.56666666666683</v>
      </c>
      <c r="I201" s="508">
        <v>985.63333333333344</v>
      </c>
      <c r="J201" s="508">
        <v>999.26666666666688</v>
      </c>
      <c r="K201" s="507">
        <v>972</v>
      </c>
      <c r="L201" s="507">
        <v>936.3</v>
      </c>
      <c r="M201" s="507">
        <v>59.921520000000001</v>
      </c>
    </row>
    <row r="202" spans="1:13">
      <c r="A202" s="254">
        <v>192</v>
      </c>
      <c r="B202" s="510" t="s">
        <v>248</v>
      </c>
      <c r="C202" s="507">
        <v>3137.8</v>
      </c>
      <c r="D202" s="508">
        <v>3154.2000000000003</v>
      </c>
      <c r="E202" s="508">
        <v>3098.6000000000004</v>
      </c>
      <c r="F202" s="508">
        <v>3059.4</v>
      </c>
      <c r="G202" s="508">
        <v>3003.8</v>
      </c>
      <c r="H202" s="508">
        <v>3193.4000000000005</v>
      </c>
      <c r="I202" s="508">
        <v>3249</v>
      </c>
      <c r="J202" s="508">
        <v>3288.2000000000007</v>
      </c>
      <c r="K202" s="507">
        <v>3209.8</v>
      </c>
      <c r="L202" s="507">
        <v>3115</v>
      </c>
      <c r="M202" s="507">
        <v>3.7862</v>
      </c>
    </row>
    <row r="203" spans="1:13">
      <c r="A203" s="254">
        <v>193</v>
      </c>
      <c r="B203" s="510" t="s">
        <v>109</v>
      </c>
      <c r="C203" s="507">
        <v>1530</v>
      </c>
      <c r="D203" s="508">
        <v>1532.2333333333333</v>
      </c>
      <c r="E203" s="508">
        <v>1518.8666666666668</v>
      </c>
      <c r="F203" s="508">
        <v>1507.7333333333333</v>
      </c>
      <c r="G203" s="508">
        <v>1494.3666666666668</v>
      </c>
      <c r="H203" s="508">
        <v>1543.3666666666668</v>
      </c>
      <c r="I203" s="508">
        <v>1556.7333333333331</v>
      </c>
      <c r="J203" s="508">
        <v>1567.8666666666668</v>
      </c>
      <c r="K203" s="507">
        <v>1545.6</v>
      </c>
      <c r="L203" s="507">
        <v>1521.1</v>
      </c>
      <c r="M203" s="507">
        <v>87.229110000000006</v>
      </c>
    </row>
    <row r="204" spans="1:13">
      <c r="A204" s="254">
        <v>194</v>
      </c>
      <c r="B204" s="510" t="s">
        <v>249</v>
      </c>
      <c r="C204" s="507">
        <v>717.25</v>
      </c>
      <c r="D204" s="508">
        <v>717.76666666666677</v>
      </c>
      <c r="E204" s="508">
        <v>710.78333333333353</v>
      </c>
      <c r="F204" s="508">
        <v>704.31666666666672</v>
      </c>
      <c r="G204" s="508">
        <v>697.33333333333348</v>
      </c>
      <c r="H204" s="508">
        <v>724.23333333333358</v>
      </c>
      <c r="I204" s="508">
        <v>731.21666666666692</v>
      </c>
      <c r="J204" s="508">
        <v>737.68333333333362</v>
      </c>
      <c r="K204" s="507">
        <v>724.75</v>
      </c>
      <c r="L204" s="507">
        <v>711.3</v>
      </c>
      <c r="M204" s="507">
        <v>21.40241</v>
      </c>
    </row>
    <row r="205" spans="1:13">
      <c r="A205" s="254">
        <v>195</v>
      </c>
      <c r="B205" s="510" t="s">
        <v>382</v>
      </c>
      <c r="C205" s="507">
        <v>29</v>
      </c>
      <c r="D205" s="508">
        <v>29.400000000000002</v>
      </c>
      <c r="E205" s="508">
        <v>28.350000000000005</v>
      </c>
      <c r="F205" s="508">
        <v>27.700000000000003</v>
      </c>
      <c r="G205" s="508">
        <v>26.650000000000006</v>
      </c>
      <c r="H205" s="508">
        <v>30.050000000000004</v>
      </c>
      <c r="I205" s="508">
        <v>31.1</v>
      </c>
      <c r="J205" s="508">
        <v>31.750000000000004</v>
      </c>
      <c r="K205" s="507">
        <v>30.45</v>
      </c>
      <c r="L205" s="507">
        <v>28.75</v>
      </c>
      <c r="M205" s="507">
        <v>64.891840000000002</v>
      </c>
    </row>
    <row r="206" spans="1:13">
      <c r="A206" s="254">
        <v>196</v>
      </c>
      <c r="B206" s="510" t="s">
        <v>378</v>
      </c>
      <c r="C206" s="507">
        <v>30.85</v>
      </c>
      <c r="D206" s="508">
        <v>31.266666666666669</v>
      </c>
      <c r="E206" s="508">
        <v>30.183333333333337</v>
      </c>
      <c r="F206" s="508">
        <v>29.516666666666669</v>
      </c>
      <c r="G206" s="508">
        <v>28.433333333333337</v>
      </c>
      <c r="H206" s="508">
        <v>31.933333333333337</v>
      </c>
      <c r="I206" s="508">
        <v>33.016666666666673</v>
      </c>
      <c r="J206" s="508">
        <v>33.683333333333337</v>
      </c>
      <c r="K206" s="507">
        <v>32.35</v>
      </c>
      <c r="L206" s="507">
        <v>30.6</v>
      </c>
      <c r="M206" s="507">
        <v>21.14106</v>
      </c>
    </row>
    <row r="207" spans="1:13">
      <c r="A207" s="254">
        <v>197</v>
      </c>
      <c r="B207" s="510" t="s">
        <v>379</v>
      </c>
      <c r="C207" s="507">
        <v>759.35</v>
      </c>
      <c r="D207" s="508">
        <v>761.61666666666667</v>
      </c>
      <c r="E207" s="508">
        <v>743.23333333333335</v>
      </c>
      <c r="F207" s="508">
        <v>727.11666666666667</v>
      </c>
      <c r="G207" s="508">
        <v>708.73333333333335</v>
      </c>
      <c r="H207" s="508">
        <v>777.73333333333335</v>
      </c>
      <c r="I207" s="508">
        <v>796.11666666666679</v>
      </c>
      <c r="J207" s="508">
        <v>812.23333333333335</v>
      </c>
      <c r="K207" s="507">
        <v>780</v>
      </c>
      <c r="L207" s="507">
        <v>745.5</v>
      </c>
      <c r="M207" s="507">
        <v>0.53957999999999995</v>
      </c>
    </row>
    <row r="208" spans="1:13">
      <c r="A208" s="254">
        <v>198</v>
      </c>
      <c r="B208" s="510" t="s">
        <v>105</v>
      </c>
      <c r="C208" s="507">
        <v>1116.8</v>
      </c>
      <c r="D208" s="508">
        <v>1129.9333333333334</v>
      </c>
      <c r="E208" s="508">
        <v>1096.8666666666668</v>
      </c>
      <c r="F208" s="508">
        <v>1076.9333333333334</v>
      </c>
      <c r="G208" s="508">
        <v>1043.8666666666668</v>
      </c>
      <c r="H208" s="508">
        <v>1149.8666666666668</v>
      </c>
      <c r="I208" s="508">
        <v>1182.9333333333334</v>
      </c>
      <c r="J208" s="508">
        <v>1202.8666666666668</v>
      </c>
      <c r="K208" s="507">
        <v>1163</v>
      </c>
      <c r="L208" s="507">
        <v>1110</v>
      </c>
      <c r="M208" s="507">
        <v>45.240900000000003</v>
      </c>
    </row>
    <row r="209" spans="1:13">
      <c r="A209" s="254">
        <v>199</v>
      </c>
      <c r="B209" s="510" t="s">
        <v>380</v>
      </c>
      <c r="C209" s="507">
        <v>230</v>
      </c>
      <c r="D209" s="508">
        <v>232.6</v>
      </c>
      <c r="E209" s="508">
        <v>226.39999999999998</v>
      </c>
      <c r="F209" s="508">
        <v>222.79999999999998</v>
      </c>
      <c r="G209" s="508">
        <v>216.59999999999997</v>
      </c>
      <c r="H209" s="508">
        <v>236.2</v>
      </c>
      <c r="I209" s="508">
        <v>242.39999999999998</v>
      </c>
      <c r="J209" s="508">
        <v>246</v>
      </c>
      <c r="K209" s="507">
        <v>238.8</v>
      </c>
      <c r="L209" s="507">
        <v>229</v>
      </c>
      <c r="M209" s="507">
        <v>6.9001099999999997</v>
      </c>
    </row>
    <row r="210" spans="1:13">
      <c r="A210" s="254">
        <v>200</v>
      </c>
      <c r="B210" s="510" t="s">
        <v>381</v>
      </c>
      <c r="C210" s="507">
        <v>344.05</v>
      </c>
      <c r="D210" s="508">
        <v>347.0333333333333</v>
      </c>
      <c r="E210" s="508">
        <v>337.01666666666659</v>
      </c>
      <c r="F210" s="508">
        <v>329.98333333333329</v>
      </c>
      <c r="G210" s="508">
        <v>319.96666666666658</v>
      </c>
      <c r="H210" s="508">
        <v>354.06666666666661</v>
      </c>
      <c r="I210" s="508">
        <v>364.08333333333326</v>
      </c>
      <c r="J210" s="508">
        <v>371.11666666666662</v>
      </c>
      <c r="K210" s="507">
        <v>357.05</v>
      </c>
      <c r="L210" s="507">
        <v>340</v>
      </c>
      <c r="M210" s="507">
        <v>2.9767399999999999</v>
      </c>
    </row>
    <row r="211" spans="1:13">
      <c r="A211" s="254">
        <v>201</v>
      </c>
      <c r="B211" s="510" t="s">
        <v>110</v>
      </c>
      <c r="C211" s="507">
        <v>3461.7</v>
      </c>
      <c r="D211" s="508">
        <v>3449.0666666666671</v>
      </c>
      <c r="E211" s="508">
        <v>3406.6333333333341</v>
      </c>
      <c r="F211" s="508">
        <v>3351.5666666666671</v>
      </c>
      <c r="G211" s="508">
        <v>3309.1333333333341</v>
      </c>
      <c r="H211" s="508">
        <v>3504.1333333333341</v>
      </c>
      <c r="I211" s="508">
        <v>3546.5666666666675</v>
      </c>
      <c r="J211" s="508">
        <v>3601.6333333333341</v>
      </c>
      <c r="K211" s="507">
        <v>3491.5</v>
      </c>
      <c r="L211" s="507">
        <v>3394</v>
      </c>
      <c r="M211" s="507">
        <v>10.178750000000001</v>
      </c>
    </row>
    <row r="212" spans="1:13">
      <c r="A212" s="254">
        <v>202</v>
      </c>
      <c r="B212" s="510" t="s">
        <v>383</v>
      </c>
      <c r="C212" s="507">
        <v>45.7</v>
      </c>
      <c r="D212" s="508">
        <v>46.133333333333333</v>
      </c>
      <c r="E212" s="508">
        <v>44.566666666666663</v>
      </c>
      <c r="F212" s="508">
        <v>43.43333333333333</v>
      </c>
      <c r="G212" s="508">
        <v>41.86666666666666</v>
      </c>
      <c r="H212" s="508">
        <v>47.266666666666666</v>
      </c>
      <c r="I212" s="508">
        <v>48.833333333333343</v>
      </c>
      <c r="J212" s="508">
        <v>49.966666666666669</v>
      </c>
      <c r="K212" s="507">
        <v>47.7</v>
      </c>
      <c r="L212" s="507">
        <v>45</v>
      </c>
      <c r="M212" s="507">
        <v>83.640150000000006</v>
      </c>
    </row>
    <row r="213" spans="1:13">
      <c r="A213" s="254">
        <v>203</v>
      </c>
      <c r="B213" s="510" t="s">
        <v>112</v>
      </c>
      <c r="C213" s="507">
        <v>337.85</v>
      </c>
      <c r="D213" s="508">
        <v>339.53333333333336</v>
      </c>
      <c r="E213" s="508">
        <v>331.4666666666667</v>
      </c>
      <c r="F213" s="508">
        <v>325.08333333333331</v>
      </c>
      <c r="G213" s="508">
        <v>317.01666666666665</v>
      </c>
      <c r="H213" s="508">
        <v>345.91666666666674</v>
      </c>
      <c r="I213" s="508">
        <v>353.98333333333346</v>
      </c>
      <c r="J213" s="508">
        <v>360.36666666666679</v>
      </c>
      <c r="K213" s="507">
        <v>347.6</v>
      </c>
      <c r="L213" s="507">
        <v>333.15</v>
      </c>
      <c r="M213" s="507">
        <v>151.27687</v>
      </c>
    </row>
    <row r="214" spans="1:13">
      <c r="A214" s="254">
        <v>204</v>
      </c>
      <c r="B214" s="510" t="s">
        <v>384</v>
      </c>
      <c r="C214" s="507">
        <v>1054.05</v>
      </c>
      <c r="D214" s="508">
        <v>1070.0666666666666</v>
      </c>
      <c r="E214" s="508">
        <v>1031.8333333333333</v>
      </c>
      <c r="F214" s="508">
        <v>1009.6166666666666</v>
      </c>
      <c r="G214" s="508">
        <v>971.38333333333321</v>
      </c>
      <c r="H214" s="508">
        <v>1092.2833333333333</v>
      </c>
      <c r="I214" s="508">
        <v>1130.5166666666669</v>
      </c>
      <c r="J214" s="508">
        <v>1152.7333333333333</v>
      </c>
      <c r="K214" s="507">
        <v>1108.3</v>
      </c>
      <c r="L214" s="507">
        <v>1047.8499999999999</v>
      </c>
      <c r="M214" s="507">
        <v>3.8188800000000001</v>
      </c>
    </row>
    <row r="215" spans="1:13">
      <c r="A215" s="254">
        <v>205</v>
      </c>
      <c r="B215" s="510" t="s">
        <v>385</v>
      </c>
      <c r="C215" s="507">
        <v>142.1</v>
      </c>
      <c r="D215" s="508">
        <v>137.83333333333331</v>
      </c>
      <c r="E215" s="508">
        <v>133.21666666666664</v>
      </c>
      <c r="F215" s="508">
        <v>124.33333333333331</v>
      </c>
      <c r="G215" s="508">
        <v>119.71666666666664</v>
      </c>
      <c r="H215" s="508">
        <v>146.71666666666664</v>
      </c>
      <c r="I215" s="508">
        <v>151.33333333333331</v>
      </c>
      <c r="J215" s="508">
        <v>160.21666666666664</v>
      </c>
      <c r="K215" s="507">
        <v>142.44999999999999</v>
      </c>
      <c r="L215" s="507">
        <v>128.94999999999999</v>
      </c>
      <c r="M215" s="507">
        <v>190.69762</v>
      </c>
    </row>
    <row r="216" spans="1:13">
      <c r="A216" s="254">
        <v>206</v>
      </c>
      <c r="B216" s="510" t="s">
        <v>113</v>
      </c>
      <c r="C216" s="507">
        <v>243.2</v>
      </c>
      <c r="D216" s="508">
        <v>245.0333333333333</v>
      </c>
      <c r="E216" s="508">
        <v>238.46666666666661</v>
      </c>
      <c r="F216" s="508">
        <v>233.73333333333332</v>
      </c>
      <c r="G216" s="508">
        <v>227.16666666666663</v>
      </c>
      <c r="H216" s="508">
        <v>249.76666666666659</v>
      </c>
      <c r="I216" s="508">
        <v>256.33333333333331</v>
      </c>
      <c r="J216" s="508">
        <v>261.06666666666661</v>
      </c>
      <c r="K216" s="507">
        <v>251.6</v>
      </c>
      <c r="L216" s="507">
        <v>240.3</v>
      </c>
      <c r="M216" s="507">
        <v>77.330290000000005</v>
      </c>
    </row>
    <row r="217" spans="1:13">
      <c r="A217" s="254">
        <v>207</v>
      </c>
      <c r="B217" s="510" t="s">
        <v>114</v>
      </c>
      <c r="C217" s="507">
        <v>2201.1</v>
      </c>
      <c r="D217" s="508">
        <v>2195.4333333333329</v>
      </c>
      <c r="E217" s="508">
        <v>2180.9166666666661</v>
      </c>
      <c r="F217" s="508">
        <v>2160.7333333333331</v>
      </c>
      <c r="G217" s="508">
        <v>2146.2166666666662</v>
      </c>
      <c r="H217" s="508">
        <v>2215.6166666666659</v>
      </c>
      <c r="I217" s="508">
        <v>2230.1333333333332</v>
      </c>
      <c r="J217" s="508">
        <v>2250.3166666666657</v>
      </c>
      <c r="K217" s="507">
        <v>2209.9499999999998</v>
      </c>
      <c r="L217" s="507">
        <v>2175.25</v>
      </c>
      <c r="M217" s="507">
        <v>21.298369999999998</v>
      </c>
    </row>
    <row r="218" spans="1:13">
      <c r="A218" s="254">
        <v>208</v>
      </c>
      <c r="B218" s="510" t="s">
        <v>250</v>
      </c>
      <c r="C218" s="507">
        <v>311.45</v>
      </c>
      <c r="D218" s="508">
        <v>314.73333333333335</v>
      </c>
      <c r="E218" s="508">
        <v>306.7166666666667</v>
      </c>
      <c r="F218" s="508">
        <v>301.98333333333335</v>
      </c>
      <c r="G218" s="508">
        <v>293.9666666666667</v>
      </c>
      <c r="H218" s="508">
        <v>319.4666666666667</v>
      </c>
      <c r="I218" s="508">
        <v>327.48333333333335</v>
      </c>
      <c r="J218" s="508">
        <v>332.2166666666667</v>
      </c>
      <c r="K218" s="507">
        <v>322.75</v>
      </c>
      <c r="L218" s="507">
        <v>310</v>
      </c>
      <c r="M218" s="507">
        <v>12.37997</v>
      </c>
    </row>
    <row r="219" spans="1:13">
      <c r="A219" s="254">
        <v>209</v>
      </c>
      <c r="B219" s="510" t="s">
        <v>386</v>
      </c>
      <c r="C219" s="507">
        <v>46909.25</v>
      </c>
      <c r="D219" s="508">
        <v>47632.083333333336</v>
      </c>
      <c r="E219" s="508">
        <v>45777.166666666672</v>
      </c>
      <c r="F219" s="508">
        <v>44645.083333333336</v>
      </c>
      <c r="G219" s="508">
        <v>42790.166666666672</v>
      </c>
      <c r="H219" s="508">
        <v>48764.166666666672</v>
      </c>
      <c r="I219" s="508">
        <v>50619.083333333343</v>
      </c>
      <c r="J219" s="508">
        <v>51751.166666666672</v>
      </c>
      <c r="K219" s="507">
        <v>49487</v>
      </c>
      <c r="L219" s="507">
        <v>46500</v>
      </c>
      <c r="M219" s="507">
        <v>9.4100000000000003E-2</v>
      </c>
    </row>
    <row r="220" spans="1:13">
      <c r="A220" s="254">
        <v>210</v>
      </c>
      <c r="B220" s="510" t="s">
        <v>251</v>
      </c>
      <c r="C220" s="507">
        <v>50.45</v>
      </c>
      <c r="D220" s="508">
        <v>50.833333333333336</v>
      </c>
      <c r="E220" s="508">
        <v>49.116666666666674</v>
      </c>
      <c r="F220" s="508">
        <v>47.783333333333339</v>
      </c>
      <c r="G220" s="508">
        <v>46.066666666666677</v>
      </c>
      <c r="H220" s="508">
        <v>52.166666666666671</v>
      </c>
      <c r="I220" s="508">
        <v>53.883333333333326</v>
      </c>
      <c r="J220" s="508">
        <v>55.216666666666669</v>
      </c>
      <c r="K220" s="507">
        <v>52.55</v>
      </c>
      <c r="L220" s="507">
        <v>49.5</v>
      </c>
      <c r="M220" s="507">
        <v>38.191429999999997</v>
      </c>
    </row>
    <row r="221" spans="1:13">
      <c r="A221" s="254">
        <v>211</v>
      </c>
      <c r="B221" s="510" t="s">
        <v>108</v>
      </c>
      <c r="C221" s="507">
        <v>2543.9</v>
      </c>
      <c r="D221" s="508">
        <v>2549.1</v>
      </c>
      <c r="E221" s="508">
        <v>2518.2999999999997</v>
      </c>
      <c r="F221" s="508">
        <v>2492.6999999999998</v>
      </c>
      <c r="G221" s="508">
        <v>2461.8999999999996</v>
      </c>
      <c r="H221" s="508">
        <v>2574.6999999999998</v>
      </c>
      <c r="I221" s="508">
        <v>2605.5</v>
      </c>
      <c r="J221" s="508">
        <v>2631.1</v>
      </c>
      <c r="K221" s="507">
        <v>2579.9</v>
      </c>
      <c r="L221" s="507">
        <v>2523.5</v>
      </c>
      <c r="M221" s="507">
        <v>42.541260000000001</v>
      </c>
    </row>
    <row r="222" spans="1:13">
      <c r="A222" s="254">
        <v>212</v>
      </c>
      <c r="B222" s="510" t="s">
        <v>836</v>
      </c>
      <c r="C222" s="507">
        <v>285</v>
      </c>
      <c r="D222" s="508">
        <v>287.98333333333335</v>
      </c>
      <c r="E222" s="508">
        <v>281.06666666666672</v>
      </c>
      <c r="F222" s="508">
        <v>277.13333333333338</v>
      </c>
      <c r="G222" s="508">
        <v>270.21666666666675</v>
      </c>
      <c r="H222" s="508">
        <v>291.91666666666669</v>
      </c>
      <c r="I222" s="508">
        <v>298.83333333333331</v>
      </c>
      <c r="J222" s="508">
        <v>302.76666666666665</v>
      </c>
      <c r="K222" s="507">
        <v>294.89999999999998</v>
      </c>
      <c r="L222" s="507">
        <v>284.05</v>
      </c>
      <c r="M222" s="507">
        <v>1.7156800000000001</v>
      </c>
    </row>
    <row r="223" spans="1:13">
      <c r="A223" s="254">
        <v>213</v>
      </c>
      <c r="B223" s="510" t="s">
        <v>116</v>
      </c>
      <c r="C223" s="507">
        <v>609.45000000000005</v>
      </c>
      <c r="D223" s="508">
        <v>608.55000000000007</v>
      </c>
      <c r="E223" s="508">
        <v>602.40000000000009</v>
      </c>
      <c r="F223" s="508">
        <v>595.35</v>
      </c>
      <c r="G223" s="508">
        <v>589.20000000000005</v>
      </c>
      <c r="H223" s="508">
        <v>615.60000000000014</v>
      </c>
      <c r="I223" s="508">
        <v>621.75</v>
      </c>
      <c r="J223" s="508">
        <v>628.80000000000018</v>
      </c>
      <c r="K223" s="507">
        <v>614.70000000000005</v>
      </c>
      <c r="L223" s="507">
        <v>601.5</v>
      </c>
      <c r="M223" s="507">
        <v>266.45967999999999</v>
      </c>
    </row>
    <row r="224" spans="1:13">
      <c r="A224" s="254">
        <v>214</v>
      </c>
      <c r="B224" s="510" t="s">
        <v>252</v>
      </c>
      <c r="C224" s="507">
        <v>1495.55</v>
      </c>
      <c r="D224" s="508">
        <v>1484.25</v>
      </c>
      <c r="E224" s="508">
        <v>1466.85</v>
      </c>
      <c r="F224" s="508">
        <v>1438.1499999999999</v>
      </c>
      <c r="G224" s="508">
        <v>1420.7499999999998</v>
      </c>
      <c r="H224" s="508">
        <v>1512.95</v>
      </c>
      <c r="I224" s="508">
        <v>1530.3500000000001</v>
      </c>
      <c r="J224" s="508">
        <v>1559.0500000000002</v>
      </c>
      <c r="K224" s="507">
        <v>1501.65</v>
      </c>
      <c r="L224" s="507">
        <v>1455.55</v>
      </c>
      <c r="M224" s="507">
        <v>7.4157599999999997</v>
      </c>
    </row>
    <row r="225" spans="1:13">
      <c r="A225" s="254">
        <v>215</v>
      </c>
      <c r="B225" s="510" t="s">
        <v>117</v>
      </c>
      <c r="C225" s="507">
        <v>483.5</v>
      </c>
      <c r="D225" s="508">
        <v>487.7166666666667</v>
      </c>
      <c r="E225" s="508">
        <v>476.88333333333338</v>
      </c>
      <c r="F225" s="508">
        <v>470.26666666666671</v>
      </c>
      <c r="G225" s="508">
        <v>459.43333333333339</v>
      </c>
      <c r="H225" s="508">
        <v>494.33333333333337</v>
      </c>
      <c r="I225" s="508">
        <v>505.16666666666663</v>
      </c>
      <c r="J225" s="508">
        <v>511.78333333333336</v>
      </c>
      <c r="K225" s="507">
        <v>498.55</v>
      </c>
      <c r="L225" s="507">
        <v>481.1</v>
      </c>
      <c r="M225" s="507">
        <v>17.77392</v>
      </c>
    </row>
    <row r="226" spans="1:13">
      <c r="A226" s="254">
        <v>216</v>
      </c>
      <c r="B226" s="510" t="s">
        <v>387</v>
      </c>
      <c r="C226" s="507">
        <v>415</v>
      </c>
      <c r="D226" s="508">
        <v>413.73333333333335</v>
      </c>
      <c r="E226" s="508">
        <v>409.51666666666671</v>
      </c>
      <c r="F226" s="508">
        <v>404.03333333333336</v>
      </c>
      <c r="G226" s="508">
        <v>399.81666666666672</v>
      </c>
      <c r="H226" s="508">
        <v>419.2166666666667</v>
      </c>
      <c r="I226" s="508">
        <v>423.43333333333339</v>
      </c>
      <c r="J226" s="508">
        <v>428.91666666666669</v>
      </c>
      <c r="K226" s="507">
        <v>417.95</v>
      </c>
      <c r="L226" s="507">
        <v>408.25</v>
      </c>
      <c r="M226" s="507">
        <v>5.2388300000000001</v>
      </c>
    </row>
    <row r="227" spans="1:13">
      <c r="A227" s="254">
        <v>217</v>
      </c>
      <c r="B227" s="510" t="s">
        <v>388</v>
      </c>
      <c r="C227" s="507">
        <v>2800.3</v>
      </c>
      <c r="D227" s="508">
        <v>2792.1</v>
      </c>
      <c r="E227" s="508">
        <v>2774.2</v>
      </c>
      <c r="F227" s="508">
        <v>2748.1</v>
      </c>
      <c r="G227" s="508">
        <v>2730.2</v>
      </c>
      <c r="H227" s="508">
        <v>2818.2</v>
      </c>
      <c r="I227" s="508">
        <v>2836.1000000000004</v>
      </c>
      <c r="J227" s="508">
        <v>2862.2</v>
      </c>
      <c r="K227" s="507">
        <v>2810</v>
      </c>
      <c r="L227" s="507">
        <v>2766</v>
      </c>
      <c r="M227" s="507">
        <v>9.5600000000000008E-3</v>
      </c>
    </row>
    <row r="228" spans="1:13">
      <c r="A228" s="254">
        <v>218</v>
      </c>
      <c r="B228" s="510" t="s">
        <v>253</v>
      </c>
      <c r="C228" s="507">
        <v>36.299999999999997</v>
      </c>
      <c r="D228" s="508">
        <v>36.85</v>
      </c>
      <c r="E228" s="508">
        <v>34.900000000000006</v>
      </c>
      <c r="F228" s="508">
        <v>33.500000000000007</v>
      </c>
      <c r="G228" s="508">
        <v>31.550000000000011</v>
      </c>
      <c r="H228" s="508">
        <v>38.25</v>
      </c>
      <c r="I228" s="508">
        <v>40.200000000000003</v>
      </c>
      <c r="J228" s="508">
        <v>41.599999999999994</v>
      </c>
      <c r="K228" s="507">
        <v>38.799999999999997</v>
      </c>
      <c r="L228" s="507">
        <v>35.450000000000003</v>
      </c>
      <c r="M228" s="507">
        <v>406.86104999999998</v>
      </c>
    </row>
    <row r="229" spans="1:13">
      <c r="A229" s="254">
        <v>219</v>
      </c>
      <c r="B229" s="510" t="s">
        <v>119</v>
      </c>
      <c r="C229" s="507">
        <v>66.8</v>
      </c>
      <c r="D229" s="508">
        <v>67.199999999999989</v>
      </c>
      <c r="E229" s="508">
        <v>65.549999999999983</v>
      </c>
      <c r="F229" s="508">
        <v>64.3</v>
      </c>
      <c r="G229" s="508">
        <v>62.649999999999991</v>
      </c>
      <c r="H229" s="508">
        <v>68.449999999999974</v>
      </c>
      <c r="I229" s="508">
        <v>70.09999999999998</v>
      </c>
      <c r="J229" s="508">
        <v>71.349999999999966</v>
      </c>
      <c r="K229" s="507">
        <v>68.849999999999994</v>
      </c>
      <c r="L229" s="507">
        <v>65.95</v>
      </c>
      <c r="M229" s="507">
        <v>550.30398000000002</v>
      </c>
    </row>
    <row r="230" spans="1:13">
      <c r="A230" s="254">
        <v>220</v>
      </c>
      <c r="B230" s="510" t="s">
        <v>389</v>
      </c>
      <c r="C230" s="507">
        <v>56.25</v>
      </c>
      <c r="D230" s="508">
        <v>56.833333333333336</v>
      </c>
      <c r="E230" s="508">
        <v>54.716666666666669</v>
      </c>
      <c r="F230" s="508">
        <v>53.18333333333333</v>
      </c>
      <c r="G230" s="508">
        <v>51.066666666666663</v>
      </c>
      <c r="H230" s="508">
        <v>58.366666666666674</v>
      </c>
      <c r="I230" s="508">
        <v>60.483333333333334</v>
      </c>
      <c r="J230" s="508">
        <v>62.01666666666668</v>
      </c>
      <c r="K230" s="507">
        <v>58.95</v>
      </c>
      <c r="L230" s="507">
        <v>55.3</v>
      </c>
      <c r="M230" s="507">
        <v>174.26195999999999</v>
      </c>
    </row>
    <row r="231" spans="1:13">
      <c r="A231" s="254">
        <v>221</v>
      </c>
      <c r="B231" s="510" t="s">
        <v>390</v>
      </c>
      <c r="C231" s="507">
        <v>1161.75</v>
      </c>
      <c r="D231" s="508">
        <v>1176.2833333333333</v>
      </c>
      <c r="E231" s="508">
        <v>1140.5666666666666</v>
      </c>
      <c r="F231" s="508">
        <v>1119.3833333333332</v>
      </c>
      <c r="G231" s="508">
        <v>1083.6666666666665</v>
      </c>
      <c r="H231" s="508">
        <v>1197.4666666666667</v>
      </c>
      <c r="I231" s="508">
        <v>1233.1833333333334</v>
      </c>
      <c r="J231" s="508">
        <v>1254.3666666666668</v>
      </c>
      <c r="K231" s="507">
        <v>1212</v>
      </c>
      <c r="L231" s="507">
        <v>1155.0999999999999</v>
      </c>
      <c r="M231" s="507">
        <v>0.65334000000000003</v>
      </c>
    </row>
    <row r="232" spans="1:13">
      <c r="A232" s="254">
        <v>222</v>
      </c>
      <c r="B232" s="510" t="s">
        <v>391</v>
      </c>
      <c r="C232" s="507">
        <v>291.95</v>
      </c>
      <c r="D232" s="508">
        <v>293.5</v>
      </c>
      <c r="E232" s="508">
        <v>287.2</v>
      </c>
      <c r="F232" s="508">
        <v>282.45</v>
      </c>
      <c r="G232" s="508">
        <v>276.14999999999998</v>
      </c>
      <c r="H232" s="508">
        <v>298.25</v>
      </c>
      <c r="I232" s="508">
        <v>304.54999999999995</v>
      </c>
      <c r="J232" s="508">
        <v>309.3</v>
      </c>
      <c r="K232" s="507">
        <v>299.8</v>
      </c>
      <c r="L232" s="507">
        <v>288.75</v>
      </c>
      <c r="M232" s="507">
        <v>4.0072299999999998</v>
      </c>
    </row>
    <row r="233" spans="1:13">
      <c r="A233" s="254">
        <v>223</v>
      </c>
      <c r="B233" s="510" t="s">
        <v>746</v>
      </c>
      <c r="C233" s="507">
        <v>1184.5</v>
      </c>
      <c r="D233" s="508">
        <v>1193.1333333333332</v>
      </c>
      <c r="E233" s="508">
        <v>1167.4166666666665</v>
      </c>
      <c r="F233" s="508">
        <v>1150.3333333333333</v>
      </c>
      <c r="G233" s="508">
        <v>1124.6166666666666</v>
      </c>
      <c r="H233" s="508">
        <v>1210.2166666666665</v>
      </c>
      <c r="I233" s="508">
        <v>1235.9333333333332</v>
      </c>
      <c r="J233" s="508">
        <v>1253.0166666666664</v>
      </c>
      <c r="K233" s="507">
        <v>1218.8499999999999</v>
      </c>
      <c r="L233" s="507">
        <v>1176.05</v>
      </c>
      <c r="M233" s="507">
        <v>0.18920000000000001</v>
      </c>
    </row>
    <row r="234" spans="1:13">
      <c r="A234" s="254">
        <v>224</v>
      </c>
      <c r="B234" s="510" t="s">
        <v>750</v>
      </c>
      <c r="C234" s="507">
        <v>661.3</v>
      </c>
      <c r="D234" s="508">
        <v>662.33333333333337</v>
      </c>
      <c r="E234" s="508">
        <v>640.16666666666674</v>
      </c>
      <c r="F234" s="508">
        <v>619.03333333333342</v>
      </c>
      <c r="G234" s="508">
        <v>596.86666666666679</v>
      </c>
      <c r="H234" s="508">
        <v>683.4666666666667</v>
      </c>
      <c r="I234" s="508">
        <v>705.63333333333344</v>
      </c>
      <c r="J234" s="508">
        <v>726.76666666666665</v>
      </c>
      <c r="K234" s="507">
        <v>684.5</v>
      </c>
      <c r="L234" s="507">
        <v>641.20000000000005</v>
      </c>
      <c r="M234" s="507">
        <v>17.47193</v>
      </c>
    </row>
    <row r="235" spans="1:13">
      <c r="A235" s="254">
        <v>225</v>
      </c>
      <c r="B235" s="510" t="s">
        <v>392</v>
      </c>
      <c r="C235" s="507">
        <v>113.35</v>
      </c>
      <c r="D235" s="508">
        <v>114.38333333333333</v>
      </c>
      <c r="E235" s="508">
        <v>110.46666666666665</v>
      </c>
      <c r="F235" s="508">
        <v>107.58333333333333</v>
      </c>
      <c r="G235" s="508">
        <v>103.66666666666666</v>
      </c>
      <c r="H235" s="508">
        <v>117.26666666666665</v>
      </c>
      <c r="I235" s="508">
        <v>121.18333333333334</v>
      </c>
      <c r="J235" s="508">
        <v>124.06666666666665</v>
      </c>
      <c r="K235" s="507">
        <v>118.3</v>
      </c>
      <c r="L235" s="507">
        <v>111.5</v>
      </c>
      <c r="M235" s="507">
        <v>30.250979999999998</v>
      </c>
    </row>
    <row r="236" spans="1:13">
      <c r="A236" s="254">
        <v>226</v>
      </c>
      <c r="B236" s="510" t="s">
        <v>393</v>
      </c>
      <c r="C236" s="507">
        <v>90.3</v>
      </c>
      <c r="D236" s="508">
        <v>91.016666666666666</v>
      </c>
      <c r="E236" s="508">
        <v>89.283333333333331</v>
      </c>
      <c r="F236" s="508">
        <v>88.266666666666666</v>
      </c>
      <c r="G236" s="508">
        <v>86.533333333333331</v>
      </c>
      <c r="H236" s="508">
        <v>92.033333333333331</v>
      </c>
      <c r="I236" s="508">
        <v>93.766666666666652</v>
      </c>
      <c r="J236" s="508">
        <v>94.783333333333331</v>
      </c>
      <c r="K236" s="507">
        <v>92.75</v>
      </c>
      <c r="L236" s="507">
        <v>90</v>
      </c>
      <c r="M236" s="507">
        <v>174.30303000000001</v>
      </c>
    </row>
    <row r="237" spans="1:13">
      <c r="A237" s="254">
        <v>227</v>
      </c>
      <c r="B237" s="510" t="s">
        <v>126</v>
      </c>
      <c r="C237" s="507">
        <v>208.55</v>
      </c>
      <c r="D237" s="508">
        <v>208.58333333333334</v>
      </c>
      <c r="E237" s="508">
        <v>207.16666666666669</v>
      </c>
      <c r="F237" s="508">
        <v>205.78333333333333</v>
      </c>
      <c r="G237" s="508">
        <v>204.36666666666667</v>
      </c>
      <c r="H237" s="508">
        <v>209.9666666666667</v>
      </c>
      <c r="I237" s="508">
        <v>211.38333333333338</v>
      </c>
      <c r="J237" s="508">
        <v>212.76666666666671</v>
      </c>
      <c r="K237" s="507">
        <v>210</v>
      </c>
      <c r="L237" s="507">
        <v>207.2</v>
      </c>
      <c r="M237" s="507">
        <v>173.23589999999999</v>
      </c>
    </row>
    <row r="238" spans="1:13">
      <c r="A238" s="254">
        <v>228</v>
      </c>
      <c r="B238" s="510" t="s">
        <v>395</v>
      </c>
      <c r="C238" s="507">
        <v>127.3</v>
      </c>
      <c r="D238" s="508">
        <v>128.16666666666666</v>
      </c>
      <c r="E238" s="508">
        <v>125.33333333333331</v>
      </c>
      <c r="F238" s="508">
        <v>123.36666666666666</v>
      </c>
      <c r="G238" s="508">
        <v>120.53333333333332</v>
      </c>
      <c r="H238" s="508">
        <v>130.13333333333333</v>
      </c>
      <c r="I238" s="508">
        <v>132.96666666666664</v>
      </c>
      <c r="J238" s="508">
        <v>134.93333333333331</v>
      </c>
      <c r="K238" s="507">
        <v>131</v>
      </c>
      <c r="L238" s="507">
        <v>126.2</v>
      </c>
      <c r="M238" s="507">
        <v>5.0569899999999999</v>
      </c>
    </row>
    <row r="239" spans="1:13">
      <c r="A239" s="254">
        <v>229</v>
      </c>
      <c r="B239" s="510" t="s">
        <v>396</v>
      </c>
      <c r="C239" s="507">
        <v>174.3</v>
      </c>
      <c r="D239" s="508">
        <v>177.81666666666669</v>
      </c>
      <c r="E239" s="508">
        <v>167.98333333333338</v>
      </c>
      <c r="F239" s="508">
        <v>161.66666666666669</v>
      </c>
      <c r="G239" s="508">
        <v>151.83333333333337</v>
      </c>
      <c r="H239" s="508">
        <v>184.13333333333338</v>
      </c>
      <c r="I239" s="508">
        <v>193.9666666666667</v>
      </c>
      <c r="J239" s="508">
        <v>200.28333333333339</v>
      </c>
      <c r="K239" s="507">
        <v>187.65</v>
      </c>
      <c r="L239" s="507">
        <v>171.5</v>
      </c>
      <c r="M239" s="507">
        <v>50.579889999999999</v>
      </c>
    </row>
    <row r="240" spans="1:13">
      <c r="A240" s="254">
        <v>230</v>
      </c>
      <c r="B240" s="510" t="s">
        <v>115</v>
      </c>
      <c r="C240" s="507">
        <v>231.6</v>
      </c>
      <c r="D240" s="508">
        <v>234.18333333333331</v>
      </c>
      <c r="E240" s="508">
        <v>224.51666666666662</v>
      </c>
      <c r="F240" s="508">
        <v>217.43333333333331</v>
      </c>
      <c r="G240" s="508">
        <v>207.76666666666662</v>
      </c>
      <c r="H240" s="508">
        <v>241.26666666666662</v>
      </c>
      <c r="I240" s="508">
        <v>250.93333333333331</v>
      </c>
      <c r="J240" s="508">
        <v>258.01666666666665</v>
      </c>
      <c r="K240" s="507">
        <v>243.85</v>
      </c>
      <c r="L240" s="507">
        <v>227.1</v>
      </c>
      <c r="M240" s="507">
        <v>215.77833999999999</v>
      </c>
    </row>
    <row r="241" spans="1:13">
      <c r="A241" s="254">
        <v>231</v>
      </c>
      <c r="B241" s="510" t="s">
        <v>397</v>
      </c>
      <c r="C241" s="507">
        <v>120.1</v>
      </c>
      <c r="D241" s="508">
        <v>119.01666666666665</v>
      </c>
      <c r="E241" s="508">
        <v>113.18333333333331</v>
      </c>
      <c r="F241" s="508">
        <v>106.26666666666665</v>
      </c>
      <c r="G241" s="508">
        <v>100.43333333333331</v>
      </c>
      <c r="H241" s="508">
        <v>125.93333333333331</v>
      </c>
      <c r="I241" s="508">
        <v>131.76666666666665</v>
      </c>
      <c r="J241" s="508">
        <v>138.68333333333331</v>
      </c>
      <c r="K241" s="507">
        <v>124.85</v>
      </c>
      <c r="L241" s="507">
        <v>112.1</v>
      </c>
      <c r="M241" s="507">
        <v>195.18704</v>
      </c>
    </row>
    <row r="242" spans="1:13">
      <c r="A242" s="254">
        <v>232</v>
      </c>
      <c r="B242" s="510" t="s">
        <v>747</v>
      </c>
      <c r="C242" s="507">
        <v>8066.45</v>
      </c>
      <c r="D242" s="508">
        <v>8130.8833333333341</v>
      </c>
      <c r="E242" s="508">
        <v>7970.5666666666675</v>
      </c>
      <c r="F242" s="508">
        <v>7874.6833333333334</v>
      </c>
      <c r="G242" s="508">
        <v>7714.3666666666668</v>
      </c>
      <c r="H242" s="508">
        <v>8226.7666666666682</v>
      </c>
      <c r="I242" s="508">
        <v>8387.0833333333358</v>
      </c>
      <c r="J242" s="508">
        <v>8482.966666666669</v>
      </c>
      <c r="K242" s="507">
        <v>8291.2000000000007</v>
      </c>
      <c r="L242" s="507">
        <v>8035</v>
      </c>
      <c r="M242" s="507">
        <v>0.84121999999999997</v>
      </c>
    </row>
    <row r="243" spans="1:13">
      <c r="A243" s="254">
        <v>233</v>
      </c>
      <c r="B243" s="510" t="s">
        <v>254</v>
      </c>
      <c r="C243" s="507">
        <v>139.1</v>
      </c>
      <c r="D243" s="508">
        <v>139.23333333333335</v>
      </c>
      <c r="E243" s="508">
        <v>136.7166666666667</v>
      </c>
      <c r="F243" s="508">
        <v>134.33333333333334</v>
      </c>
      <c r="G243" s="508">
        <v>131.81666666666669</v>
      </c>
      <c r="H243" s="508">
        <v>141.6166666666667</v>
      </c>
      <c r="I243" s="508">
        <v>144.13333333333335</v>
      </c>
      <c r="J243" s="508">
        <v>146.51666666666671</v>
      </c>
      <c r="K243" s="507">
        <v>141.75</v>
      </c>
      <c r="L243" s="507">
        <v>136.85</v>
      </c>
      <c r="M243" s="507">
        <v>18.571809999999999</v>
      </c>
    </row>
    <row r="244" spans="1:13">
      <c r="A244" s="254">
        <v>234</v>
      </c>
      <c r="B244" s="510" t="s">
        <v>398</v>
      </c>
      <c r="C244" s="507">
        <v>306.39999999999998</v>
      </c>
      <c r="D244" s="508">
        <v>309.98333333333335</v>
      </c>
      <c r="E244" s="508">
        <v>300.11666666666667</v>
      </c>
      <c r="F244" s="508">
        <v>293.83333333333331</v>
      </c>
      <c r="G244" s="508">
        <v>283.96666666666664</v>
      </c>
      <c r="H244" s="508">
        <v>316.26666666666671</v>
      </c>
      <c r="I244" s="508">
        <v>326.13333333333338</v>
      </c>
      <c r="J244" s="508">
        <v>332.41666666666674</v>
      </c>
      <c r="K244" s="507">
        <v>319.85000000000002</v>
      </c>
      <c r="L244" s="507">
        <v>303.7</v>
      </c>
      <c r="M244" s="507">
        <v>27.321819999999999</v>
      </c>
    </row>
    <row r="245" spans="1:13">
      <c r="A245" s="254">
        <v>235</v>
      </c>
      <c r="B245" s="510" t="s">
        <v>255</v>
      </c>
      <c r="C245" s="507">
        <v>125.4</v>
      </c>
      <c r="D245" s="508">
        <v>126.85000000000001</v>
      </c>
      <c r="E245" s="508">
        <v>123.10000000000002</v>
      </c>
      <c r="F245" s="508">
        <v>120.80000000000001</v>
      </c>
      <c r="G245" s="508">
        <v>117.05000000000003</v>
      </c>
      <c r="H245" s="508">
        <v>129.15000000000003</v>
      </c>
      <c r="I245" s="508">
        <v>132.89999999999998</v>
      </c>
      <c r="J245" s="508">
        <v>135.20000000000002</v>
      </c>
      <c r="K245" s="507">
        <v>130.6</v>
      </c>
      <c r="L245" s="507">
        <v>124.55</v>
      </c>
      <c r="M245" s="507">
        <v>16.996449999999999</v>
      </c>
    </row>
    <row r="246" spans="1:13">
      <c r="A246" s="254">
        <v>236</v>
      </c>
      <c r="B246" s="510" t="s">
        <v>125</v>
      </c>
      <c r="C246" s="507">
        <v>101.45</v>
      </c>
      <c r="D246" s="508">
        <v>101.71666666666665</v>
      </c>
      <c r="E246" s="508">
        <v>100.58333333333331</v>
      </c>
      <c r="F246" s="508">
        <v>99.716666666666654</v>
      </c>
      <c r="G246" s="508">
        <v>98.583333333333314</v>
      </c>
      <c r="H246" s="508">
        <v>102.58333333333331</v>
      </c>
      <c r="I246" s="508">
        <v>103.71666666666667</v>
      </c>
      <c r="J246" s="508">
        <v>104.58333333333331</v>
      </c>
      <c r="K246" s="507">
        <v>102.85</v>
      </c>
      <c r="L246" s="507">
        <v>100.85</v>
      </c>
      <c r="M246" s="507">
        <v>401.45177000000001</v>
      </c>
    </row>
    <row r="247" spans="1:13">
      <c r="A247" s="254">
        <v>237</v>
      </c>
      <c r="B247" s="510" t="s">
        <v>399</v>
      </c>
      <c r="C247" s="507">
        <v>16</v>
      </c>
      <c r="D247" s="508">
        <v>16.25</v>
      </c>
      <c r="E247" s="508">
        <v>15.649999999999999</v>
      </c>
      <c r="F247" s="508">
        <v>15.299999999999999</v>
      </c>
      <c r="G247" s="508">
        <v>14.699999999999998</v>
      </c>
      <c r="H247" s="508">
        <v>16.600000000000001</v>
      </c>
      <c r="I247" s="508">
        <v>17.200000000000003</v>
      </c>
      <c r="J247" s="508">
        <v>17.55</v>
      </c>
      <c r="K247" s="507">
        <v>16.850000000000001</v>
      </c>
      <c r="L247" s="507">
        <v>15.9</v>
      </c>
      <c r="M247" s="507">
        <v>71.631529999999998</v>
      </c>
    </row>
    <row r="248" spans="1:13">
      <c r="A248" s="254">
        <v>238</v>
      </c>
      <c r="B248" s="510" t="s">
        <v>772</v>
      </c>
      <c r="C248" s="507">
        <v>1940.85</v>
      </c>
      <c r="D248" s="508">
        <v>1945.0833333333333</v>
      </c>
      <c r="E248" s="508">
        <v>1891.7666666666664</v>
      </c>
      <c r="F248" s="508">
        <v>1842.6833333333332</v>
      </c>
      <c r="G248" s="508">
        <v>1789.3666666666663</v>
      </c>
      <c r="H248" s="508">
        <v>1994.1666666666665</v>
      </c>
      <c r="I248" s="508">
        <v>2047.4833333333336</v>
      </c>
      <c r="J248" s="508">
        <v>2096.5666666666666</v>
      </c>
      <c r="K248" s="507">
        <v>1998.4</v>
      </c>
      <c r="L248" s="507">
        <v>1896</v>
      </c>
      <c r="M248" s="507">
        <v>35.958280000000002</v>
      </c>
    </row>
    <row r="249" spans="1:13">
      <c r="A249" s="254">
        <v>239</v>
      </c>
      <c r="B249" s="510" t="s">
        <v>748</v>
      </c>
      <c r="C249" s="507">
        <v>280.60000000000002</v>
      </c>
      <c r="D249" s="508">
        <v>283.16666666666669</v>
      </c>
      <c r="E249" s="508">
        <v>272.28333333333336</v>
      </c>
      <c r="F249" s="508">
        <v>263.9666666666667</v>
      </c>
      <c r="G249" s="508">
        <v>253.08333333333337</v>
      </c>
      <c r="H249" s="508">
        <v>291.48333333333335</v>
      </c>
      <c r="I249" s="508">
        <v>302.36666666666667</v>
      </c>
      <c r="J249" s="508">
        <v>310.68333333333334</v>
      </c>
      <c r="K249" s="507">
        <v>294.05</v>
      </c>
      <c r="L249" s="507">
        <v>274.85000000000002</v>
      </c>
      <c r="M249" s="507">
        <v>5.7563500000000003</v>
      </c>
    </row>
    <row r="250" spans="1:13">
      <c r="A250" s="254">
        <v>240</v>
      </c>
      <c r="B250" s="510" t="s">
        <v>120</v>
      </c>
      <c r="C250" s="507">
        <v>522.6</v>
      </c>
      <c r="D250" s="508">
        <v>525.96666666666658</v>
      </c>
      <c r="E250" s="508">
        <v>512.93333333333317</v>
      </c>
      <c r="F250" s="508">
        <v>503.26666666666654</v>
      </c>
      <c r="G250" s="508">
        <v>490.23333333333312</v>
      </c>
      <c r="H250" s="508">
        <v>535.63333333333321</v>
      </c>
      <c r="I250" s="508">
        <v>548.66666666666674</v>
      </c>
      <c r="J250" s="508">
        <v>558.33333333333326</v>
      </c>
      <c r="K250" s="507">
        <v>539</v>
      </c>
      <c r="L250" s="507">
        <v>516.29999999999995</v>
      </c>
      <c r="M250" s="507">
        <v>55.474879999999999</v>
      </c>
    </row>
    <row r="251" spans="1:13">
      <c r="A251" s="254">
        <v>241</v>
      </c>
      <c r="B251" s="510" t="s">
        <v>827</v>
      </c>
      <c r="C251" s="507">
        <v>249.05</v>
      </c>
      <c r="D251" s="508">
        <v>250.93333333333331</v>
      </c>
      <c r="E251" s="508">
        <v>243.11666666666662</v>
      </c>
      <c r="F251" s="508">
        <v>237.18333333333331</v>
      </c>
      <c r="G251" s="508">
        <v>229.36666666666662</v>
      </c>
      <c r="H251" s="508">
        <v>256.86666666666662</v>
      </c>
      <c r="I251" s="508">
        <v>264.68333333333328</v>
      </c>
      <c r="J251" s="508">
        <v>270.61666666666662</v>
      </c>
      <c r="K251" s="507">
        <v>258.75</v>
      </c>
      <c r="L251" s="507">
        <v>245</v>
      </c>
      <c r="M251" s="507">
        <v>49.73536</v>
      </c>
    </row>
    <row r="252" spans="1:13">
      <c r="A252" s="254">
        <v>242</v>
      </c>
      <c r="B252" s="510" t="s">
        <v>122</v>
      </c>
      <c r="C252" s="507">
        <v>1039.9000000000001</v>
      </c>
      <c r="D252" s="508">
        <v>1049.7833333333335</v>
      </c>
      <c r="E252" s="508">
        <v>1015.5666666666671</v>
      </c>
      <c r="F252" s="508">
        <v>991.23333333333358</v>
      </c>
      <c r="G252" s="508">
        <v>957.01666666666711</v>
      </c>
      <c r="H252" s="508">
        <v>1074.116666666667</v>
      </c>
      <c r="I252" s="508">
        <v>1108.3333333333337</v>
      </c>
      <c r="J252" s="508">
        <v>1132.666666666667</v>
      </c>
      <c r="K252" s="507">
        <v>1084</v>
      </c>
      <c r="L252" s="507">
        <v>1025.45</v>
      </c>
      <c r="M252" s="507">
        <v>139.26140000000001</v>
      </c>
    </row>
    <row r="253" spans="1:13">
      <c r="A253" s="254">
        <v>243</v>
      </c>
      <c r="B253" s="510" t="s">
        <v>256</v>
      </c>
      <c r="C253" s="507">
        <v>4945.2</v>
      </c>
      <c r="D253" s="508">
        <v>4956.7666666666664</v>
      </c>
      <c r="E253" s="508">
        <v>4905.4833333333327</v>
      </c>
      <c r="F253" s="508">
        <v>4865.7666666666664</v>
      </c>
      <c r="G253" s="508">
        <v>4814.4833333333327</v>
      </c>
      <c r="H253" s="508">
        <v>4996.4833333333327</v>
      </c>
      <c r="I253" s="508">
        <v>5047.7666666666655</v>
      </c>
      <c r="J253" s="508">
        <v>5087.4833333333327</v>
      </c>
      <c r="K253" s="507">
        <v>5008.05</v>
      </c>
      <c r="L253" s="507">
        <v>4917.05</v>
      </c>
      <c r="M253" s="507">
        <v>2.2200199999999999</v>
      </c>
    </row>
    <row r="254" spans="1:13">
      <c r="A254" s="254">
        <v>244</v>
      </c>
      <c r="B254" s="510" t="s">
        <v>124</v>
      </c>
      <c r="C254" s="507">
        <v>1316.7</v>
      </c>
      <c r="D254" s="508">
        <v>1320.5833333333333</v>
      </c>
      <c r="E254" s="508">
        <v>1301.1666666666665</v>
      </c>
      <c r="F254" s="508">
        <v>1285.6333333333332</v>
      </c>
      <c r="G254" s="508">
        <v>1266.2166666666665</v>
      </c>
      <c r="H254" s="508">
        <v>1336.1166666666666</v>
      </c>
      <c r="I254" s="508">
        <v>1355.5333333333331</v>
      </c>
      <c r="J254" s="508">
        <v>1371.0666666666666</v>
      </c>
      <c r="K254" s="507">
        <v>1340</v>
      </c>
      <c r="L254" s="507">
        <v>1305.05</v>
      </c>
      <c r="M254" s="507">
        <v>64.861760000000004</v>
      </c>
    </row>
    <row r="255" spans="1:13">
      <c r="A255" s="254">
        <v>245</v>
      </c>
      <c r="B255" s="510" t="s">
        <v>749</v>
      </c>
      <c r="C255" s="507">
        <v>739.75</v>
      </c>
      <c r="D255" s="508">
        <v>738.93333333333339</v>
      </c>
      <c r="E255" s="508">
        <v>731.91666666666674</v>
      </c>
      <c r="F255" s="508">
        <v>724.08333333333337</v>
      </c>
      <c r="G255" s="508">
        <v>717.06666666666672</v>
      </c>
      <c r="H255" s="508">
        <v>746.76666666666677</v>
      </c>
      <c r="I255" s="508">
        <v>753.78333333333342</v>
      </c>
      <c r="J255" s="508">
        <v>761.61666666666679</v>
      </c>
      <c r="K255" s="507">
        <v>745.95</v>
      </c>
      <c r="L255" s="507">
        <v>731.1</v>
      </c>
      <c r="M255" s="507">
        <v>0.26462000000000002</v>
      </c>
    </row>
    <row r="256" spans="1:13">
      <c r="A256" s="254">
        <v>246</v>
      </c>
      <c r="B256" s="510" t="s">
        <v>400</v>
      </c>
      <c r="C256" s="507">
        <v>331.3</v>
      </c>
      <c r="D256" s="508">
        <v>331.90000000000003</v>
      </c>
      <c r="E256" s="508">
        <v>326.40000000000009</v>
      </c>
      <c r="F256" s="508">
        <v>321.50000000000006</v>
      </c>
      <c r="G256" s="508">
        <v>316.00000000000011</v>
      </c>
      <c r="H256" s="508">
        <v>336.80000000000007</v>
      </c>
      <c r="I256" s="508">
        <v>342.29999999999995</v>
      </c>
      <c r="J256" s="508">
        <v>347.20000000000005</v>
      </c>
      <c r="K256" s="507">
        <v>337.4</v>
      </c>
      <c r="L256" s="507">
        <v>327</v>
      </c>
      <c r="M256" s="507">
        <v>4.7584499999999998</v>
      </c>
    </row>
    <row r="257" spans="1:13">
      <c r="A257" s="254">
        <v>247</v>
      </c>
      <c r="B257" s="510" t="s">
        <v>121</v>
      </c>
      <c r="C257" s="507">
        <v>1742</v>
      </c>
      <c r="D257" s="508">
        <v>1754.2166666666665</v>
      </c>
      <c r="E257" s="508">
        <v>1720.7833333333328</v>
      </c>
      <c r="F257" s="508">
        <v>1699.5666666666664</v>
      </c>
      <c r="G257" s="508">
        <v>1666.1333333333328</v>
      </c>
      <c r="H257" s="508">
        <v>1775.4333333333329</v>
      </c>
      <c r="I257" s="508">
        <v>1808.8666666666668</v>
      </c>
      <c r="J257" s="508">
        <v>1830.083333333333</v>
      </c>
      <c r="K257" s="507">
        <v>1787.65</v>
      </c>
      <c r="L257" s="507">
        <v>1733</v>
      </c>
      <c r="M257" s="507">
        <v>10.56152</v>
      </c>
    </row>
    <row r="258" spans="1:13">
      <c r="A258" s="254">
        <v>248</v>
      </c>
      <c r="B258" s="510" t="s">
        <v>257</v>
      </c>
      <c r="C258" s="507">
        <v>1923.45</v>
      </c>
      <c r="D258" s="508">
        <v>1919.8500000000001</v>
      </c>
      <c r="E258" s="508">
        <v>1911.9000000000003</v>
      </c>
      <c r="F258" s="508">
        <v>1900.3500000000001</v>
      </c>
      <c r="G258" s="508">
        <v>1892.4000000000003</v>
      </c>
      <c r="H258" s="508">
        <v>1931.4000000000003</v>
      </c>
      <c r="I258" s="508">
        <v>1939.3500000000001</v>
      </c>
      <c r="J258" s="508">
        <v>1950.9000000000003</v>
      </c>
      <c r="K258" s="507">
        <v>1927.8</v>
      </c>
      <c r="L258" s="507">
        <v>1908.3</v>
      </c>
      <c r="M258" s="507">
        <v>2.3143899999999999</v>
      </c>
    </row>
    <row r="259" spans="1:13">
      <c r="A259" s="254">
        <v>249</v>
      </c>
      <c r="B259" s="510" t="s">
        <v>401</v>
      </c>
      <c r="C259" s="507">
        <v>1198.75</v>
      </c>
      <c r="D259" s="508">
        <v>1199.5833333333333</v>
      </c>
      <c r="E259" s="508">
        <v>1184.1666666666665</v>
      </c>
      <c r="F259" s="508">
        <v>1169.5833333333333</v>
      </c>
      <c r="G259" s="508">
        <v>1154.1666666666665</v>
      </c>
      <c r="H259" s="508">
        <v>1214.1666666666665</v>
      </c>
      <c r="I259" s="508">
        <v>1229.583333333333</v>
      </c>
      <c r="J259" s="508">
        <v>1244.1666666666665</v>
      </c>
      <c r="K259" s="507">
        <v>1215</v>
      </c>
      <c r="L259" s="507">
        <v>1185</v>
      </c>
      <c r="M259" s="507">
        <v>1.34738</v>
      </c>
    </row>
    <row r="260" spans="1:13">
      <c r="A260" s="254">
        <v>250</v>
      </c>
      <c r="B260" s="510" t="s">
        <v>402</v>
      </c>
      <c r="C260" s="507">
        <v>2735.25</v>
      </c>
      <c r="D260" s="508">
        <v>2752.2666666666664</v>
      </c>
      <c r="E260" s="508">
        <v>2692.0333333333328</v>
      </c>
      <c r="F260" s="508">
        <v>2648.8166666666666</v>
      </c>
      <c r="G260" s="508">
        <v>2588.583333333333</v>
      </c>
      <c r="H260" s="508">
        <v>2795.4833333333327</v>
      </c>
      <c r="I260" s="508">
        <v>2855.7166666666662</v>
      </c>
      <c r="J260" s="508">
        <v>2898.9333333333325</v>
      </c>
      <c r="K260" s="507">
        <v>2812.5</v>
      </c>
      <c r="L260" s="507">
        <v>2709.05</v>
      </c>
      <c r="M260" s="507">
        <v>0.54742000000000002</v>
      </c>
    </row>
    <row r="261" spans="1:13">
      <c r="A261" s="254">
        <v>251</v>
      </c>
      <c r="B261" s="510" t="s">
        <v>403</v>
      </c>
      <c r="C261" s="507">
        <v>428.7</v>
      </c>
      <c r="D261" s="508">
        <v>434.08333333333331</v>
      </c>
      <c r="E261" s="508">
        <v>419.66666666666663</v>
      </c>
      <c r="F261" s="508">
        <v>410.63333333333333</v>
      </c>
      <c r="G261" s="508">
        <v>396.21666666666664</v>
      </c>
      <c r="H261" s="508">
        <v>443.11666666666662</v>
      </c>
      <c r="I261" s="508">
        <v>457.53333333333325</v>
      </c>
      <c r="J261" s="508">
        <v>466.56666666666661</v>
      </c>
      <c r="K261" s="507">
        <v>448.5</v>
      </c>
      <c r="L261" s="507">
        <v>425.05</v>
      </c>
      <c r="M261" s="507">
        <v>10.507860000000001</v>
      </c>
    </row>
    <row r="262" spans="1:13">
      <c r="A262" s="254">
        <v>252</v>
      </c>
      <c r="B262" s="510" t="s">
        <v>404</v>
      </c>
      <c r="C262" s="507">
        <v>155.30000000000001</v>
      </c>
      <c r="D262" s="508">
        <v>158.03333333333333</v>
      </c>
      <c r="E262" s="508">
        <v>150.61666666666667</v>
      </c>
      <c r="F262" s="508">
        <v>145.93333333333334</v>
      </c>
      <c r="G262" s="508">
        <v>138.51666666666668</v>
      </c>
      <c r="H262" s="508">
        <v>162.71666666666667</v>
      </c>
      <c r="I262" s="508">
        <v>170.13333333333335</v>
      </c>
      <c r="J262" s="508">
        <v>174.81666666666666</v>
      </c>
      <c r="K262" s="507">
        <v>165.45</v>
      </c>
      <c r="L262" s="507">
        <v>153.35</v>
      </c>
      <c r="M262" s="507">
        <v>15.717499999999999</v>
      </c>
    </row>
    <row r="263" spans="1:13">
      <c r="A263" s="254">
        <v>253</v>
      </c>
      <c r="B263" s="510" t="s">
        <v>405</v>
      </c>
      <c r="C263" s="507">
        <v>124.4</v>
      </c>
      <c r="D263" s="508">
        <v>125.41666666666667</v>
      </c>
      <c r="E263" s="508">
        <v>121.98333333333335</v>
      </c>
      <c r="F263" s="508">
        <v>119.56666666666668</v>
      </c>
      <c r="G263" s="508">
        <v>116.13333333333335</v>
      </c>
      <c r="H263" s="508">
        <v>127.83333333333334</v>
      </c>
      <c r="I263" s="508">
        <v>131.26666666666665</v>
      </c>
      <c r="J263" s="508">
        <v>133.68333333333334</v>
      </c>
      <c r="K263" s="507">
        <v>128.85</v>
      </c>
      <c r="L263" s="507">
        <v>123</v>
      </c>
      <c r="M263" s="507">
        <v>20.358080000000001</v>
      </c>
    </row>
    <row r="264" spans="1:13">
      <c r="A264" s="254">
        <v>254</v>
      </c>
      <c r="B264" s="510" t="s">
        <v>406</v>
      </c>
      <c r="C264" s="507">
        <v>94.25</v>
      </c>
      <c r="D264" s="508">
        <v>95.2</v>
      </c>
      <c r="E264" s="508">
        <v>92.4</v>
      </c>
      <c r="F264" s="508">
        <v>90.55</v>
      </c>
      <c r="G264" s="508">
        <v>87.75</v>
      </c>
      <c r="H264" s="508">
        <v>97.050000000000011</v>
      </c>
      <c r="I264" s="508">
        <v>99.85</v>
      </c>
      <c r="J264" s="508">
        <v>101.70000000000002</v>
      </c>
      <c r="K264" s="507">
        <v>98</v>
      </c>
      <c r="L264" s="507">
        <v>93.35</v>
      </c>
      <c r="M264" s="507">
        <v>12.91128</v>
      </c>
    </row>
    <row r="265" spans="1:13">
      <c r="A265" s="254">
        <v>255</v>
      </c>
      <c r="B265" s="510" t="s">
        <v>258</v>
      </c>
      <c r="C265" s="507">
        <v>81.2</v>
      </c>
      <c r="D265" s="508">
        <v>82.716666666666654</v>
      </c>
      <c r="E265" s="508">
        <v>78.933333333333309</v>
      </c>
      <c r="F265" s="508">
        <v>76.666666666666657</v>
      </c>
      <c r="G265" s="508">
        <v>72.883333333333312</v>
      </c>
      <c r="H265" s="508">
        <v>84.983333333333306</v>
      </c>
      <c r="I265" s="508">
        <v>88.766666666666637</v>
      </c>
      <c r="J265" s="508">
        <v>91.033333333333303</v>
      </c>
      <c r="K265" s="507">
        <v>86.5</v>
      </c>
      <c r="L265" s="507">
        <v>80.45</v>
      </c>
      <c r="M265" s="507">
        <v>67.58193</v>
      </c>
    </row>
    <row r="266" spans="1:13">
      <c r="A266" s="254">
        <v>256</v>
      </c>
      <c r="B266" s="510" t="s">
        <v>128</v>
      </c>
      <c r="C266" s="507">
        <v>406.4</v>
      </c>
      <c r="D266" s="508">
        <v>407.66666666666669</v>
      </c>
      <c r="E266" s="508">
        <v>401.23333333333335</v>
      </c>
      <c r="F266" s="508">
        <v>396.06666666666666</v>
      </c>
      <c r="G266" s="508">
        <v>389.63333333333333</v>
      </c>
      <c r="H266" s="508">
        <v>412.83333333333337</v>
      </c>
      <c r="I266" s="508">
        <v>419.26666666666665</v>
      </c>
      <c r="J266" s="508">
        <v>424.43333333333339</v>
      </c>
      <c r="K266" s="507">
        <v>414.1</v>
      </c>
      <c r="L266" s="507">
        <v>402.5</v>
      </c>
      <c r="M266" s="507">
        <v>70.456180000000003</v>
      </c>
    </row>
    <row r="267" spans="1:13">
      <c r="A267" s="254">
        <v>257</v>
      </c>
      <c r="B267" s="510" t="s">
        <v>751</v>
      </c>
      <c r="C267" s="507">
        <v>90.85</v>
      </c>
      <c r="D267" s="508">
        <v>90.149999999999991</v>
      </c>
      <c r="E267" s="508">
        <v>88.799999999999983</v>
      </c>
      <c r="F267" s="508">
        <v>86.749999999999986</v>
      </c>
      <c r="G267" s="508">
        <v>85.399999999999977</v>
      </c>
      <c r="H267" s="508">
        <v>92.199999999999989</v>
      </c>
      <c r="I267" s="508">
        <v>93.549999999999983</v>
      </c>
      <c r="J267" s="508">
        <v>95.6</v>
      </c>
      <c r="K267" s="507">
        <v>91.5</v>
      </c>
      <c r="L267" s="507">
        <v>88.1</v>
      </c>
      <c r="M267" s="507">
        <v>5.2637499999999999</v>
      </c>
    </row>
    <row r="268" spans="1:13">
      <c r="A268" s="254">
        <v>258</v>
      </c>
      <c r="B268" s="510" t="s">
        <v>407</v>
      </c>
      <c r="C268" s="507">
        <v>57.25</v>
      </c>
      <c r="D268" s="508">
        <v>57.716666666666669</v>
      </c>
      <c r="E268" s="508">
        <v>55.933333333333337</v>
      </c>
      <c r="F268" s="508">
        <v>54.616666666666667</v>
      </c>
      <c r="G268" s="508">
        <v>52.833333333333336</v>
      </c>
      <c r="H268" s="508">
        <v>59.033333333333339</v>
      </c>
      <c r="I268" s="508">
        <v>60.81666666666667</v>
      </c>
      <c r="J268" s="508">
        <v>62.13333333333334</v>
      </c>
      <c r="K268" s="507">
        <v>59.5</v>
      </c>
      <c r="L268" s="507">
        <v>56.4</v>
      </c>
      <c r="M268" s="507">
        <v>10.576890000000001</v>
      </c>
    </row>
    <row r="269" spans="1:13">
      <c r="A269" s="254">
        <v>259</v>
      </c>
      <c r="B269" s="510" t="s">
        <v>408</v>
      </c>
      <c r="C269" s="507">
        <v>100.1</v>
      </c>
      <c r="D269" s="508">
        <v>101.48333333333333</v>
      </c>
      <c r="E269" s="508">
        <v>97.616666666666674</v>
      </c>
      <c r="F269" s="508">
        <v>95.13333333333334</v>
      </c>
      <c r="G269" s="508">
        <v>91.26666666666668</v>
      </c>
      <c r="H269" s="508">
        <v>103.96666666666667</v>
      </c>
      <c r="I269" s="508">
        <v>107.83333333333331</v>
      </c>
      <c r="J269" s="508">
        <v>110.31666666666666</v>
      </c>
      <c r="K269" s="507">
        <v>105.35</v>
      </c>
      <c r="L269" s="507">
        <v>99</v>
      </c>
      <c r="M269" s="507">
        <v>26.817720000000001</v>
      </c>
    </row>
    <row r="270" spans="1:13">
      <c r="A270" s="254">
        <v>260</v>
      </c>
      <c r="B270" s="510" t="s">
        <v>409</v>
      </c>
      <c r="C270" s="507">
        <v>28.85</v>
      </c>
      <c r="D270" s="508">
        <v>29.516666666666666</v>
      </c>
      <c r="E270" s="508">
        <v>28.083333333333332</v>
      </c>
      <c r="F270" s="508">
        <v>27.316666666666666</v>
      </c>
      <c r="G270" s="508">
        <v>25.883333333333333</v>
      </c>
      <c r="H270" s="508">
        <v>30.283333333333331</v>
      </c>
      <c r="I270" s="508">
        <v>31.716666666666669</v>
      </c>
      <c r="J270" s="508">
        <v>32.483333333333334</v>
      </c>
      <c r="K270" s="507">
        <v>30.95</v>
      </c>
      <c r="L270" s="507">
        <v>28.75</v>
      </c>
      <c r="M270" s="507">
        <v>43.075409999999998</v>
      </c>
    </row>
    <row r="271" spans="1:13">
      <c r="A271" s="254">
        <v>261</v>
      </c>
      <c r="B271" s="510" t="s">
        <v>410</v>
      </c>
      <c r="C271" s="507">
        <v>70</v>
      </c>
      <c r="D271" s="508">
        <v>71.899999999999991</v>
      </c>
      <c r="E271" s="508">
        <v>67.299999999999983</v>
      </c>
      <c r="F271" s="508">
        <v>64.599999999999994</v>
      </c>
      <c r="G271" s="508">
        <v>59.999999999999986</v>
      </c>
      <c r="H271" s="508">
        <v>74.59999999999998</v>
      </c>
      <c r="I271" s="508">
        <v>79.199999999999974</v>
      </c>
      <c r="J271" s="508">
        <v>81.899999999999977</v>
      </c>
      <c r="K271" s="507">
        <v>76.5</v>
      </c>
      <c r="L271" s="507">
        <v>69.2</v>
      </c>
      <c r="M271" s="507">
        <v>40.242620000000002</v>
      </c>
    </row>
    <row r="272" spans="1:13">
      <c r="A272" s="254">
        <v>262</v>
      </c>
      <c r="B272" s="510" t="s">
        <v>411</v>
      </c>
      <c r="C272" s="507">
        <v>81.849999999999994</v>
      </c>
      <c r="D272" s="508">
        <v>82.149999999999991</v>
      </c>
      <c r="E272" s="508">
        <v>79.899999999999977</v>
      </c>
      <c r="F272" s="508">
        <v>77.949999999999989</v>
      </c>
      <c r="G272" s="508">
        <v>75.699999999999974</v>
      </c>
      <c r="H272" s="508">
        <v>84.09999999999998</v>
      </c>
      <c r="I272" s="508">
        <v>86.350000000000009</v>
      </c>
      <c r="J272" s="508">
        <v>88.299999999999983</v>
      </c>
      <c r="K272" s="507">
        <v>84.4</v>
      </c>
      <c r="L272" s="507">
        <v>80.2</v>
      </c>
      <c r="M272" s="507">
        <v>26.79411</v>
      </c>
    </row>
    <row r="273" spans="1:13">
      <c r="A273" s="254">
        <v>263</v>
      </c>
      <c r="B273" s="510" t="s">
        <v>412</v>
      </c>
      <c r="C273" s="507">
        <v>126</v>
      </c>
      <c r="D273" s="508">
        <v>126.96666666666665</v>
      </c>
      <c r="E273" s="508">
        <v>123.93333333333331</v>
      </c>
      <c r="F273" s="508">
        <v>121.86666666666666</v>
      </c>
      <c r="G273" s="508">
        <v>118.83333333333331</v>
      </c>
      <c r="H273" s="508">
        <v>129.0333333333333</v>
      </c>
      <c r="I273" s="508">
        <v>132.06666666666663</v>
      </c>
      <c r="J273" s="508">
        <v>134.1333333333333</v>
      </c>
      <c r="K273" s="507">
        <v>130</v>
      </c>
      <c r="L273" s="507">
        <v>124.9</v>
      </c>
      <c r="M273" s="507">
        <v>4.18574</v>
      </c>
    </row>
    <row r="274" spans="1:13">
      <c r="A274" s="254">
        <v>264</v>
      </c>
      <c r="B274" s="510" t="s">
        <v>413</v>
      </c>
      <c r="C274" s="507">
        <v>73.7</v>
      </c>
      <c r="D274" s="508">
        <v>74.149999999999991</v>
      </c>
      <c r="E274" s="508">
        <v>72.549999999999983</v>
      </c>
      <c r="F274" s="508">
        <v>71.399999999999991</v>
      </c>
      <c r="G274" s="508">
        <v>69.799999999999983</v>
      </c>
      <c r="H274" s="508">
        <v>75.299999999999983</v>
      </c>
      <c r="I274" s="508">
        <v>76.899999999999977</v>
      </c>
      <c r="J274" s="508">
        <v>78.049999999999983</v>
      </c>
      <c r="K274" s="507">
        <v>75.75</v>
      </c>
      <c r="L274" s="507">
        <v>73</v>
      </c>
      <c r="M274" s="507">
        <v>9.2696100000000001</v>
      </c>
    </row>
    <row r="275" spans="1:13">
      <c r="A275" s="254">
        <v>265</v>
      </c>
      <c r="B275" s="510" t="s">
        <v>127</v>
      </c>
      <c r="C275" s="507">
        <v>322.35000000000002</v>
      </c>
      <c r="D275" s="508">
        <v>323.16666666666669</v>
      </c>
      <c r="E275" s="508">
        <v>312.68333333333339</v>
      </c>
      <c r="F275" s="508">
        <v>303.01666666666671</v>
      </c>
      <c r="G275" s="508">
        <v>292.53333333333342</v>
      </c>
      <c r="H275" s="508">
        <v>332.83333333333337</v>
      </c>
      <c r="I275" s="508">
        <v>343.31666666666661</v>
      </c>
      <c r="J275" s="508">
        <v>352.98333333333335</v>
      </c>
      <c r="K275" s="507">
        <v>333.65</v>
      </c>
      <c r="L275" s="507">
        <v>313.5</v>
      </c>
      <c r="M275" s="507">
        <v>134.58440999999999</v>
      </c>
    </row>
    <row r="276" spans="1:13">
      <c r="A276" s="254">
        <v>266</v>
      </c>
      <c r="B276" s="510" t="s">
        <v>414</v>
      </c>
      <c r="C276" s="507">
        <v>2776.65</v>
      </c>
      <c r="D276" s="508">
        <v>2792.1833333333329</v>
      </c>
      <c r="E276" s="508">
        <v>2748.4166666666661</v>
      </c>
      <c r="F276" s="508">
        <v>2720.1833333333329</v>
      </c>
      <c r="G276" s="508">
        <v>2676.4166666666661</v>
      </c>
      <c r="H276" s="508">
        <v>2820.4166666666661</v>
      </c>
      <c r="I276" s="508">
        <v>2864.1833333333334</v>
      </c>
      <c r="J276" s="508">
        <v>2892.4166666666661</v>
      </c>
      <c r="K276" s="507">
        <v>2835.95</v>
      </c>
      <c r="L276" s="507">
        <v>2763.95</v>
      </c>
      <c r="M276" s="507">
        <v>0.14346</v>
      </c>
    </row>
    <row r="277" spans="1:13">
      <c r="A277" s="254">
        <v>267</v>
      </c>
      <c r="B277" s="510" t="s">
        <v>129</v>
      </c>
      <c r="C277" s="507">
        <v>3073.05</v>
      </c>
      <c r="D277" s="508">
        <v>3087.2166666666667</v>
      </c>
      <c r="E277" s="508">
        <v>3047.8333333333335</v>
      </c>
      <c r="F277" s="508">
        <v>3022.6166666666668</v>
      </c>
      <c r="G277" s="508">
        <v>2983.2333333333336</v>
      </c>
      <c r="H277" s="508">
        <v>3112.4333333333334</v>
      </c>
      <c r="I277" s="508">
        <v>3151.8166666666666</v>
      </c>
      <c r="J277" s="508">
        <v>3177.0333333333333</v>
      </c>
      <c r="K277" s="507">
        <v>3126.6</v>
      </c>
      <c r="L277" s="507">
        <v>3062</v>
      </c>
      <c r="M277" s="507">
        <v>3.7181000000000002</v>
      </c>
    </row>
    <row r="278" spans="1:13">
      <c r="A278" s="254">
        <v>268</v>
      </c>
      <c r="B278" s="510" t="s">
        <v>130</v>
      </c>
      <c r="C278" s="507">
        <v>876.35</v>
      </c>
      <c r="D278" s="508">
        <v>894.9666666666667</v>
      </c>
      <c r="E278" s="508">
        <v>843.38333333333344</v>
      </c>
      <c r="F278" s="508">
        <v>810.41666666666674</v>
      </c>
      <c r="G278" s="508">
        <v>758.83333333333348</v>
      </c>
      <c r="H278" s="508">
        <v>927.93333333333339</v>
      </c>
      <c r="I278" s="508">
        <v>979.51666666666665</v>
      </c>
      <c r="J278" s="508">
        <v>1012.4833333333333</v>
      </c>
      <c r="K278" s="507">
        <v>946.55</v>
      </c>
      <c r="L278" s="507">
        <v>862</v>
      </c>
      <c r="M278" s="507">
        <v>21.19444</v>
      </c>
    </row>
    <row r="279" spans="1:13">
      <c r="A279" s="254">
        <v>269</v>
      </c>
      <c r="B279" s="510" t="s">
        <v>415</v>
      </c>
      <c r="C279" s="507">
        <v>148.05000000000001</v>
      </c>
      <c r="D279" s="508">
        <v>148.93333333333334</v>
      </c>
      <c r="E279" s="508">
        <v>146.66666666666669</v>
      </c>
      <c r="F279" s="508">
        <v>145.28333333333336</v>
      </c>
      <c r="G279" s="508">
        <v>143.01666666666671</v>
      </c>
      <c r="H279" s="508">
        <v>150.31666666666666</v>
      </c>
      <c r="I279" s="508">
        <v>152.58333333333331</v>
      </c>
      <c r="J279" s="508">
        <v>153.96666666666664</v>
      </c>
      <c r="K279" s="507">
        <v>151.19999999999999</v>
      </c>
      <c r="L279" s="507">
        <v>147.55000000000001</v>
      </c>
      <c r="M279" s="507">
        <v>2.1139700000000001</v>
      </c>
    </row>
    <row r="280" spans="1:13">
      <c r="A280" s="254">
        <v>270</v>
      </c>
      <c r="B280" s="510" t="s">
        <v>417</v>
      </c>
      <c r="C280" s="507">
        <v>494.05</v>
      </c>
      <c r="D280" s="508">
        <v>494.25</v>
      </c>
      <c r="E280" s="508">
        <v>488.5</v>
      </c>
      <c r="F280" s="508">
        <v>482.95</v>
      </c>
      <c r="G280" s="508">
        <v>477.2</v>
      </c>
      <c r="H280" s="508">
        <v>499.8</v>
      </c>
      <c r="I280" s="508">
        <v>505.55</v>
      </c>
      <c r="J280" s="508">
        <v>511.1</v>
      </c>
      <c r="K280" s="507">
        <v>500</v>
      </c>
      <c r="L280" s="507">
        <v>488.7</v>
      </c>
      <c r="M280" s="507">
        <v>1.5479700000000001</v>
      </c>
    </row>
    <row r="281" spans="1:13">
      <c r="A281" s="254">
        <v>271</v>
      </c>
      <c r="B281" s="510" t="s">
        <v>418</v>
      </c>
      <c r="C281" s="507">
        <v>213.75</v>
      </c>
      <c r="D281" s="508">
        <v>212.08333333333334</v>
      </c>
      <c r="E281" s="508">
        <v>205.66666666666669</v>
      </c>
      <c r="F281" s="508">
        <v>197.58333333333334</v>
      </c>
      <c r="G281" s="508">
        <v>191.16666666666669</v>
      </c>
      <c r="H281" s="508">
        <v>220.16666666666669</v>
      </c>
      <c r="I281" s="508">
        <v>226.58333333333337</v>
      </c>
      <c r="J281" s="508">
        <v>234.66666666666669</v>
      </c>
      <c r="K281" s="507">
        <v>218.5</v>
      </c>
      <c r="L281" s="507">
        <v>204</v>
      </c>
      <c r="M281" s="507">
        <v>18.235569999999999</v>
      </c>
    </row>
    <row r="282" spans="1:13">
      <c r="A282" s="254">
        <v>272</v>
      </c>
      <c r="B282" s="510" t="s">
        <v>419</v>
      </c>
      <c r="C282" s="507">
        <v>194.95</v>
      </c>
      <c r="D282" s="508">
        <v>196.1</v>
      </c>
      <c r="E282" s="508">
        <v>192.85</v>
      </c>
      <c r="F282" s="508">
        <v>190.75</v>
      </c>
      <c r="G282" s="508">
        <v>187.5</v>
      </c>
      <c r="H282" s="508">
        <v>198.2</v>
      </c>
      <c r="I282" s="508">
        <v>201.45</v>
      </c>
      <c r="J282" s="508">
        <v>203.54999999999998</v>
      </c>
      <c r="K282" s="507">
        <v>199.35</v>
      </c>
      <c r="L282" s="507">
        <v>194</v>
      </c>
      <c r="M282" s="507">
        <v>3.5165000000000002</v>
      </c>
    </row>
    <row r="283" spans="1:13">
      <c r="A283" s="254">
        <v>273</v>
      </c>
      <c r="B283" s="510" t="s">
        <v>752</v>
      </c>
      <c r="C283" s="507">
        <v>813.4</v>
      </c>
      <c r="D283" s="508">
        <v>807.58333333333337</v>
      </c>
      <c r="E283" s="508">
        <v>787.91666666666674</v>
      </c>
      <c r="F283" s="508">
        <v>762.43333333333339</v>
      </c>
      <c r="G283" s="508">
        <v>742.76666666666677</v>
      </c>
      <c r="H283" s="508">
        <v>833.06666666666672</v>
      </c>
      <c r="I283" s="508">
        <v>852.73333333333346</v>
      </c>
      <c r="J283" s="508">
        <v>878.2166666666667</v>
      </c>
      <c r="K283" s="507">
        <v>827.25</v>
      </c>
      <c r="L283" s="507">
        <v>782.1</v>
      </c>
      <c r="M283" s="507">
        <v>0.84794000000000003</v>
      </c>
    </row>
    <row r="284" spans="1:13">
      <c r="A284" s="254">
        <v>274</v>
      </c>
      <c r="B284" s="510" t="s">
        <v>420</v>
      </c>
      <c r="C284" s="507">
        <v>992.15</v>
      </c>
      <c r="D284" s="508">
        <v>989.11666666666679</v>
      </c>
      <c r="E284" s="508">
        <v>979.23333333333358</v>
      </c>
      <c r="F284" s="508">
        <v>966.31666666666683</v>
      </c>
      <c r="G284" s="508">
        <v>956.43333333333362</v>
      </c>
      <c r="H284" s="508">
        <v>1002.0333333333335</v>
      </c>
      <c r="I284" s="508">
        <v>1011.9166666666667</v>
      </c>
      <c r="J284" s="508">
        <v>1024.8333333333335</v>
      </c>
      <c r="K284" s="507">
        <v>999</v>
      </c>
      <c r="L284" s="507">
        <v>976.2</v>
      </c>
      <c r="M284" s="507">
        <v>3.9470999999999998</v>
      </c>
    </row>
    <row r="285" spans="1:13">
      <c r="A285" s="254">
        <v>275</v>
      </c>
      <c r="B285" s="510" t="s">
        <v>421</v>
      </c>
      <c r="C285" s="507">
        <v>394.75</v>
      </c>
      <c r="D285" s="508">
        <v>396.25</v>
      </c>
      <c r="E285" s="508">
        <v>386.5</v>
      </c>
      <c r="F285" s="508">
        <v>378.25</v>
      </c>
      <c r="G285" s="508">
        <v>368.5</v>
      </c>
      <c r="H285" s="508">
        <v>404.5</v>
      </c>
      <c r="I285" s="508">
        <v>414.25</v>
      </c>
      <c r="J285" s="508">
        <v>422.5</v>
      </c>
      <c r="K285" s="507">
        <v>406</v>
      </c>
      <c r="L285" s="507">
        <v>388</v>
      </c>
      <c r="M285" s="507">
        <v>2.75129</v>
      </c>
    </row>
    <row r="286" spans="1:13">
      <c r="A286" s="254">
        <v>276</v>
      </c>
      <c r="B286" s="510" t="s">
        <v>422</v>
      </c>
      <c r="C286" s="507">
        <v>577.79999999999995</v>
      </c>
      <c r="D286" s="508">
        <v>577.19999999999993</v>
      </c>
      <c r="E286" s="508">
        <v>569.59999999999991</v>
      </c>
      <c r="F286" s="508">
        <v>561.4</v>
      </c>
      <c r="G286" s="508">
        <v>553.79999999999995</v>
      </c>
      <c r="H286" s="508">
        <v>585.39999999999986</v>
      </c>
      <c r="I286" s="508">
        <v>593</v>
      </c>
      <c r="J286" s="508">
        <v>601.19999999999982</v>
      </c>
      <c r="K286" s="507">
        <v>584.79999999999995</v>
      </c>
      <c r="L286" s="507">
        <v>569</v>
      </c>
      <c r="M286" s="507">
        <v>3.03776</v>
      </c>
    </row>
    <row r="287" spans="1:13">
      <c r="A287" s="254">
        <v>277</v>
      </c>
      <c r="B287" s="510" t="s">
        <v>423</v>
      </c>
      <c r="C287" s="507">
        <v>68.45</v>
      </c>
      <c r="D287" s="508">
        <v>69.083333333333329</v>
      </c>
      <c r="E287" s="508">
        <v>66.416666666666657</v>
      </c>
      <c r="F287" s="508">
        <v>64.383333333333326</v>
      </c>
      <c r="G287" s="508">
        <v>61.716666666666654</v>
      </c>
      <c r="H287" s="508">
        <v>71.11666666666666</v>
      </c>
      <c r="I287" s="508">
        <v>73.783333333333317</v>
      </c>
      <c r="J287" s="508">
        <v>75.816666666666663</v>
      </c>
      <c r="K287" s="507">
        <v>71.75</v>
      </c>
      <c r="L287" s="507">
        <v>67.05</v>
      </c>
      <c r="M287" s="507">
        <v>37.905169999999998</v>
      </c>
    </row>
    <row r="288" spans="1:13">
      <c r="A288" s="254">
        <v>278</v>
      </c>
      <c r="B288" s="510" t="s">
        <v>424</v>
      </c>
      <c r="C288" s="507">
        <v>59.1</v>
      </c>
      <c r="D288" s="508">
        <v>59.766666666666673</v>
      </c>
      <c r="E288" s="508">
        <v>58.033333333333346</v>
      </c>
      <c r="F288" s="508">
        <v>56.966666666666676</v>
      </c>
      <c r="G288" s="508">
        <v>55.233333333333348</v>
      </c>
      <c r="H288" s="508">
        <v>60.833333333333343</v>
      </c>
      <c r="I288" s="508">
        <v>62.566666666666677</v>
      </c>
      <c r="J288" s="508">
        <v>63.63333333333334</v>
      </c>
      <c r="K288" s="507">
        <v>61.5</v>
      </c>
      <c r="L288" s="507">
        <v>58.7</v>
      </c>
      <c r="M288" s="507">
        <v>13.92822</v>
      </c>
    </row>
    <row r="289" spans="1:13">
      <c r="A289" s="254">
        <v>279</v>
      </c>
      <c r="B289" s="510" t="s">
        <v>425</v>
      </c>
      <c r="C289" s="507">
        <v>509.95</v>
      </c>
      <c r="D289" s="508">
        <v>515.7833333333333</v>
      </c>
      <c r="E289" s="508">
        <v>502.66666666666663</v>
      </c>
      <c r="F289" s="508">
        <v>495.38333333333333</v>
      </c>
      <c r="G289" s="508">
        <v>482.26666666666665</v>
      </c>
      <c r="H289" s="508">
        <v>523.06666666666661</v>
      </c>
      <c r="I289" s="508">
        <v>536.18333333333339</v>
      </c>
      <c r="J289" s="508">
        <v>543.46666666666658</v>
      </c>
      <c r="K289" s="507">
        <v>528.9</v>
      </c>
      <c r="L289" s="507">
        <v>508.5</v>
      </c>
      <c r="M289" s="507">
        <v>1.74464</v>
      </c>
    </row>
    <row r="290" spans="1:13">
      <c r="A290" s="254">
        <v>280</v>
      </c>
      <c r="B290" s="510" t="s">
        <v>426</v>
      </c>
      <c r="C290" s="507">
        <v>459.5</v>
      </c>
      <c r="D290" s="508">
        <v>460.5</v>
      </c>
      <c r="E290" s="508">
        <v>446</v>
      </c>
      <c r="F290" s="508">
        <v>432.5</v>
      </c>
      <c r="G290" s="508">
        <v>418</v>
      </c>
      <c r="H290" s="508">
        <v>474</v>
      </c>
      <c r="I290" s="508">
        <v>488.5</v>
      </c>
      <c r="J290" s="508">
        <v>502</v>
      </c>
      <c r="K290" s="507">
        <v>475</v>
      </c>
      <c r="L290" s="507">
        <v>447</v>
      </c>
      <c r="M290" s="507">
        <v>2.4064800000000002</v>
      </c>
    </row>
    <row r="291" spans="1:13">
      <c r="A291" s="254">
        <v>281</v>
      </c>
      <c r="B291" s="510" t="s">
        <v>427</v>
      </c>
      <c r="C291" s="507">
        <v>242.9</v>
      </c>
      <c r="D291" s="508">
        <v>245.45000000000002</v>
      </c>
      <c r="E291" s="508">
        <v>238.95000000000005</v>
      </c>
      <c r="F291" s="508">
        <v>235.00000000000003</v>
      </c>
      <c r="G291" s="508">
        <v>228.50000000000006</v>
      </c>
      <c r="H291" s="508">
        <v>249.40000000000003</v>
      </c>
      <c r="I291" s="508">
        <v>255.89999999999998</v>
      </c>
      <c r="J291" s="508">
        <v>259.85000000000002</v>
      </c>
      <c r="K291" s="507">
        <v>251.95</v>
      </c>
      <c r="L291" s="507">
        <v>241.5</v>
      </c>
      <c r="M291" s="507">
        <v>0.62144999999999995</v>
      </c>
    </row>
    <row r="292" spans="1:13">
      <c r="A292" s="254">
        <v>282</v>
      </c>
      <c r="B292" s="510" t="s">
        <v>131</v>
      </c>
      <c r="C292" s="507">
        <v>1922.5</v>
      </c>
      <c r="D292" s="508">
        <v>1906.2666666666667</v>
      </c>
      <c r="E292" s="508">
        <v>1884.2333333333333</v>
      </c>
      <c r="F292" s="508">
        <v>1845.9666666666667</v>
      </c>
      <c r="G292" s="508">
        <v>1823.9333333333334</v>
      </c>
      <c r="H292" s="508">
        <v>1944.5333333333333</v>
      </c>
      <c r="I292" s="508">
        <v>1966.5666666666666</v>
      </c>
      <c r="J292" s="508">
        <v>2004.8333333333333</v>
      </c>
      <c r="K292" s="507">
        <v>1928.3</v>
      </c>
      <c r="L292" s="507">
        <v>1868</v>
      </c>
      <c r="M292" s="507">
        <v>54.079859999999996</v>
      </c>
    </row>
    <row r="293" spans="1:13">
      <c r="A293" s="254">
        <v>283</v>
      </c>
      <c r="B293" s="510" t="s">
        <v>132</v>
      </c>
      <c r="C293" s="507">
        <v>106.8</v>
      </c>
      <c r="D293" s="508">
        <v>107.31666666666666</v>
      </c>
      <c r="E293" s="508">
        <v>104.68333333333332</v>
      </c>
      <c r="F293" s="508">
        <v>102.56666666666666</v>
      </c>
      <c r="G293" s="508">
        <v>99.933333333333323</v>
      </c>
      <c r="H293" s="508">
        <v>109.43333333333332</v>
      </c>
      <c r="I293" s="508">
        <v>112.06666666666665</v>
      </c>
      <c r="J293" s="508">
        <v>114.18333333333332</v>
      </c>
      <c r="K293" s="507">
        <v>109.95</v>
      </c>
      <c r="L293" s="507">
        <v>105.2</v>
      </c>
      <c r="M293" s="507">
        <v>135.63045</v>
      </c>
    </row>
    <row r="294" spans="1:13">
      <c r="A294" s="254">
        <v>284</v>
      </c>
      <c r="B294" s="510" t="s">
        <v>259</v>
      </c>
      <c r="C294" s="507">
        <v>2622.65</v>
      </c>
      <c r="D294" s="508">
        <v>2651.2166666666667</v>
      </c>
      <c r="E294" s="508">
        <v>2581.4333333333334</v>
      </c>
      <c r="F294" s="508">
        <v>2540.2166666666667</v>
      </c>
      <c r="G294" s="508">
        <v>2470.4333333333334</v>
      </c>
      <c r="H294" s="508">
        <v>2692.4333333333334</v>
      </c>
      <c r="I294" s="508">
        <v>2762.2166666666672</v>
      </c>
      <c r="J294" s="508">
        <v>2803.4333333333334</v>
      </c>
      <c r="K294" s="507">
        <v>2721</v>
      </c>
      <c r="L294" s="507">
        <v>2610</v>
      </c>
      <c r="M294" s="507">
        <v>1.0946199999999999</v>
      </c>
    </row>
    <row r="295" spans="1:13">
      <c r="A295" s="254">
        <v>285</v>
      </c>
      <c r="B295" s="510" t="s">
        <v>133</v>
      </c>
      <c r="C295" s="507">
        <v>436.25</v>
      </c>
      <c r="D295" s="508">
        <v>439.93333333333334</v>
      </c>
      <c r="E295" s="508">
        <v>426.86666666666667</v>
      </c>
      <c r="F295" s="508">
        <v>417.48333333333335</v>
      </c>
      <c r="G295" s="508">
        <v>404.41666666666669</v>
      </c>
      <c r="H295" s="508">
        <v>449.31666666666666</v>
      </c>
      <c r="I295" s="508">
        <v>462.38333333333338</v>
      </c>
      <c r="J295" s="508">
        <v>471.76666666666665</v>
      </c>
      <c r="K295" s="507">
        <v>453</v>
      </c>
      <c r="L295" s="507">
        <v>430.55</v>
      </c>
      <c r="M295" s="507">
        <v>48.581119999999999</v>
      </c>
    </row>
    <row r="296" spans="1:13">
      <c r="A296" s="254">
        <v>286</v>
      </c>
      <c r="B296" s="510" t="s">
        <v>753</v>
      </c>
      <c r="C296" s="507">
        <v>226.2</v>
      </c>
      <c r="D296" s="508">
        <v>229.98333333333335</v>
      </c>
      <c r="E296" s="508">
        <v>220.9666666666667</v>
      </c>
      <c r="F296" s="508">
        <v>215.73333333333335</v>
      </c>
      <c r="G296" s="508">
        <v>206.7166666666667</v>
      </c>
      <c r="H296" s="508">
        <v>235.2166666666667</v>
      </c>
      <c r="I296" s="508">
        <v>244.23333333333335</v>
      </c>
      <c r="J296" s="508">
        <v>249.4666666666667</v>
      </c>
      <c r="K296" s="507">
        <v>239</v>
      </c>
      <c r="L296" s="507">
        <v>224.75</v>
      </c>
      <c r="M296" s="507">
        <v>2.0990700000000002</v>
      </c>
    </row>
    <row r="297" spans="1:13">
      <c r="A297" s="254">
        <v>287</v>
      </c>
      <c r="B297" s="510" t="s">
        <v>428</v>
      </c>
      <c r="C297" s="507">
        <v>6316.5</v>
      </c>
      <c r="D297" s="508">
        <v>6385.5</v>
      </c>
      <c r="E297" s="508">
        <v>6231</v>
      </c>
      <c r="F297" s="508">
        <v>6145.5</v>
      </c>
      <c r="G297" s="508">
        <v>5991</v>
      </c>
      <c r="H297" s="508">
        <v>6471</v>
      </c>
      <c r="I297" s="508">
        <v>6625.5</v>
      </c>
      <c r="J297" s="508">
        <v>6711</v>
      </c>
      <c r="K297" s="507">
        <v>6540</v>
      </c>
      <c r="L297" s="507">
        <v>6300</v>
      </c>
      <c r="M297" s="507">
        <v>0.11305</v>
      </c>
    </row>
    <row r="298" spans="1:13">
      <c r="A298" s="254">
        <v>288</v>
      </c>
      <c r="B298" s="510" t="s">
        <v>260</v>
      </c>
      <c r="C298" s="507">
        <v>3845.15</v>
      </c>
      <c r="D298" s="508">
        <v>3861.7166666666667</v>
      </c>
      <c r="E298" s="508">
        <v>3803.4333333333334</v>
      </c>
      <c r="F298" s="508">
        <v>3761.7166666666667</v>
      </c>
      <c r="G298" s="508">
        <v>3703.4333333333334</v>
      </c>
      <c r="H298" s="508">
        <v>3903.4333333333334</v>
      </c>
      <c r="I298" s="508">
        <v>3961.7166666666672</v>
      </c>
      <c r="J298" s="508">
        <v>4003.4333333333334</v>
      </c>
      <c r="K298" s="507">
        <v>3920</v>
      </c>
      <c r="L298" s="507">
        <v>3820</v>
      </c>
      <c r="M298" s="507">
        <v>1.3249</v>
      </c>
    </row>
    <row r="299" spans="1:13">
      <c r="A299" s="254">
        <v>289</v>
      </c>
      <c r="B299" s="510" t="s">
        <v>134</v>
      </c>
      <c r="C299" s="507">
        <v>1463.55</v>
      </c>
      <c r="D299" s="508">
        <v>1459.95</v>
      </c>
      <c r="E299" s="508">
        <v>1442.7</v>
      </c>
      <c r="F299" s="508">
        <v>1421.85</v>
      </c>
      <c r="G299" s="508">
        <v>1404.6</v>
      </c>
      <c r="H299" s="508">
        <v>1480.8000000000002</v>
      </c>
      <c r="I299" s="508">
        <v>1498.0500000000002</v>
      </c>
      <c r="J299" s="508">
        <v>1518.9000000000003</v>
      </c>
      <c r="K299" s="507">
        <v>1477.2</v>
      </c>
      <c r="L299" s="507">
        <v>1439.1</v>
      </c>
      <c r="M299" s="507">
        <v>33.069020000000002</v>
      </c>
    </row>
    <row r="300" spans="1:13">
      <c r="A300" s="254">
        <v>290</v>
      </c>
      <c r="B300" s="510" t="s">
        <v>429</v>
      </c>
      <c r="C300" s="507">
        <v>351.05</v>
      </c>
      <c r="D300" s="508">
        <v>357.93333333333334</v>
      </c>
      <c r="E300" s="508">
        <v>341.61666666666667</v>
      </c>
      <c r="F300" s="508">
        <v>332.18333333333334</v>
      </c>
      <c r="G300" s="508">
        <v>315.86666666666667</v>
      </c>
      <c r="H300" s="508">
        <v>367.36666666666667</v>
      </c>
      <c r="I300" s="508">
        <v>383.68333333333339</v>
      </c>
      <c r="J300" s="508">
        <v>393.11666666666667</v>
      </c>
      <c r="K300" s="507">
        <v>374.25</v>
      </c>
      <c r="L300" s="507">
        <v>348.5</v>
      </c>
      <c r="M300" s="507">
        <v>45.061900000000001</v>
      </c>
    </row>
    <row r="301" spans="1:13">
      <c r="A301" s="254">
        <v>291</v>
      </c>
      <c r="B301" s="510" t="s">
        <v>430</v>
      </c>
      <c r="C301" s="507">
        <v>43.1</v>
      </c>
      <c r="D301" s="508">
        <v>43.533333333333331</v>
      </c>
      <c r="E301" s="508">
        <v>42.216666666666661</v>
      </c>
      <c r="F301" s="508">
        <v>41.333333333333329</v>
      </c>
      <c r="G301" s="508">
        <v>40.016666666666659</v>
      </c>
      <c r="H301" s="508">
        <v>44.416666666666664</v>
      </c>
      <c r="I301" s="508">
        <v>45.733333333333327</v>
      </c>
      <c r="J301" s="508">
        <v>46.616666666666667</v>
      </c>
      <c r="K301" s="507">
        <v>44.85</v>
      </c>
      <c r="L301" s="507">
        <v>42.65</v>
      </c>
      <c r="M301" s="507">
        <v>30.686669999999999</v>
      </c>
    </row>
    <row r="302" spans="1:13">
      <c r="A302" s="254">
        <v>292</v>
      </c>
      <c r="B302" s="510" t="s">
        <v>431</v>
      </c>
      <c r="C302" s="507">
        <v>1721.5</v>
      </c>
      <c r="D302" s="508">
        <v>1729.1666666666667</v>
      </c>
      <c r="E302" s="508">
        <v>1693.3333333333335</v>
      </c>
      <c r="F302" s="508">
        <v>1665.1666666666667</v>
      </c>
      <c r="G302" s="508">
        <v>1629.3333333333335</v>
      </c>
      <c r="H302" s="508">
        <v>1757.3333333333335</v>
      </c>
      <c r="I302" s="508">
        <v>1793.166666666667</v>
      </c>
      <c r="J302" s="508">
        <v>1821.3333333333335</v>
      </c>
      <c r="K302" s="507">
        <v>1765</v>
      </c>
      <c r="L302" s="507">
        <v>1701</v>
      </c>
      <c r="M302" s="507">
        <v>0.39661000000000002</v>
      </c>
    </row>
    <row r="303" spans="1:13">
      <c r="A303" s="254">
        <v>293</v>
      </c>
      <c r="B303" s="510" t="s">
        <v>135</v>
      </c>
      <c r="C303" s="507">
        <v>1033.25</v>
      </c>
      <c r="D303" s="508">
        <v>1038.8833333333332</v>
      </c>
      <c r="E303" s="508">
        <v>1024.3166666666664</v>
      </c>
      <c r="F303" s="508">
        <v>1015.3833333333332</v>
      </c>
      <c r="G303" s="508">
        <v>1000.8166666666664</v>
      </c>
      <c r="H303" s="508">
        <v>1047.8166666666664</v>
      </c>
      <c r="I303" s="508">
        <v>1062.383333333333</v>
      </c>
      <c r="J303" s="508">
        <v>1071.3166666666664</v>
      </c>
      <c r="K303" s="507">
        <v>1053.45</v>
      </c>
      <c r="L303" s="507">
        <v>1029.95</v>
      </c>
      <c r="M303" s="507">
        <v>17.16704</v>
      </c>
    </row>
    <row r="304" spans="1:13">
      <c r="A304" s="254">
        <v>294</v>
      </c>
      <c r="B304" s="510" t="s">
        <v>432</v>
      </c>
      <c r="C304" s="507">
        <v>1709.35</v>
      </c>
      <c r="D304" s="508">
        <v>1720.6666666666667</v>
      </c>
      <c r="E304" s="508">
        <v>1691.6833333333334</v>
      </c>
      <c r="F304" s="508">
        <v>1674.0166666666667</v>
      </c>
      <c r="G304" s="508">
        <v>1645.0333333333333</v>
      </c>
      <c r="H304" s="508">
        <v>1738.3333333333335</v>
      </c>
      <c r="I304" s="508">
        <v>1767.3166666666666</v>
      </c>
      <c r="J304" s="508">
        <v>1784.9833333333336</v>
      </c>
      <c r="K304" s="507">
        <v>1749.65</v>
      </c>
      <c r="L304" s="507">
        <v>1703</v>
      </c>
      <c r="M304" s="507">
        <v>0.29047000000000001</v>
      </c>
    </row>
    <row r="305" spans="1:13">
      <c r="A305" s="254">
        <v>295</v>
      </c>
      <c r="B305" s="510" t="s">
        <v>433</v>
      </c>
      <c r="C305" s="507">
        <v>903.2</v>
      </c>
      <c r="D305" s="508">
        <v>911.91666666666663</v>
      </c>
      <c r="E305" s="508">
        <v>888.83333333333326</v>
      </c>
      <c r="F305" s="508">
        <v>874.46666666666658</v>
      </c>
      <c r="G305" s="508">
        <v>851.38333333333321</v>
      </c>
      <c r="H305" s="508">
        <v>926.2833333333333</v>
      </c>
      <c r="I305" s="508">
        <v>949.36666666666656</v>
      </c>
      <c r="J305" s="508">
        <v>963.73333333333335</v>
      </c>
      <c r="K305" s="507">
        <v>935</v>
      </c>
      <c r="L305" s="507">
        <v>897.55</v>
      </c>
      <c r="M305" s="507">
        <v>0.67091000000000001</v>
      </c>
    </row>
    <row r="306" spans="1:13">
      <c r="A306" s="254">
        <v>296</v>
      </c>
      <c r="B306" s="510" t="s">
        <v>434</v>
      </c>
      <c r="C306" s="507">
        <v>47.1</v>
      </c>
      <c r="D306" s="508">
        <v>47.199999999999996</v>
      </c>
      <c r="E306" s="508">
        <v>45.79999999999999</v>
      </c>
      <c r="F306" s="508">
        <v>44.499999999999993</v>
      </c>
      <c r="G306" s="508">
        <v>43.099999999999987</v>
      </c>
      <c r="H306" s="508">
        <v>48.499999999999993</v>
      </c>
      <c r="I306" s="508">
        <v>49.9</v>
      </c>
      <c r="J306" s="508">
        <v>51.199999999999996</v>
      </c>
      <c r="K306" s="507">
        <v>48.6</v>
      </c>
      <c r="L306" s="507">
        <v>45.9</v>
      </c>
      <c r="M306" s="507">
        <v>104.36687000000001</v>
      </c>
    </row>
    <row r="307" spans="1:13">
      <c r="A307" s="254">
        <v>297</v>
      </c>
      <c r="B307" s="510" t="s">
        <v>435</v>
      </c>
      <c r="C307" s="507">
        <v>159.35</v>
      </c>
      <c r="D307" s="508">
        <v>161.94999999999999</v>
      </c>
      <c r="E307" s="508">
        <v>156.19999999999999</v>
      </c>
      <c r="F307" s="508">
        <v>153.05000000000001</v>
      </c>
      <c r="G307" s="508">
        <v>147.30000000000001</v>
      </c>
      <c r="H307" s="508">
        <v>165.09999999999997</v>
      </c>
      <c r="I307" s="508">
        <v>170.84999999999997</v>
      </c>
      <c r="J307" s="508">
        <v>173.99999999999994</v>
      </c>
      <c r="K307" s="507">
        <v>167.7</v>
      </c>
      <c r="L307" s="507">
        <v>158.80000000000001</v>
      </c>
      <c r="M307" s="507">
        <v>7.4081599999999996</v>
      </c>
    </row>
    <row r="308" spans="1:13">
      <c r="A308" s="254">
        <v>298</v>
      </c>
      <c r="B308" s="510" t="s">
        <v>146</v>
      </c>
      <c r="C308" s="507">
        <v>88661.75</v>
      </c>
      <c r="D308" s="508">
        <v>88788.883333333346</v>
      </c>
      <c r="E308" s="508">
        <v>87877.866666666698</v>
      </c>
      <c r="F308" s="508">
        <v>87093.983333333352</v>
      </c>
      <c r="G308" s="508">
        <v>86182.966666666704</v>
      </c>
      <c r="H308" s="508">
        <v>89572.766666666692</v>
      </c>
      <c r="I308" s="508">
        <v>90483.783333333326</v>
      </c>
      <c r="J308" s="508">
        <v>91267.666666666686</v>
      </c>
      <c r="K308" s="507">
        <v>89699.9</v>
      </c>
      <c r="L308" s="507">
        <v>88005</v>
      </c>
      <c r="M308" s="507">
        <v>0.27911000000000002</v>
      </c>
    </row>
    <row r="309" spans="1:13">
      <c r="A309" s="254">
        <v>299</v>
      </c>
      <c r="B309" s="510" t="s">
        <v>143</v>
      </c>
      <c r="C309" s="507">
        <v>1219.05</v>
      </c>
      <c r="D309" s="508">
        <v>1223.5666666666668</v>
      </c>
      <c r="E309" s="508">
        <v>1190.1333333333337</v>
      </c>
      <c r="F309" s="508">
        <v>1161.2166666666669</v>
      </c>
      <c r="G309" s="508">
        <v>1127.7833333333338</v>
      </c>
      <c r="H309" s="508">
        <v>1252.4833333333336</v>
      </c>
      <c r="I309" s="508">
        <v>1285.9166666666665</v>
      </c>
      <c r="J309" s="508">
        <v>1314.8333333333335</v>
      </c>
      <c r="K309" s="507">
        <v>1257</v>
      </c>
      <c r="L309" s="507">
        <v>1194.6500000000001</v>
      </c>
      <c r="M309" s="507">
        <v>22.909870000000002</v>
      </c>
    </row>
    <row r="310" spans="1:13">
      <c r="A310" s="254">
        <v>300</v>
      </c>
      <c r="B310" s="510" t="s">
        <v>436</v>
      </c>
      <c r="C310" s="507">
        <v>3703.75</v>
      </c>
      <c r="D310" s="508">
        <v>3711.7999999999997</v>
      </c>
      <c r="E310" s="508">
        <v>3643.6499999999996</v>
      </c>
      <c r="F310" s="508">
        <v>3583.5499999999997</v>
      </c>
      <c r="G310" s="508">
        <v>3515.3999999999996</v>
      </c>
      <c r="H310" s="508">
        <v>3771.8999999999996</v>
      </c>
      <c r="I310" s="508">
        <v>3840.05</v>
      </c>
      <c r="J310" s="508">
        <v>3900.1499999999996</v>
      </c>
      <c r="K310" s="507">
        <v>3779.95</v>
      </c>
      <c r="L310" s="507">
        <v>3651.7</v>
      </c>
      <c r="M310" s="507">
        <v>7.3789999999999994E-2</v>
      </c>
    </row>
    <row r="311" spans="1:13">
      <c r="A311" s="254">
        <v>301</v>
      </c>
      <c r="B311" s="510" t="s">
        <v>437</v>
      </c>
      <c r="C311" s="507">
        <v>291.8</v>
      </c>
      <c r="D311" s="508">
        <v>295.96666666666664</v>
      </c>
      <c r="E311" s="508">
        <v>284.93333333333328</v>
      </c>
      <c r="F311" s="508">
        <v>278.06666666666666</v>
      </c>
      <c r="G311" s="508">
        <v>267.0333333333333</v>
      </c>
      <c r="H311" s="508">
        <v>302.83333333333326</v>
      </c>
      <c r="I311" s="508">
        <v>313.86666666666667</v>
      </c>
      <c r="J311" s="508">
        <v>320.73333333333323</v>
      </c>
      <c r="K311" s="507">
        <v>307</v>
      </c>
      <c r="L311" s="507">
        <v>289.10000000000002</v>
      </c>
      <c r="M311" s="507">
        <v>2.0173299999999998</v>
      </c>
    </row>
    <row r="312" spans="1:13">
      <c r="A312" s="254">
        <v>302</v>
      </c>
      <c r="B312" s="510" t="s">
        <v>137</v>
      </c>
      <c r="C312" s="507">
        <v>203.2</v>
      </c>
      <c r="D312" s="508">
        <v>205.43333333333331</v>
      </c>
      <c r="E312" s="508">
        <v>197.81666666666661</v>
      </c>
      <c r="F312" s="508">
        <v>192.43333333333331</v>
      </c>
      <c r="G312" s="508">
        <v>184.81666666666661</v>
      </c>
      <c r="H312" s="508">
        <v>210.81666666666661</v>
      </c>
      <c r="I312" s="508">
        <v>218.43333333333334</v>
      </c>
      <c r="J312" s="508">
        <v>223.81666666666661</v>
      </c>
      <c r="K312" s="507">
        <v>213.05</v>
      </c>
      <c r="L312" s="507">
        <v>200.05</v>
      </c>
      <c r="M312" s="507">
        <v>76.11721</v>
      </c>
    </row>
    <row r="313" spans="1:13">
      <c r="A313" s="254">
        <v>303</v>
      </c>
      <c r="B313" s="510" t="s">
        <v>136</v>
      </c>
      <c r="C313" s="507">
        <v>840.4</v>
      </c>
      <c r="D313" s="508">
        <v>846.5</v>
      </c>
      <c r="E313" s="508">
        <v>832.25</v>
      </c>
      <c r="F313" s="508">
        <v>824.1</v>
      </c>
      <c r="G313" s="508">
        <v>809.85</v>
      </c>
      <c r="H313" s="508">
        <v>854.65</v>
      </c>
      <c r="I313" s="508">
        <v>868.9</v>
      </c>
      <c r="J313" s="508">
        <v>877.05</v>
      </c>
      <c r="K313" s="507">
        <v>860.75</v>
      </c>
      <c r="L313" s="507">
        <v>838.35</v>
      </c>
      <c r="M313" s="507">
        <v>51.791080000000001</v>
      </c>
    </row>
    <row r="314" spans="1:13">
      <c r="A314" s="254">
        <v>304</v>
      </c>
      <c r="B314" s="510" t="s">
        <v>438</v>
      </c>
      <c r="C314" s="507">
        <v>182.15</v>
      </c>
      <c r="D314" s="508">
        <v>182.2166666666667</v>
      </c>
      <c r="E314" s="508">
        <v>180.48333333333341</v>
      </c>
      <c r="F314" s="508">
        <v>178.81666666666672</v>
      </c>
      <c r="G314" s="508">
        <v>177.08333333333343</v>
      </c>
      <c r="H314" s="508">
        <v>183.88333333333338</v>
      </c>
      <c r="I314" s="508">
        <v>185.61666666666667</v>
      </c>
      <c r="J314" s="508">
        <v>187.28333333333336</v>
      </c>
      <c r="K314" s="507">
        <v>183.95</v>
      </c>
      <c r="L314" s="507">
        <v>180.55</v>
      </c>
      <c r="M314" s="507">
        <v>1.38595</v>
      </c>
    </row>
    <row r="315" spans="1:13">
      <c r="A315" s="254">
        <v>305</v>
      </c>
      <c r="B315" s="510" t="s">
        <v>439</v>
      </c>
      <c r="C315" s="507">
        <v>233.25</v>
      </c>
      <c r="D315" s="508">
        <v>234.73333333333335</v>
      </c>
      <c r="E315" s="508">
        <v>229.51666666666671</v>
      </c>
      <c r="F315" s="508">
        <v>225.78333333333336</v>
      </c>
      <c r="G315" s="508">
        <v>220.56666666666672</v>
      </c>
      <c r="H315" s="508">
        <v>238.4666666666667</v>
      </c>
      <c r="I315" s="508">
        <v>243.68333333333334</v>
      </c>
      <c r="J315" s="508">
        <v>247.41666666666669</v>
      </c>
      <c r="K315" s="507">
        <v>239.95</v>
      </c>
      <c r="L315" s="507">
        <v>231</v>
      </c>
      <c r="M315" s="507">
        <v>0.39849000000000001</v>
      </c>
    </row>
    <row r="316" spans="1:13">
      <c r="A316" s="254">
        <v>306</v>
      </c>
      <c r="B316" s="510" t="s">
        <v>440</v>
      </c>
      <c r="C316" s="507">
        <v>524.1</v>
      </c>
      <c r="D316" s="508">
        <v>521.79999999999995</v>
      </c>
      <c r="E316" s="508">
        <v>510.59999999999991</v>
      </c>
      <c r="F316" s="508">
        <v>497.09999999999997</v>
      </c>
      <c r="G316" s="508">
        <v>485.89999999999992</v>
      </c>
      <c r="H316" s="508">
        <v>535.29999999999995</v>
      </c>
      <c r="I316" s="508">
        <v>546.5</v>
      </c>
      <c r="J316" s="508">
        <v>559.99999999999989</v>
      </c>
      <c r="K316" s="507">
        <v>533</v>
      </c>
      <c r="L316" s="507">
        <v>508.3</v>
      </c>
      <c r="M316" s="507">
        <v>5.1381699999999997</v>
      </c>
    </row>
    <row r="317" spans="1:13">
      <c r="A317" s="254">
        <v>307</v>
      </c>
      <c r="B317" s="510" t="s">
        <v>138</v>
      </c>
      <c r="C317" s="507">
        <v>166.9</v>
      </c>
      <c r="D317" s="508">
        <v>168.88333333333335</v>
      </c>
      <c r="E317" s="508">
        <v>163.56666666666672</v>
      </c>
      <c r="F317" s="508">
        <v>160.23333333333338</v>
      </c>
      <c r="G317" s="508">
        <v>154.91666666666674</v>
      </c>
      <c r="H317" s="508">
        <v>172.2166666666667</v>
      </c>
      <c r="I317" s="508">
        <v>177.53333333333336</v>
      </c>
      <c r="J317" s="508">
        <v>180.86666666666667</v>
      </c>
      <c r="K317" s="507">
        <v>174.2</v>
      </c>
      <c r="L317" s="507">
        <v>165.55</v>
      </c>
      <c r="M317" s="507">
        <v>81.590789999999998</v>
      </c>
    </row>
    <row r="318" spans="1:13">
      <c r="A318" s="254">
        <v>308</v>
      </c>
      <c r="B318" s="510" t="s">
        <v>261</v>
      </c>
      <c r="C318" s="507">
        <v>42.4</v>
      </c>
      <c r="D318" s="508">
        <v>43.099999999999994</v>
      </c>
      <c r="E318" s="508">
        <v>40.899999999999991</v>
      </c>
      <c r="F318" s="508">
        <v>39.4</v>
      </c>
      <c r="G318" s="508">
        <v>37.199999999999996</v>
      </c>
      <c r="H318" s="508">
        <v>44.599999999999987</v>
      </c>
      <c r="I318" s="508">
        <v>46.79999999999999</v>
      </c>
      <c r="J318" s="508">
        <v>48.299999999999983</v>
      </c>
      <c r="K318" s="507">
        <v>45.3</v>
      </c>
      <c r="L318" s="507">
        <v>41.6</v>
      </c>
      <c r="M318" s="507">
        <v>60.978720000000003</v>
      </c>
    </row>
    <row r="319" spans="1:13">
      <c r="A319" s="254">
        <v>309</v>
      </c>
      <c r="B319" s="510" t="s">
        <v>139</v>
      </c>
      <c r="C319" s="507">
        <v>401.55</v>
      </c>
      <c r="D319" s="508">
        <v>402.84999999999997</v>
      </c>
      <c r="E319" s="508">
        <v>398.69999999999993</v>
      </c>
      <c r="F319" s="508">
        <v>395.84999999999997</v>
      </c>
      <c r="G319" s="508">
        <v>391.69999999999993</v>
      </c>
      <c r="H319" s="508">
        <v>405.69999999999993</v>
      </c>
      <c r="I319" s="508">
        <v>409.84999999999991</v>
      </c>
      <c r="J319" s="508">
        <v>412.69999999999993</v>
      </c>
      <c r="K319" s="507">
        <v>407</v>
      </c>
      <c r="L319" s="507">
        <v>400</v>
      </c>
      <c r="M319" s="507">
        <v>17.17183</v>
      </c>
    </row>
    <row r="320" spans="1:13">
      <c r="A320" s="254">
        <v>310</v>
      </c>
      <c r="B320" s="510" t="s">
        <v>140</v>
      </c>
      <c r="C320" s="507">
        <v>7249</v>
      </c>
      <c r="D320" s="508">
        <v>7211.333333333333</v>
      </c>
      <c r="E320" s="508">
        <v>7107.6666666666661</v>
      </c>
      <c r="F320" s="508">
        <v>6966.333333333333</v>
      </c>
      <c r="G320" s="508">
        <v>6862.6666666666661</v>
      </c>
      <c r="H320" s="508">
        <v>7352.6666666666661</v>
      </c>
      <c r="I320" s="508">
        <v>7456.3333333333321</v>
      </c>
      <c r="J320" s="508">
        <v>7597.6666666666661</v>
      </c>
      <c r="K320" s="507">
        <v>7315</v>
      </c>
      <c r="L320" s="507">
        <v>7070</v>
      </c>
      <c r="M320" s="507">
        <v>18.211649999999999</v>
      </c>
    </row>
    <row r="321" spans="1:13">
      <c r="A321" s="254">
        <v>311</v>
      </c>
      <c r="B321" s="510" t="s">
        <v>142</v>
      </c>
      <c r="C321" s="507">
        <v>917.75</v>
      </c>
      <c r="D321" s="508">
        <v>923.61666666666667</v>
      </c>
      <c r="E321" s="508">
        <v>904.13333333333333</v>
      </c>
      <c r="F321" s="508">
        <v>890.51666666666665</v>
      </c>
      <c r="G321" s="508">
        <v>871.0333333333333</v>
      </c>
      <c r="H321" s="508">
        <v>937.23333333333335</v>
      </c>
      <c r="I321" s="508">
        <v>956.7166666666667</v>
      </c>
      <c r="J321" s="508">
        <v>970.33333333333337</v>
      </c>
      <c r="K321" s="507">
        <v>943.1</v>
      </c>
      <c r="L321" s="507">
        <v>910</v>
      </c>
      <c r="M321" s="507">
        <v>19.014479999999999</v>
      </c>
    </row>
    <row r="322" spans="1:13">
      <c r="A322" s="254">
        <v>312</v>
      </c>
      <c r="B322" s="510" t="s">
        <v>441</v>
      </c>
      <c r="C322" s="507">
        <v>1928.6</v>
      </c>
      <c r="D322" s="508">
        <v>1938.2</v>
      </c>
      <c r="E322" s="508">
        <v>1906.4</v>
      </c>
      <c r="F322" s="508">
        <v>1884.2</v>
      </c>
      <c r="G322" s="508">
        <v>1852.4</v>
      </c>
      <c r="H322" s="508">
        <v>1960.4</v>
      </c>
      <c r="I322" s="508">
        <v>1992.1999999999998</v>
      </c>
      <c r="J322" s="508">
        <v>2014.4</v>
      </c>
      <c r="K322" s="507">
        <v>1970</v>
      </c>
      <c r="L322" s="507">
        <v>1916</v>
      </c>
      <c r="M322" s="507">
        <v>1.00607</v>
      </c>
    </row>
    <row r="323" spans="1:13">
      <c r="A323" s="254">
        <v>313</v>
      </c>
      <c r="B323" s="510" t="s">
        <v>144</v>
      </c>
      <c r="C323" s="507">
        <v>1725.1</v>
      </c>
      <c r="D323" s="508">
        <v>1741.5333333333335</v>
      </c>
      <c r="E323" s="508">
        <v>1696.166666666667</v>
      </c>
      <c r="F323" s="508">
        <v>1667.2333333333333</v>
      </c>
      <c r="G323" s="508">
        <v>1621.8666666666668</v>
      </c>
      <c r="H323" s="508">
        <v>1770.4666666666672</v>
      </c>
      <c r="I323" s="508">
        <v>1815.8333333333335</v>
      </c>
      <c r="J323" s="508">
        <v>1844.7666666666673</v>
      </c>
      <c r="K323" s="507">
        <v>1786.9</v>
      </c>
      <c r="L323" s="507">
        <v>1712.6</v>
      </c>
      <c r="M323" s="507">
        <v>8.3423099999999994</v>
      </c>
    </row>
    <row r="324" spans="1:13">
      <c r="A324" s="254">
        <v>314</v>
      </c>
      <c r="B324" s="510" t="s">
        <v>442</v>
      </c>
      <c r="C324" s="507">
        <v>97.75</v>
      </c>
      <c r="D324" s="508">
        <v>99.316666666666663</v>
      </c>
      <c r="E324" s="508">
        <v>94.633333333333326</v>
      </c>
      <c r="F324" s="508">
        <v>91.516666666666666</v>
      </c>
      <c r="G324" s="508">
        <v>86.833333333333329</v>
      </c>
      <c r="H324" s="508">
        <v>102.43333333333332</v>
      </c>
      <c r="I324" s="508">
        <v>107.11666666666666</v>
      </c>
      <c r="J324" s="508">
        <v>110.23333333333332</v>
      </c>
      <c r="K324" s="507">
        <v>104</v>
      </c>
      <c r="L324" s="507">
        <v>96.2</v>
      </c>
      <c r="M324" s="507">
        <v>11.61411</v>
      </c>
    </row>
    <row r="325" spans="1:13">
      <c r="A325" s="254">
        <v>315</v>
      </c>
      <c r="B325" s="510" t="s">
        <v>443</v>
      </c>
      <c r="C325" s="507">
        <v>530.5</v>
      </c>
      <c r="D325" s="508">
        <v>532.4</v>
      </c>
      <c r="E325" s="508">
        <v>513.44999999999993</v>
      </c>
      <c r="F325" s="508">
        <v>496.4</v>
      </c>
      <c r="G325" s="508">
        <v>477.44999999999993</v>
      </c>
      <c r="H325" s="508">
        <v>549.44999999999993</v>
      </c>
      <c r="I325" s="508">
        <v>568.4</v>
      </c>
      <c r="J325" s="508">
        <v>585.44999999999993</v>
      </c>
      <c r="K325" s="507">
        <v>551.35</v>
      </c>
      <c r="L325" s="507">
        <v>515.35</v>
      </c>
      <c r="M325" s="507">
        <v>2.3041900000000002</v>
      </c>
    </row>
    <row r="326" spans="1:13">
      <c r="A326" s="254">
        <v>316</v>
      </c>
      <c r="B326" s="510" t="s">
        <v>754</v>
      </c>
      <c r="C326" s="507">
        <v>194.1</v>
      </c>
      <c r="D326" s="508">
        <v>195.86666666666667</v>
      </c>
      <c r="E326" s="508">
        <v>191.23333333333335</v>
      </c>
      <c r="F326" s="508">
        <v>188.36666666666667</v>
      </c>
      <c r="G326" s="508">
        <v>183.73333333333335</v>
      </c>
      <c r="H326" s="508">
        <v>198.73333333333335</v>
      </c>
      <c r="I326" s="508">
        <v>203.36666666666667</v>
      </c>
      <c r="J326" s="508">
        <v>206.23333333333335</v>
      </c>
      <c r="K326" s="507">
        <v>200.5</v>
      </c>
      <c r="L326" s="507">
        <v>193</v>
      </c>
      <c r="M326" s="507">
        <v>5.7851499999999998</v>
      </c>
    </row>
    <row r="327" spans="1:13">
      <c r="A327" s="254">
        <v>317</v>
      </c>
      <c r="B327" s="510" t="s">
        <v>145</v>
      </c>
      <c r="C327" s="507">
        <v>225.45</v>
      </c>
      <c r="D327" s="508">
        <v>228.6</v>
      </c>
      <c r="E327" s="508">
        <v>220.85</v>
      </c>
      <c r="F327" s="508">
        <v>216.25</v>
      </c>
      <c r="G327" s="508">
        <v>208.5</v>
      </c>
      <c r="H327" s="508">
        <v>233.2</v>
      </c>
      <c r="I327" s="508">
        <v>240.95</v>
      </c>
      <c r="J327" s="508">
        <v>245.54999999999998</v>
      </c>
      <c r="K327" s="507">
        <v>236.35</v>
      </c>
      <c r="L327" s="507">
        <v>224</v>
      </c>
      <c r="M327" s="507">
        <v>126.44181</v>
      </c>
    </row>
    <row r="328" spans="1:13">
      <c r="A328" s="254">
        <v>318</v>
      </c>
      <c r="B328" s="510" t="s">
        <v>444</v>
      </c>
      <c r="C328" s="507">
        <v>657.2</v>
      </c>
      <c r="D328" s="508">
        <v>647.4666666666667</v>
      </c>
      <c r="E328" s="508">
        <v>629.93333333333339</v>
      </c>
      <c r="F328" s="508">
        <v>602.66666666666674</v>
      </c>
      <c r="G328" s="508">
        <v>585.13333333333344</v>
      </c>
      <c r="H328" s="508">
        <v>674.73333333333335</v>
      </c>
      <c r="I328" s="508">
        <v>692.26666666666665</v>
      </c>
      <c r="J328" s="508">
        <v>719.5333333333333</v>
      </c>
      <c r="K328" s="507">
        <v>665</v>
      </c>
      <c r="L328" s="507">
        <v>620.20000000000005</v>
      </c>
      <c r="M328" s="507">
        <v>7.6263300000000003</v>
      </c>
    </row>
    <row r="329" spans="1:13">
      <c r="A329" s="254">
        <v>319</v>
      </c>
      <c r="B329" s="510" t="s">
        <v>262</v>
      </c>
      <c r="C329" s="507">
        <v>1634.7</v>
      </c>
      <c r="D329" s="508">
        <v>1644</v>
      </c>
      <c r="E329" s="508">
        <v>1613</v>
      </c>
      <c r="F329" s="508">
        <v>1591.3</v>
      </c>
      <c r="G329" s="508">
        <v>1560.3</v>
      </c>
      <c r="H329" s="508">
        <v>1665.7</v>
      </c>
      <c r="I329" s="508">
        <v>1696.7</v>
      </c>
      <c r="J329" s="508">
        <v>1718.4</v>
      </c>
      <c r="K329" s="507">
        <v>1675</v>
      </c>
      <c r="L329" s="507">
        <v>1622.3</v>
      </c>
      <c r="M329" s="507">
        <v>4.0153499999999998</v>
      </c>
    </row>
    <row r="330" spans="1:13">
      <c r="A330" s="254">
        <v>320</v>
      </c>
      <c r="B330" s="510" t="s">
        <v>445</v>
      </c>
      <c r="C330" s="507">
        <v>1508.6</v>
      </c>
      <c r="D330" s="508">
        <v>1517.2333333333333</v>
      </c>
      <c r="E330" s="508">
        <v>1496.3666666666668</v>
      </c>
      <c r="F330" s="508">
        <v>1484.1333333333334</v>
      </c>
      <c r="G330" s="508">
        <v>1463.2666666666669</v>
      </c>
      <c r="H330" s="508">
        <v>1529.4666666666667</v>
      </c>
      <c r="I330" s="508">
        <v>1550.333333333333</v>
      </c>
      <c r="J330" s="508">
        <v>1562.5666666666666</v>
      </c>
      <c r="K330" s="507">
        <v>1538.1</v>
      </c>
      <c r="L330" s="507">
        <v>1505</v>
      </c>
      <c r="M330" s="507">
        <v>1.16981</v>
      </c>
    </row>
    <row r="331" spans="1:13">
      <c r="A331" s="254">
        <v>321</v>
      </c>
      <c r="B331" s="510" t="s">
        <v>147</v>
      </c>
      <c r="C331" s="507">
        <v>1289.8499999999999</v>
      </c>
      <c r="D331" s="508">
        <v>1297.55</v>
      </c>
      <c r="E331" s="508">
        <v>1275.3</v>
      </c>
      <c r="F331" s="508">
        <v>1260.75</v>
      </c>
      <c r="G331" s="508">
        <v>1238.5</v>
      </c>
      <c r="H331" s="508">
        <v>1312.1</v>
      </c>
      <c r="I331" s="508">
        <v>1334.35</v>
      </c>
      <c r="J331" s="508">
        <v>1348.8999999999999</v>
      </c>
      <c r="K331" s="507">
        <v>1319.8</v>
      </c>
      <c r="L331" s="507">
        <v>1283</v>
      </c>
      <c r="M331" s="507">
        <v>13.52365</v>
      </c>
    </row>
    <row r="332" spans="1:13">
      <c r="A332" s="254">
        <v>322</v>
      </c>
      <c r="B332" s="510" t="s">
        <v>263</v>
      </c>
      <c r="C332" s="507">
        <v>833.8</v>
      </c>
      <c r="D332" s="508">
        <v>836.63333333333333</v>
      </c>
      <c r="E332" s="508">
        <v>820.26666666666665</v>
      </c>
      <c r="F332" s="508">
        <v>806.73333333333335</v>
      </c>
      <c r="G332" s="508">
        <v>790.36666666666667</v>
      </c>
      <c r="H332" s="508">
        <v>850.16666666666663</v>
      </c>
      <c r="I332" s="508">
        <v>866.53333333333319</v>
      </c>
      <c r="J332" s="508">
        <v>880.06666666666661</v>
      </c>
      <c r="K332" s="507">
        <v>853</v>
      </c>
      <c r="L332" s="507">
        <v>823.1</v>
      </c>
      <c r="M332" s="507">
        <v>3.9012199999999999</v>
      </c>
    </row>
    <row r="333" spans="1:13">
      <c r="A333" s="254">
        <v>323</v>
      </c>
      <c r="B333" s="510" t="s">
        <v>149</v>
      </c>
      <c r="C333" s="507">
        <v>50.85</v>
      </c>
      <c r="D333" s="508">
        <v>51.216666666666661</v>
      </c>
      <c r="E333" s="508">
        <v>49.433333333333323</v>
      </c>
      <c r="F333" s="508">
        <v>48.016666666666659</v>
      </c>
      <c r="G333" s="508">
        <v>46.23333333333332</v>
      </c>
      <c r="H333" s="508">
        <v>52.633333333333326</v>
      </c>
      <c r="I333" s="508">
        <v>54.416666666666671</v>
      </c>
      <c r="J333" s="508">
        <v>55.833333333333329</v>
      </c>
      <c r="K333" s="507">
        <v>53</v>
      </c>
      <c r="L333" s="507">
        <v>49.8</v>
      </c>
      <c r="M333" s="507">
        <v>184.38140999999999</v>
      </c>
    </row>
    <row r="334" spans="1:13">
      <c r="A334" s="254">
        <v>324</v>
      </c>
      <c r="B334" s="510" t="s">
        <v>150</v>
      </c>
      <c r="C334" s="507">
        <v>88.9</v>
      </c>
      <c r="D334" s="508">
        <v>90.333333333333329</v>
      </c>
      <c r="E334" s="508">
        <v>86.86666666666666</v>
      </c>
      <c r="F334" s="508">
        <v>84.833333333333329</v>
      </c>
      <c r="G334" s="508">
        <v>81.36666666666666</v>
      </c>
      <c r="H334" s="508">
        <v>92.36666666666666</v>
      </c>
      <c r="I334" s="508">
        <v>95.833333333333329</v>
      </c>
      <c r="J334" s="508">
        <v>97.86666666666666</v>
      </c>
      <c r="K334" s="507">
        <v>93.8</v>
      </c>
      <c r="L334" s="507">
        <v>88.3</v>
      </c>
      <c r="M334" s="507">
        <v>55.998350000000002</v>
      </c>
    </row>
    <row r="335" spans="1:13">
      <c r="A335" s="254">
        <v>325</v>
      </c>
      <c r="B335" s="510" t="s">
        <v>446</v>
      </c>
      <c r="C335" s="507">
        <v>596.5</v>
      </c>
      <c r="D335" s="508">
        <v>597.9666666666667</v>
      </c>
      <c r="E335" s="508">
        <v>589.93333333333339</v>
      </c>
      <c r="F335" s="508">
        <v>583.36666666666667</v>
      </c>
      <c r="G335" s="508">
        <v>575.33333333333337</v>
      </c>
      <c r="H335" s="508">
        <v>604.53333333333342</v>
      </c>
      <c r="I335" s="508">
        <v>612.56666666666672</v>
      </c>
      <c r="J335" s="508">
        <v>619.13333333333344</v>
      </c>
      <c r="K335" s="507">
        <v>606</v>
      </c>
      <c r="L335" s="507">
        <v>591.4</v>
      </c>
      <c r="M335" s="507">
        <v>0.32740999999999998</v>
      </c>
    </row>
    <row r="336" spans="1:13">
      <c r="A336" s="254">
        <v>326</v>
      </c>
      <c r="B336" s="510" t="s">
        <v>264</v>
      </c>
      <c r="C336" s="507">
        <v>25.75</v>
      </c>
      <c r="D336" s="508">
        <v>25.683333333333334</v>
      </c>
      <c r="E336" s="508">
        <v>25.116666666666667</v>
      </c>
      <c r="F336" s="508">
        <v>24.483333333333334</v>
      </c>
      <c r="G336" s="508">
        <v>23.916666666666668</v>
      </c>
      <c r="H336" s="508">
        <v>26.316666666666666</v>
      </c>
      <c r="I336" s="508">
        <v>26.883333333333336</v>
      </c>
      <c r="J336" s="508">
        <v>27.516666666666666</v>
      </c>
      <c r="K336" s="507">
        <v>26.25</v>
      </c>
      <c r="L336" s="507">
        <v>25.05</v>
      </c>
      <c r="M336" s="507">
        <v>118.50526000000001</v>
      </c>
    </row>
    <row r="337" spans="1:13">
      <c r="A337" s="254">
        <v>327</v>
      </c>
      <c r="B337" s="510" t="s">
        <v>447</v>
      </c>
      <c r="C337" s="507">
        <v>53.8</v>
      </c>
      <c r="D337" s="508">
        <v>54.266666666666673</v>
      </c>
      <c r="E337" s="508">
        <v>52.783333333333346</v>
      </c>
      <c r="F337" s="508">
        <v>51.766666666666673</v>
      </c>
      <c r="G337" s="508">
        <v>50.283333333333346</v>
      </c>
      <c r="H337" s="508">
        <v>55.283333333333346</v>
      </c>
      <c r="I337" s="508">
        <v>56.76666666666668</v>
      </c>
      <c r="J337" s="508">
        <v>57.783333333333346</v>
      </c>
      <c r="K337" s="507">
        <v>55.75</v>
      </c>
      <c r="L337" s="507">
        <v>53.25</v>
      </c>
      <c r="M337" s="507">
        <v>21.51624</v>
      </c>
    </row>
    <row r="338" spans="1:13">
      <c r="A338" s="254">
        <v>328</v>
      </c>
      <c r="B338" s="510" t="s">
        <v>152</v>
      </c>
      <c r="C338" s="507">
        <v>132.9</v>
      </c>
      <c r="D338" s="508">
        <v>133.70000000000002</v>
      </c>
      <c r="E338" s="508">
        <v>129.95000000000005</v>
      </c>
      <c r="F338" s="508">
        <v>127.00000000000003</v>
      </c>
      <c r="G338" s="508">
        <v>123.25000000000006</v>
      </c>
      <c r="H338" s="508">
        <v>136.65000000000003</v>
      </c>
      <c r="I338" s="508">
        <v>140.39999999999998</v>
      </c>
      <c r="J338" s="508">
        <v>143.35000000000002</v>
      </c>
      <c r="K338" s="507">
        <v>137.44999999999999</v>
      </c>
      <c r="L338" s="507">
        <v>130.75</v>
      </c>
      <c r="M338" s="507">
        <v>121.83695</v>
      </c>
    </row>
    <row r="339" spans="1:13">
      <c r="A339" s="254">
        <v>329</v>
      </c>
      <c r="B339" s="510" t="s">
        <v>694</v>
      </c>
      <c r="C339" s="507">
        <v>184.65</v>
      </c>
      <c r="D339" s="508">
        <v>189.05000000000004</v>
      </c>
      <c r="E339" s="508">
        <v>178.80000000000007</v>
      </c>
      <c r="F339" s="508">
        <v>172.95000000000002</v>
      </c>
      <c r="G339" s="508">
        <v>162.70000000000005</v>
      </c>
      <c r="H339" s="508">
        <v>194.90000000000009</v>
      </c>
      <c r="I339" s="508">
        <v>205.15000000000003</v>
      </c>
      <c r="J339" s="508">
        <v>211.00000000000011</v>
      </c>
      <c r="K339" s="507">
        <v>199.3</v>
      </c>
      <c r="L339" s="507">
        <v>183.2</v>
      </c>
      <c r="M339" s="507">
        <v>24.635380000000001</v>
      </c>
    </row>
    <row r="340" spans="1:13">
      <c r="A340" s="254">
        <v>330</v>
      </c>
      <c r="B340" s="510" t="s">
        <v>153</v>
      </c>
      <c r="C340" s="507">
        <v>108.7</v>
      </c>
      <c r="D340" s="508">
        <v>109.81666666666668</v>
      </c>
      <c r="E340" s="508">
        <v>107.28333333333336</v>
      </c>
      <c r="F340" s="508">
        <v>105.86666666666669</v>
      </c>
      <c r="G340" s="508">
        <v>103.33333333333337</v>
      </c>
      <c r="H340" s="508">
        <v>111.23333333333335</v>
      </c>
      <c r="I340" s="508">
        <v>113.76666666666668</v>
      </c>
      <c r="J340" s="508">
        <v>115.18333333333334</v>
      </c>
      <c r="K340" s="507">
        <v>112.35</v>
      </c>
      <c r="L340" s="507">
        <v>108.4</v>
      </c>
      <c r="M340" s="507">
        <v>247.78407000000001</v>
      </c>
    </row>
    <row r="341" spans="1:13">
      <c r="A341" s="254">
        <v>331</v>
      </c>
      <c r="B341" s="510" t="s">
        <v>448</v>
      </c>
      <c r="C341" s="507">
        <v>419.9</v>
      </c>
      <c r="D341" s="508">
        <v>422.41666666666669</v>
      </c>
      <c r="E341" s="508">
        <v>413.03333333333336</v>
      </c>
      <c r="F341" s="508">
        <v>406.16666666666669</v>
      </c>
      <c r="G341" s="508">
        <v>396.78333333333336</v>
      </c>
      <c r="H341" s="508">
        <v>429.28333333333336</v>
      </c>
      <c r="I341" s="508">
        <v>438.66666666666669</v>
      </c>
      <c r="J341" s="508">
        <v>445.53333333333336</v>
      </c>
      <c r="K341" s="507">
        <v>431.8</v>
      </c>
      <c r="L341" s="507">
        <v>415.55</v>
      </c>
      <c r="M341" s="507">
        <v>4.1709899999999998</v>
      </c>
    </row>
    <row r="342" spans="1:13">
      <c r="A342" s="254">
        <v>332</v>
      </c>
      <c r="B342" s="510" t="s">
        <v>148</v>
      </c>
      <c r="C342" s="507">
        <v>57.75</v>
      </c>
      <c r="D342" s="508">
        <v>58.533333333333331</v>
      </c>
      <c r="E342" s="508">
        <v>56.11666666666666</v>
      </c>
      <c r="F342" s="508">
        <v>54.483333333333327</v>
      </c>
      <c r="G342" s="508">
        <v>52.066666666666656</v>
      </c>
      <c r="H342" s="508">
        <v>60.166666666666664</v>
      </c>
      <c r="I342" s="508">
        <v>62.583333333333336</v>
      </c>
      <c r="J342" s="508">
        <v>64.216666666666669</v>
      </c>
      <c r="K342" s="507">
        <v>60.95</v>
      </c>
      <c r="L342" s="507">
        <v>56.9</v>
      </c>
      <c r="M342" s="507">
        <v>325.06193999999999</v>
      </c>
    </row>
    <row r="343" spans="1:13">
      <c r="A343" s="254">
        <v>333</v>
      </c>
      <c r="B343" s="510" t="s">
        <v>449</v>
      </c>
      <c r="C343" s="507">
        <v>67.2</v>
      </c>
      <c r="D343" s="508">
        <v>67.133333333333326</v>
      </c>
      <c r="E343" s="508">
        <v>65.266666666666652</v>
      </c>
      <c r="F343" s="508">
        <v>63.333333333333329</v>
      </c>
      <c r="G343" s="508">
        <v>61.466666666666654</v>
      </c>
      <c r="H343" s="508">
        <v>69.066666666666649</v>
      </c>
      <c r="I343" s="508">
        <v>70.933333333333323</v>
      </c>
      <c r="J343" s="508">
        <v>72.866666666666646</v>
      </c>
      <c r="K343" s="507">
        <v>69</v>
      </c>
      <c r="L343" s="507">
        <v>65.2</v>
      </c>
      <c r="M343" s="507">
        <v>106.79335</v>
      </c>
    </row>
    <row r="344" spans="1:13">
      <c r="A344" s="254">
        <v>334</v>
      </c>
      <c r="B344" s="510" t="s">
        <v>450</v>
      </c>
      <c r="C344" s="507">
        <v>2751.55</v>
      </c>
      <c r="D344" s="508">
        <v>2789.1333333333332</v>
      </c>
      <c r="E344" s="508">
        <v>2692.5166666666664</v>
      </c>
      <c r="F344" s="508">
        <v>2633.4833333333331</v>
      </c>
      <c r="G344" s="508">
        <v>2536.8666666666663</v>
      </c>
      <c r="H344" s="508">
        <v>2848.1666666666665</v>
      </c>
      <c r="I344" s="508">
        <v>2944.7833333333333</v>
      </c>
      <c r="J344" s="508">
        <v>3003.8166666666666</v>
      </c>
      <c r="K344" s="507">
        <v>2885.75</v>
      </c>
      <c r="L344" s="507">
        <v>2730.1</v>
      </c>
      <c r="M344" s="507">
        <v>2.3492799999999998</v>
      </c>
    </row>
    <row r="345" spans="1:13">
      <c r="A345" s="254">
        <v>335</v>
      </c>
      <c r="B345" s="510" t="s">
        <v>755</v>
      </c>
      <c r="C345" s="507">
        <v>85.6</v>
      </c>
      <c r="D345" s="508">
        <v>86.483333333333334</v>
      </c>
      <c r="E345" s="508">
        <v>84.116666666666674</v>
      </c>
      <c r="F345" s="508">
        <v>82.63333333333334</v>
      </c>
      <c r="G345" s="508">
        <v>80.26666666666668</v>
      </c>
      <c r="H345" s="508">
        <v>87.966666666666669</v>
      </c>
      <c r="I345" s="508">
        <v>90.333333333333314</v>
      </c>
      <c r="J345" s="508">
        <v>91.816666666666663</v>
      </c>
      <c r="K345" s="507">
        <v>88.85</v>
      </c>
      <c r="L345" s="507">
        <v>85</v>
      </c>
      <c r="M345" s="507">
        <v>0.95616999999999996</v>
      </c>
    </row>
    <row r="346" spans="1:13">
      <c r="A346" s="254">
        <v>336</v>
      </c>
      <c r="B346" s="510" t="s">
        <v>151</v>
      </c>
      <c r="C346" s="507">
        <v>16782.900000000001</v>
      </c>
      <c r="D346" s="508">
        <v>16692.966666666667</v>
      </c>
      <c r="E346" s="508">
        <v>16545.933333333334</v>
      </c>
      <c r="F346" s="508">
        <v>16308.966666666667</v>
      </c>
      <c r="G346" s="508">
        <v>16161.933333333334</v>
      </c>
      <c r="H346" s="508">
        <v>16929.933333333334</v>
      </c>
      <c r="I346" s="508">
        <v>17076.966666666667</v>
      </c>
      <c r="J346" s="508">
        <v>17313.933333333334</v>
      </c>
      <c r="K346" s="507">
        <v>16840</v>
      </c>
      <c r="L346" s="507">
        <v>16456</v>
      </c>
      <c r="M346" s="507">
        <v>1.0274099999999999</v>
      </c>
    </row>
    <row r="347" spans="1:13">
      <c r="A347" s="254">
        <v>337</v>
      </c>
      <c r="B347" s="510" t="s">
        <v>791</v>
      </c>
      <c r="C347" s="507">
        <v>41.65</v>
      </c>
      <c r="D347" s="508">
        <v>42.133333333333333</v>
      </c>
      <c r="E347" s="508">
        <v>40.466666666666669</v>
      </c>
      <c r="F347" s="508">
        <v>39.283333333333339</v>
      </c>
      <c r="G347" s="508">
        <v>37.616666666666674</v>
      </c>
      <c r="H347" s="508">
        <v>43.316666666666663</v>
      </c>
      <c r="I347" s="508">
        <v>44.983333333333334</v>
      </c>
      <c r="J347" s="508">
        <v>46.166666666666657</v>
      </c>
      <c r="K347" s="507">
        <v>43.8</v>
      </c>
      <c r="L347" s="507">
        <v>40.950000000000003</v>
      </c>
      <c r="M347" s="507">
        <v>59.847749999999998</v>
      </c>
    </row>
    <row r="348" spans="1:13">
      <c r="A348" s="254">
        <v>338</v>
      </c>
      <c r="B348" s="510" t="s">
        <v>451</v>
      </c>
      <c r="C348" s="507">
        <v>1820.7</v>
      </c>
      <c r="D348" s="508">
        <v>1830.2333333333333</v>
      </c>
      <c r="E348" s="508">
        <v>1770.4666666666667</v>
      </c>
      <c r="F348" s="508">
        <v>1720.2333333333333</v>
      </c>
      <c r="G348" s="508">
        <v>1660.4666666666667</v>
      </c>
      <c r="H348" s="508">
        <v>1880.4666666666667</v>
      </c>
      <c r="I348" s="508">
        <v>1940.2333333333336</v>
      </c>
      <c r="J348" s="508">
        <v>1990.4666666666667</v>
      </c>
      <c r="K348" s="507">
        <v>1890</v>
      </c>
      <c r="L348" s="507">
        <v>1780</v>
      </c>
      <c r="M348" s="507">
        <v>0.15787000000000001</v>
      </c>
    </row>
    <row r="349" spans="1:13">
      <c r="A349" s="254">
        <v>339</v>
      </c>
      <c r="B349" s="510" t="s">
        <v>790</v>
      </c>
      <c r="C349" s="507">
        <v>352.85</v>
      </c>
      <c r="D349" s="508">
        <v>355.08333333333331</v>
      </c>
      <c r="E349" s="508">
        <v>345.16666666666663</v>
      </c>
      <c r="F349" s="508">
        <v>337.48333333333329</v>
      </c>
      <c r="G349" s="508">
        <v>327.56666666666661</v>
      </c>
      <c r="H349" s="508">
        <v>362.76666666666665</v>
      </c>
      <c r="I349" s="508">
        <v>372.68333333333328</v>
      </c>
      <c r="J349" s="508">
        <v>380.36666666666667</v>
      </c>
      <c r="K349" s="507">
        <v>365</v>
      </c>
      <c r="L349" s="507">
        <v>347.4</v>
      </c>
      <c r="M349" s="507">
        <v>8.3698999999999995</v>
      </c>
    </row>
    <row r="350" spans="1:13">
      <c r="A350" s="254">
        <v>340</v>
      </c>
      <c r="B350" s="510" t="s">
        <v>265</v>
      </c>
      <c r="C350" s="507">
        <v>544.65</v>
      </c>
      <c r="D350" s="508">
        <v>547.63333333333333</v>
      </c>
      <c r="E350" s="508">
        <v>536.01666666666665</v>
      </c>
      <c r="F350" s="508">
        <v>527.38333333333333</v>
      </c>
      <c r="G350" s="508">
        <v>515.76666666666665</v>
      </c>
      <c r="H350" s="508">
        <v>556.26666666666665</v>
      </c>
      <c r="I350" s="508">
        <v>567.88333333333321</v>
      </c>
      <c r="J350" s="508">
        <v>576.51666666666665</v>
      </c>
      <c r="K350" s="507">
        <v>559.25</v>
      </c>
      <c r="L350" s="507">
        <v>539</v>
      </c>
      <c r="M350" s="507">
        <v>2.5568399999999998</v>
      </c>
    </row>
    <row r="351" spans="1:13">
      <c r="A351" s="254">
        <v>341</v>
      </c>
      <c r="B351" s="510" t="s">
        <v>155</v>
      </c>
      <c r="C351" s="507">
        <v>114.95</v>
      </c>
      <c r="D351" s="508">
        <v>115.56666666666666</v>
      </c>
      <c r="E351" s="508">
        <v>112.88333333333333</v>
      </c>
      <c r="F351" s="508">
        <v>110.81666666666666</v>
      </c>
      <c r="G351" s="508">
        <v>108.13333333333333</v>
      </c>
      <c r="H351" s="508">
        <v>117.63333333333333</v>
      </c>
      <c r="I351" s="508">
        <v>120.31666666666666</v>
      </c>
      <c r="J351" s="508">
        <v>122.38333333333333</v>
      </c>
      <c r="K351" s="507">
        <v>118.25</v>
      </c>
      <c r="L351" s="507">
        <v>113.5</v>
      </c>
      <c r="M351" s="507">
        <v>577.56102999999996</v>
      </c>
    </row>
    <row r="352" spans="1:13">
      <c r="A352" s="254">
        <v>342</v>
      </c>
      <c r="B352" s="510" t="s">
        <v>154</v>
      </c>
      <c r="C352" s="507">
        <v>127.3</v>
      </c>
      <c r="D352" s="508">
        <v>128.36666666666667</v>
      </c>
      <c r="E352" s="508">
        <v>124.98333333333335</v>
      </c>
      <c r="F352" s="508">
        <v>122.66666666666667</v>
      </c>
      <c r="G352" s="508">
        <v>119.28333333333335</v>
      </c>
      <c r="H352" s="508">
        <v>130.68333333333334</v>
      </c>
      <c r="I352" s="508">
        <v>134.06666666666666</v>
      </c>
      <c r="J352" s="508">
        <v>136.38333333333335</v>
      </c>
      <c r="K352" s="507">
        <v>131.75</v>
      </c>
      <c r="L352" s="507">
        <v>126.05</v>
      </c>
      <c r="M352" s="507">
        <v>38.84928</v>
      </c>
    </row>
    <row r="353" spans="1:13">
      <c r="A353" s="254">
        <v>343</v>
      </c>
      <c r="B353" s="510" t="s">
        <v>452</v>
      </c>
      <c r="C353" s="507">
        <v>71.349999999999994</v>
      </c>
      <c r="D353" s="508">
        <v>72.166666666666671</v>
      </c>
      <c r="E353" s="508">
        <v>69.983333333333348</v>
      </c>
      <c r="F353" s="508">
        <v>68.616666666666674</v>
      </c>
      <c r="G353" s="508">
        <v>66.433333333333351</v>
      </c>
      <c r="H353" s="508">
        <v>73.533333333333346</v>
      </c>
      <c r="I353" s="508">
        <v>75.716666666666654</v>
      </c>
      <c r="J353" s="508">
        <v>77.083333333333343</v>
      </c>
      <c r="K353" s="507">
        <v>74.349999999999994</v>
      </c>
      <c r="L353" s="507">
        <v>70.8</v>
      </c>
      <c r="M353" s="507">
        <v>0.54705999999999999</v>
      </c>
    </row>
    <row r="354" spans="1:13">
      <c r="A354" s="254">
        <v>344</v>
      </c>
      <c r="B354" s="510" t="s">
        <v>266</v>
      </c>
      <c r="C354" s="507">
        <v>3204.05</v>
      </c>
      <c r="D354" s="508">
        <v>3226.2333333333336</v>
      </c>
      <c r="E354" s="508">
        <v>3172.8166666666671</v>
      </c>
      <c r="F354" s="508">
        <v>3141.5833333333335</v>
      </c>
      <c r="G354" s="508">
        <v>3088.166666666667</v>
      </c>
      <c r="H354" s="508">
        <v>3257.4666666666672</v>
      </c>
      <c r="I354" s="508">
        <v>3310.8833333333332</v>
      </c>
      <c r="J354" s="508">
        <v>3342.1166666666672</v>
      </c>
      <c r="K354" s="507">
        <v>3279.65</v>
      </c>
      <c r="L354" s="507">
        <v>3195</v>
      </c>
      <c r="M354" s="507">
        <v>0.93581000000000003</v>
      </c>
    </row>
    <row r="355" spans="1:13">
      <c r="A355" s="254">
        <v>345</v>
      </c>
      <c r="B355" s="510" t="s">
        <v>453</v>
      </c>
      <c r="C355" s="507">
        <v>104.25</v>
      </c>
      <c r="D355" s="508">
        <v>107.25</v>
      </c>
      <c r="E355" s="508">
        <v>100.5</v>
      </c>
      <c r="F355" s="508">
        <v>96.75</v>
      </c>
      <c r="G355" s="508">
        <v>90</v>
      </c>
      <c r="H355" s="508">
        <v>111</v>
      </c>
      <c r="I355" s="508">
        <v>117.75</v>
      </c>
      <c r="J355" s="508">
        <v>121.5</v>
      </c>
      <c r="K355" s="507">
        <v>114</v>
      </c>
      <c r="L355" s="507">
        <v>103.5</v>
      </c>
      <c r="M355" s="507">
        <v>20.149899999999999</v>
      </c>
    </row>
    <row r="356" spans="1:13">
      <c r="A356" s="254">
        <v>346</v>
      </c>
      <c r="B356" s="510" t="s">
        <v>454</v>
      </c>
      <c r="C356" s="507">
        <v>276.89999999999998</v>
      </c>
      <c r="D356" s="508">
        <v>278.61666666666662</v>
      </c>
      <c r="E356" s="508">
        <v>273.28333333333325</v>
      </c>
      <c r="F356" s="508">
        <v>269.66666666666663</v>
      </c>
      <c r="G356" s="508">
        <v>264.33333333333326</v>
      </c>
      <c r="H356" s="508">
        <v>282.23333333333323</v>
      </c>
      <c r="I356" s="508">
        <v>287.56666666666661</v>
      </c>
      <c r="J356" s="508">
        <v>291.18333333333322</v>
      </c>
      <c r="K356" s="507">
        <v>283.95</v>
      </c>
      <c r="L356" s="507">
        <v>275</v>
      </c>
      <c r="M356" s="507">
        <v>2.6440399999999999</v>
      </c>
    </row>
    <row r="357" spans="1:13">
      <c r="A357" s="254">
        <v>347</v>
      </c>
      <c r="B357" s="510" t="s">
        <v>455</v>
      </c>
      <c r="C357" s="507">
        <v>223.25</v>
      </c>
      <c r="D357" s="508">
        <v>225.03333333333333</v>
      </c>
      <c r="E357" s="508">
        <v>220.11666666666667</v>
      </c>
      <c r="F357" s="508">
        <v>216.98333333333335</v>
      </c>
      <c r="G357" s="508">
        <v>212.06666666666669</v>
      </c>
      <c r="H357" s="508">
        <v>228.16666666666666</v>
      </c>
      <c r="I357" s="508">
        <v>233.08333333333334</v>
      </c>
      <c r="J357" s="508">
        <v>236.21666666666664</v>
      </c>
      <c r="K357" s="507">
        <v>229.95</v>
      </c>
      <c r="L357" s="507">
        <v>221.9</v>
      </c>
      <c r="M357" s="507">
        <v>0.84733999999999998</v>
      </c>
    </row>
    <row r="358" spans="1:13">
      <c r="A358" s="254">
        <v>348</v>
      </c>
      <c r="B358" s="510" t="s">
        <v>267</v>
      </c>
      <c r="C358" s="507">
        <v>2263.3000000000002</v>
      </c>
      <c r="D358" s="508">
        <v>2283.1</v>
      </c>
      <c r="E358" s="508">
        <v>2208.25</v>
      </c>
      <c r="F358" s="508">
        <v>2153.2000000000003</v>
      </c>
      <c r="G358" s="508">
        <v>2078.3500000000004</v>
      </c>
      <c r="H358" s="508">
        <v>2338.1499999999996</v>
      </c>
      <c r="I358" s="508">
        <v>2412.9999999999991</v>
      </c>
      <c r="J358" s="508">
        <v>2468.0499999999993</v>
      </c>
      <c r="K358" s="507">
        <v>2357.9499999999998</v>
      </c>
      <c r="L358" s="507">
        <v>2228.0500000000002</v>
      </c>
      <c r="M358" s="507">
        <v>7.5894599999999999</v>
      </c>
    </row>
    <row r="359" spans="1:13">
      <c r="A359" s="254">
        <v>349</v>
      </c>
      <c r="B359" s="510" t="s">
        <v>268</v>
      </c>
      <c r="C359" s="507">
        <v>431.1</v>
      </c>
      <c r="D359" s="508">
        <v>435.36666666666662</v>
      </c>
      <c r="E359" s="508">
        <v>423.73333333333323</v>
      </c>
      <c r="F359" s="508">
        <v>416.36666666666662</v>
      </c>
      <c r="G359" s="508">
        <v>404.73333333333323</v>
      </c>
      <c r="H359" s="508">
        <v>442.73333333333323</v>
      </c>
      <c r="I359" s="508">
        <v>454.36666666666656</v>
      </c>
      <c r="J359" s="508">
        <v>461.73333333333323</v>
      </c>
      <c r="K359" s="507">
        <v>447</v>
      </c>
      <c r="L359" s="507">
        <v>428</v>
      </c>
      <c r="M359" s="507">
        <v>4.6528799999999997</v>
      </c>
    </row>
    <row r="360" spans="1:13">
      <c r="A360" s="254">
        <v>350</v>
      </c>
      <c r="B360" s="510" t="s">
        <v>456</v>
      </c>
      <c r="C360" s="507">
        <v>268.55</v>
      </c>
      <c r="D360" s="508">
        <v>268.68333333333334</v>
      </c>
      <c r="E360" s="508">
        <v>265.36666666666667</v>
      </c>
      <c r="F360" s="508">
        <v>262.18333333333334</v>
      </c>
      <c r="G360" s="508">
        <v>258.86666666666667</v>
      </c>
      <c r="H360" s="508">
        <v>271.86666666666667</v>
      </c>
      <c r="I360" s="508">
        <v>275.18333333333339</v>
      </c>
      <c r="J360" s="508">
        <v>278.36666666666667</v>
      </c>
      <c r="K360" s="507">
        <v>272</v>
      </c>
      <c r="L360" s="507">
        <v>265.5</v>
      </c>
      <c r="M360" s="507">
        <v>7.0561600000000002</v>
      </c>
    </row>
    <row r="361" spans="1:13">
      <c r="A361" s="254">
        <v>351</v>
      </c>
      <c r="B361" s="510" t="s">
        <v>758</v>
      </c>
      <c r="C361" s="507">
        <v>479.55</v>
      </c>
      <c r="D361" s="508">
        <v>477.40000000000003</v>
      </c>
      <c r="E361" s="508">
        <v>472.75000000000006</v>
      </c>
      <c r="F361" s="508">
        <v>465.95000000000005</v>
      </c>
      <c r="G361" s="508">
        <v>461.30000000000007</v>
      </c>
      <c r="H361" s="508">
        <v>484.20000000000005</v>
      </c>
      <c r="I361" s="508">
        <v>488.85</v>
      </c>
      <c r="J361" s="508">
        <v>495.65000000000003</v>
      </c>
      <c r="K361" s="507">
        <v>482.05</v>
      </c>
      <c r="L361" s="507">
        <v>470.6</v>
      </c>
      <c r="M361" s="507">
        <v>1.1068499999999999</v>
      </c>
    </row>
    <row r="362" spans="1:13">
      <c r="A362" s="254">
        <v>352</v>
      </c>
      <c r="B362" s="510" t="s">
        <v>457</v>
      </c>
      <c r="C362" s="507">
        <v>75.75</v>
      </c>
      <c r="D362" s="508">
        <v>76.816666666666663</v>
      </c>
      <c r="E362" s="508">
        <v>74.133333333333326</v>
      </c>
      <c r="F362" s="508">
        <v>72.516666666666666</v>
      </c>
      <c r="G362" s="508">
        <v>69.833333333333329</v>
      </c>
      <c r="H362" s="508">
        <v>78.433333333333323</v>
      </c>
      <c r="I362" s="508">
        <v>81.11666666666666</v>
      </c>
      <c r="J362" s="508">
        <v>82.73333333333332</v>
      </c>
      <c r="K362" s="507">
        <v>79.5</v>
      </c>
      <c r="L362" s="507">
        <v>75.2</v>
      </c>
      <c r="M362" s="507">
        <v>27.459969999999998</v>
      </c>
    </row>
    <row r="363" spans="1:13">
      <c r="A363" s="254">
        <v>353</v>
      </c>
      <c r="B363" s="510" t="s">
        <v>163</v>
      </c>
      <c r="C363" s="507">
        <v>1452.7</v>
      </c>
      <c r="D363" s="508">
        <v>1460.9333333333334</v>
      </c>
      <c r="E363" s="508">
        <v>1431.9666666666667</v>
      </c>
      <c r="F363" s="508">
        <v>1411.2333333333333</v>
      </c>
      <c r="G363" s="508">
        <v>1382.2666666666667</v>
      </c>
      <c r="H363" s="508">
        <v>1481.6666666666667</v>
      </c>
      <c r="I363" s="508">
        <v>1510.6333333333334</v>
      </c>
      <c r="J363" s="508">
        <v>1531.3666666666668</v>
      </c>
      <c r="K363" s="507">
        <v>1489.9</v>
      </c>
      <c r="L363" s="507">
        <v>1440.2</v>
      </c>
      <c r="M363" s="507">
        <v>9.5343599999999995</v>
      </c>
    </row>
    <row r="364" spans="1:13">
      <c r="A364" s="254">
        <v>354</v>
      </c>
      <c r="B364" s="510" t="s">
        <v>156</v>
      </c>
      <c r="C364" s="507">
        <v>28167.7</v>
      </c>
      <c r="D364" s="508">
        <v>28540.566666666666</v>
      </c>
      <c r="E364" s="508">
        <v>27634.133333333331</v>
      </c>
      <c r="F364" s="508">
        <v>27100.566666666666</v>
      </c>
      <c r="G364" s="508">
        <v>26194.133333333331</v>
      </c>
      <c r="H364" s="508">
        <v>29074.133333333331</v>
      </c>
      <c r="I364" s="508">
        <v>29980.566666666666</v>
      </c>
      <c r="J364" s="508">
        <v>30514.133333333331</v>
      </c>
      <c r="K364" s="507">
        <v>29447</v>
      </c>
      <c r="L364" s="507">
        <v>28007</v>
      </c>
      <c r="M364" s="507">
        <v>0.47916999999999998</v>
      </c>
    </row>
    <row r="365" spans="1:13">
      <c r="A365" s="254">
        <v>355</v>
      </c>
      <c r="B365" s="510" t="s">
        <v>458</v>
      </c>
      <c r="C365" s="507">
        <v>1683.85</v>
      </c>
      <c r="D365" s="508">
        <v>1680.75</v>
      </c>
      <c r="E365" s="508">
        <v>1672.65</v>
      </c>
      <c r="F365" s="508">
        <v>1661.45</v>
      </c>
      <c r="G365" s="508">
        <v>1653.3500000000001</v>
      </c>
      <c r="H365" s="508">
        <v>1691.95</v>
      </c>
      <c r="I365" s="508">
        <v>1700.05</v>
      </c>
      <c r="J365" s="508">
        <v>1711.25</v>
      </c>
      <c r="K365" s="507">
        <v>1688.85</v>
      </c>
      <c r="L365" s="507">
        <v>1669.55</v>
      </c>
      <c r="M365" s="507">
        <v>0.78261999999999998</v>
      </c>
    </row>
    <row r="366" spans="1:13">
      <c r="A366" s="254">
        <v>356</v>
      </c>
      <c r="B366" s="510" t="s">
        <v>158</v>
      </c>
      <c r="C366" s="507">
        <v>252.1</v>
      </c>
      <c r="D366" s="508">
        <v>253.18333333333331</v>
      </c>
      <c r="E366" s="508">
        <v>249.41666666666663</v>
      </c>
      <c r="F366" s="508">
        <v>246.73333333333332</v>
      </c>
      <c r="G366" s="508">
        <v>242.96666666666664</v>
      </c>
      <c r="H366" s="508">
        <v>255.86666666666662</v>
      </c>
      <c r="I366" s="508">
        <v>259.63333333333333</v>
      </c>
      <c r="J366" s="508">
        <v>262.31666666666661</v>
      </c>
      <c r="K366" s="507">
        <v>256.95</v>
      </c>
      <c r="L366" s="507">
        <v>250.5</v>
      </c>
      <c r="M366" s="507">
        <v>29.97193</v>
      </c>
    </row>
    <row r="367" spans="1:13">
      <c r="A367" s="254">
        <v>357</v>
      </c>
      <c r="B367" s="510" t="s">
        <v>269</v>
      </c>
      <c r="C367" s="507">
        <v>4634.75</v>
      </c>
      <c r="D367" s="508">
        <v>4622.7333333333336</v>
      </c>
      <c r="E367" s="508">
        <v>4600.0666666666675</v>
      </c>
      <c r="F367" s="508">
        <v>4565.3833333333341</v>
      </c>
      <c r="G367" s="508">
        <v>4542.7166666666681</v>
      </c>
      <c r="H367" s="508">
        <v>4657.416666666667</v>
      </c>
      <c r="I367" s="508">
        <v>4680.083333333333</v>
      </c>
      <c r="J367" s="508">
        <v>4714.7666666666664</v>
      </c>
      <c r="K367" s="507">
        <v>4645.3999999999996</v>
      </c>
      <c r="L367" s="507">
        <v>4588.05</v>
      </c>
      <c r="M367" s="507">
        <v>0.38708999999999999</v>
      </c>
    </row>
    <row r="368" spans="1:13">
      <c r="A368" s="254">
        <v>358</v>
      </c>
      <c r="B368" s="510" t="s">
        <v>459</v>
      </c>
      <c r="C368" s="507">
        <v>203.25</v>
      </c>
      <c r="D368" s="508">
        <v>204.6</v>
      </c>
      <c r="E368" s="508">
        <v>199.75</v>
      </c>
      <c r="F368" s="508">
        <v>196.25</v>
      </c>
      <c r="G368" s="508">
        <v>191.4</v>
      </c>
      <c r="H368" s="508">
        <v>208.1</v>
      </c>
      <c r="I368" s="508">
        <v>212.94999999999996</v>
      </c>
      <c r="J368" s="508">
        <v>216.45</v>
      </c>
      <c r="K368" s="507">
        <v>209.45</v>
      </c>
      <c r="L368" s="507">
        <v>201.1</v>
      </c>
      <c r="M368" s="507">
        <v>12.630890000000001</v>
      </c>
    </row>
    <row r="369" spans="1:13">
      <c r="A369" s="254">
        <v>359</v>
      </c>
      <c r="B369" s="510" t="s">
        <v>460</v>
      </c>
      <c r="C369" s="507">
        <v>798.1</v>
      </c>
      <c r="D369" s="508">
        <v>797.35</v>
      </c>
      <c r="E369" s="508">
        <v>789.80000000000007</v>
      </c>
      <c r="F369" s="508">
        <v>781.5</v>
      </c>
      <c r="G369" s="508">
        <v>773.95</v>
      </c>
      <c r="H369" s="508">
        <v>805.65000000000009</v>
      </c>
      <c r="I369" s="508">
        <v>813.2</v>
      </c>
      <c r="J369" s="508">
        <v>821.50000000000011</v>
      </c>
      <c r="K369" s="507">
        <v>804.9</v>
      </c>
      <c r="L369" s="507">
        <v>789.05</v>
      </c>
      <c r="M369" s="507">
        <v>0.89463000000000004</v>
      </c>
    </row>
    <row r="370" spans="1:13">
      <c r="A370" s="254">
        <v>360</v>
      </c>
      <c r="B370" s="510" t="s">
        <v>160</v>
      </c>
      <c r="C370" s="507">
        <v>1757.65</v>
      </c>
      <c r="D370" s="508">
        <v>1759.2333333333333</v>
      </c>
      <c r="E370" s="508">
        <v>1734.4666666666667</v>
      </c>
      <c r="F370" s="508">
        <v>1711.2833333333333</v>
      </c>
      <c r="G370" s="508">
        <v>1686.5166666666667</v>
      </c>
      <c r="H370" s="508">
        <v>1782.4166666666667</v>
      </c>
      <c r="I370" s="508">
        <v>1807.1833333333336</v>
      </c>
      <c r="J370" s="508">
        <v>1830.3666666666668</v>
      </c>
      <c r="K370" s="507">
        <v>1784</v>
      </c>
      <c r="L370" s="507">
        <v>1736.05</v>
      </c>
      <c r="M370" s="507">
        <v>7.2008099999999997</v>
      </c>
    </row>
    <row r="371" spans="1:13">
      <c r="A371" s="254">
        <v>361</v>
      </c>
      <c r="B371" s="510" t="s">
        <v>157</v>
      </c>
      <c r="C371" s="507">
        <v>1924.45</v>
      </c>
      <c r="D371" s="508">
        <v>1937.5</v>
      </c>
      <c r="E371" s="508">
        <v>1887</v>
      </c>
      <c r="F371" s="508">
        <v>1849.55</v>
      </c>
      <c r="G371" s="508">
        <v>1799.05</v>
      </c>
      <c r="H371" s="508">
        <v>1974.95</v>
      </c>
      <c r="I371" s="508">
        <v>2025.45</v>
      </c>
      <c r="J371" s="508">
        <v>2062.9</v>
      </c>
      <c r="K371" s="507">
        <v>1988</v>
      </c>
      <c r="L371" s="507">
        <v>1900.05</v>
      </c>
      <c r="M371" s="507">
        <v>13.52191</v>
      </c>
    </row>
    <row r="372" spans="1:13">
      <c r="A372" s="254">
        <v>362</v>
      </c>
      <c r="B372" s="510" t="s">
        <v>756</v>
      </c>
      <c r="C372" s="507">
        <v>714.55</v>
      </c>
      <c r="D372" s="508">
        <v>712.83333333333337</v>
      </c>
      <c r="E372" s="508">
        <v>708.66666666666674</v>
      </c>
      <c r="F372" s="508">
        <v>702.78333333333342</v>
      </c>
      <c r="G372" s="508">
        <v>698.61666666666679</v>
      </c>
      <c r="H372" s="508">
        <v>718.7166666666667</v>
      </c>
      <c r="I372" s="508">
        <v>722.88333333333344</v>
      </c>
      <c r="J372" s="508">
        <v>728.76666666666665</v>
      </c>
      <c r="K372" s="507">
        <v>717</v>
      </c>
      <c r="L372" s="507">
        <v>706.95</v>
      </c>
      <c r="M372" s="507">
        <v>1.04582</v>
      </c>
    </row>
    <row r="373" spans="1:13">
      <c r="A373" s="254">
        <v>363</v>
      </c>
      <c r="B373" s="510" t="s">
        <v>461</v>
      </c>
      <c r="C373" s="507">
        <v>1350.25</v>
      </c>
      <c r="D373" s="508">
        <v>1348.4166666666667</v>
      </c>
      <c r="E373" s="508">
        <v>1339.8333333333335</v>
      </c>
      <c r="F373" s="508">
        <v>1329.4166666666667</v>
      </c>
      <c r="G373" s="508">
        <v>1320.8333333333335</v>
      </c>
      <c r="H373" s="508">
        <v>1358.8333333333335</v>
      </c>
      <c r="I373" s="508">
        <v>1367.416666666667</v>
      </c>
      <c r="J373" s="508">
        <v>1377.8333333333335</v>
      </c>
      <c r="K373" s="507">
        <v>1357</v>
      </c>
      <c r="L373" s="507">
        <v>1338</v>
      </c>
      <c r="M373" s="507">
        <v>1.40978</v>
      </c>
    </row>
    <row r="374" spans="1:13">
      <c r="A374" s="254">
        <v>364</v>
      </c>
      <c r="B374" s="510" t="s">
        <v>757</v>
      </c>
      <c r="C374" s="507">
        <v>914.95</v>
      </c>
      <c r="D374" s="508">
        <v>917.1</v>
      </c>
      <c r="E374" s="508">
        <v>899.40000000000009</v>
      </c>
      <c r="F374" s="508">
        <v>883.85</v>
      </c>
      <c r="G374" s="508">
        <v>866.15000000000009</v>
      </c>
      <c r="H374" s="508">
        <v>932.65000000000009</v>
      </c>
      <c r="I374" s="508">
        <v>950.35000000000014</v>
      </c>
      <c r="J374" s="508">
        <v>965.90000000000009</v>
      </c>
      <c r="K374" s="507">
        <v>934.8</v>
      </c>
      <c r="L374" s="507">
        <v>901.55</v>
      </c>
      <c r="M374" s="507">
        <v>2.8761399999999999</v>
      </c>
    </row>
    <row r="375" spans="1:13">
      <c r="A375" s="254">
        <v>365</v>
      </c>
      <c r="B375" s="510" t="s">
        <v>159</v>
      </c>
      <c r="C375" s="507">
        <v>128.55000000000001</v>
      </c>
      <c r="D375" s="508">
        <v>129.65</v>
      </c>
      <c r="E375" s="508">
        <v>126.35000000000002</v>
      </c>
      <c r="F375" s="508">
        <v>124.15000000000002</v>
      </c>
      <c r="G375" s="508">
        <v>120.85000000000004</v>
      </c>
      <c r="H375" s="508">
        <v>131.85000000000002</v>
      </c>
      <c r="I375" s="508">
        <v>135.15000000000003</v>
      </c>
      <c r="J375" s="508">
        <v>137.35</v>
      </c>
      <c r="K375" s="507">
        <v>132.94999999999999</v>
      </c>
      <c r="L375" s="507">
        <v>127.45</v>
      </c>
      <c r="M375" s="507">
        <v>93.245009999999994</v>
      </c>
    </row>
    <row r="376" spans="1:13">
      <c r="A376" s="254">
        <v>366</v>
      </c>
      <c r="B376" s="510" t="s">
        <v>162</v>
      </c>
      <c r="C376" s="507">
        <v>220.25</v>
      </c>
      <c r="D376" s="508">
        <v>221.86666666666667</v>
      </c>
      <c r="E376" s="508">
        <v>217.73333333333335</v>
      </c>
      <c r="F376" s="508">
        <v>215.21666666666667</v>
      </c>
      <c r="G376" s="508">
        <v>211.08333333333334</v>
      </c>
      <c r="H376" s="508">
        <v>224.38333333333335</v>
      </c>
      <c r="I376" s="508">
        <v>228.51666666666668</v>
      </c>
      <c r="J376" s="508">
        <v>231.03333333333336</v>
      </c>
      <c r="K376" s="507">
        <v>226</v>
      </c>
      <c r="L376" s="507">
        <v>219.35</v>
      </c>
      <c r="M376" s="507">
        <v>97.552629999999994</v>
      </c>
    </row>
    <row r="377" spans="1:13">
      <c r="A377" s="254">
        <v>367</v>
      </c>
      <c r="B377" s="510" t="s">
        <v>462</v>
      </c>
      <c r="C377" s="507">
        <v>168.6</v>
      </c>
      <c r="D377" s="508">
        <v>171.68333333333331</v>
      </c>
      <c r="E377" s="508">
        <v>161.11666666666662</v>
      </c>
      <c r="F377" s="508">
        <v>153.6333333333333</v>
      </c>
      <c r="G377" s="508">
        <v>143.06666666666661</v>
      </c>
      <c r="H377" s="508">
        <v>179.16666666666663</v>
      </c>
      <c r="I377" s="508">
        <v>189.73333333333329</v>
      </c>
      <c r="J377" s="508">
        <v>197.21666666666664</v>
      </c>
      <c r="K377" s="507">
        <v>182.25</v>
      </c>
      <c r="L377" s="507">
        <v>164.2</v>
      </c>
      <c r="M377" s="507">
        <v>35.779319999999998</v>
      </c>
    </row>
    <row r="378" spans="1:13">
      <c r="A378" s="254">
        <v>368</v>
      </c>
      <c r="B378" s="510" t="s">
        <v>270</v>
      </c>
      <c r="C378" s="507">
        <v>295.35000000000002</v>
      </c>
      <c r="D378" s="508">
        <v>296.65000000000003</v>
      </c>
      <c r="E378" s="508">
        <v>291.05000000000007</v>
      </c>
      <c r="F378" s="508">
        <v>286.75000000000006</v>
      </c>
      <c r="G378" s="508">
        <v>281.15000000000009</v>
      </c>
      <c r="H378" s="508">
        <v>300.95000000000005</v>
      </c>
      <c r="I378" s="508">
        <v>306.55000000000007</v>
      </c>
      <c r="J378" s="508">
        <v>310.85000000000002</v>
      </c>
      <c r="K378" s="507">
        <v>302.25</v>
      </c>
      <c r="L378" s="507">
        <v>292.35000000000002</v>
      </c>
      <c r="M378" s="507">
        <v>2.68676</v>
      </c>
    </row>
    <row r="379" spans="1:13">
      <c r="A379" s="254">
        <v>369</v>
      </c>
      <c r="B379" s="510" t="s">
        <v>463</v>
      </c>
      <c r="C379" s="507">
        <v>116.2</v>
      </c>
      <c r="D379" s="508">
        <v>115.56666666666666</v>
      </c>
      <c r="E379" s="508">
        <v>111.13333333333333</v>
      </c>
      <c r="F379" s="508">
        <v>106.06666666666666</v>
      </c>
      <c r="G379" s="508">
        <v>101.63333333333333</v>
      </c>
      <c r="H379" s="508">
        <v>120.63333333333333</v>
      </c>
      <c r="I379" s="508">
        <v>125.06666666666666</v>
      </c>
      <c r="J379" s="508">
        <v>130.13333333333333</v>
      </c>
      <c r="K379" s="507">
        <v>120</v>
      </c>
      <c r="L379" s="507">
        <v>110.5</v>
      </c>
      <c r="M379" s="507">
        <v>18.907160000000001</v>
      </c>
    </row>
    <row r="380" spans="1:13">
      <c r="A380" s="254">
        <v>370</v>
      </c>
      <c r="B380" s="510" t="s">
        <v>464</v>
      </c>
      <c r="C380" s="507">
        <v>6727.75</v>
      </c>
      <c r="D380" s="508">
        <v>6722.166666666667</v>
      </c>
      <c r="E380" s="508">
        <v>6684.5333333333338</v>
      </c>
      <c r="F380" s="508">
        <v>6641.3166666666666</v>
      </c>
      <c r="G380" s="508">
        <v>6603.6833333333334</v>
      </c>
      <c r="H380" s="508">
        <v>6765.3833333333341</v>
      </c>
      <c r="I380" s="508">
        <v>6803.0166666666673</v>
      </c>
      <c r="J380" s="508">
        <v>6846.2333333333345</v>
      </c>
      <c r="K380" s="507">
        <v>6759.8</v>
      </c>
      <c r="L380" s="507">
        <v>6678.95</v>
      </c>
      <c r="M380" s="507">
        <v>4.9869999999999998E-2</v>
      </c>
    </row>
    <row r="381" spans="1:13">
      <c r="A381" s="254">
        <v>371</v>
      </c>
      <c r="B381" s="510" t="s">
        <v>271</v>
      </c>
      <c r="C381" s="507">
        <v>13006.95</v>
      </c>
      <c r="D381" s="508">
        <v>13013.35</v>
      </c>
      <c r="E381" s="508">
        <v>12963.650000000001</v>
      </c>
      <c r="F381" s="508">
        <v>12920.35</v>
      </c>
      <c r="G381" s="508">
        <v>12870.650000000001</v>
      </c>
      <c r="H381" s="508">
        <v>13056.650000000001</v>
      </c>
      <c r="I381" s="508">
        <v>13106.350000000002</v>
      </c>
      <c r="J381" s="508">
        <v>13149.650000000001</v>
      </c>
      <c r="K381" s="507">
        <v>13063.05</v>
      </c>
      <c r="L381" s="507">
        <v>12970.05</v>
      </c>
      <c r="M381" s="507">
        <v>2.0250000000000001E-2</v>
      </c>
    </row>
    <row r="382" spans="1:13">
      <c r="A382" s="254">
        <v>372</v>
      </c>
      <c r="B382" s="510" t="s">
        <v>161</v>
      </c>
      <c r="C382" s="507">
        <v>41.7</v>
      </c>
      <c r="D382" s="508">
        <v>42.2</v>
      </c>
      <c r="E382" s="508">
        <v>40.800000000000004</v>
      </c>
      <c r="F382" s="508">
        <v>39.9</v>
      </c>
      <c r="G382" s="508">
        <v>38.5</v>
      </c>
      <c r="H382" s="508">
        <v>43.100000000000009</v>
      </c>
      <c r="I382" s="508">
        <v>44.500000000000014</v>
      </c>
      <c r="J382" s="508">
        <v>45.400000000000013</v>
      </c>
      <c r="K382" s="507">
        <v>43.6</v>
      </c>
      <c r="L382" s="507">
        <v>41.3</v>
      </c>
      <c r="M382" s="507">
        <v>1297.7229400000001</v>
      </c>
    </row>
    <row r="383" spans="1:13">
      <c r="A383" s="254">
        <v>373</v>
      </c>
      <c r="B383" s="510" t="s">
        <v>272</v>
      </c>
      <c r="C383" s="507">
        <v>709.9</v>
      </c>
      <c r="D383" s="508">
        <v>717.9666666666667</v>
      </c>
      <c r="E383" s="508">
        <v>697.93333333333339</v>
      </c>
      <c r="F383" s="508">
        <v>685.9666666666667</v>
      </c>
      <c r="G383" s="508">
        <v>665.93333333333339</v>
      </c>
      <c r="H383" s="508">
        <v>729.93333333333339</v>
      </c>
      <c r="I383" s="508">
        <v>749.9666666666667</v>
      </c>
      <c r="J383" s="508">
        <v>761.93333333333339</v>
      </c>
      <c r="K383" s="507">
        <v>738</v>
      </c>
      <c r="L383" s="507">
        <v>706</v>
      </c>
      <c r="M383" s="507">
        <v>1.8234600000000001</v>
      </c>
    </row>
    <row r="384" spans="1:13">
      <c r="A384" s="254">
        <v>374</v>
      </c>
      <c r="B384" s="510" t="s">
        <v>165</v>
      </c>
      <c r="C384" s="507">
        <v>242.35</v>
      </c>
      <c r="D384" s="508">
        <v>242.88333333333335</v>
      </c>
      <c r="E384" s="508">
        <v>237.76666666666671</v>
      </c>
      <c r="F384" s="508">
        <v>233.18333333333337</v>
      </c>
      <c r="G384" s="508">
        <v>228.06666666666672</v>
      </c>
      <c r="H384" s="508">
        <v>247.4666666666667</v>
      </c>
      <c r="I384" s="508">
        <v>252.58333333333331</v>
      </c>
      <c r="J384" s="508">
        <v>257.16666666666669</v>
      </c>
      <c r="K384" s="507">
        <v>248</v>
      </c>
      <c r="L384" s="507">
        <v>238.3</v>
      </c>
      <c r="M384" s="507">
        <v>138.85482999999999</v>
      </c>
    </row>
    <row r="385" spans="1:13">
      <c r="A385" s="254">
        <v>375</v>
      </c>
      <c r="B385" s="510" t="s">
        <v>166</v>
      </c>
      <c r="C385" s="507">
        <v>143.05000000000001</v>
      </c>
      <c r="D385" s="508">
        <v>143.98333333333335</v>
      </c>
      <c r="E385" s="508">
        <v>140.9666666666667</v>
      </c>
      <c r="F385" s="508">
        <v>138.88333333333335</v>
      </c>
      <c r="G385" s="508">
        <v>135.8666666666667</v>
      </c>
      <c r="H385" s="508">
        <v>146.06666666666669</v>
      </c>
      <c r="I385" s="508">
        <v>149.08333333333334</v>
      </c>
      <c r="J385" s="508">
        <v>151.16666666666669</v>
      </c>
      <c r="K385" s="507">
        <v>147</v>
      </c>
      <c r="L385" s="507">
        <v>141.9</v>
      </c>
      <c r="M385" s="507">
        <v>87.310969999999998</v>
      </c>
    </row>
    <row r="386" spans="1:13">
      <c r="A386" s="254">
        <v>376</v>
      </c>
      <c r="B386" s="510" t="s">
        <v>465</v>
      </c>
      <c r="C386" s="507">
        <v>259.95</v>
      </c>
      <c r="D386" s="508">
        <v>262.84999999999997</v>
      </c>
      <c r="E386" s="508">
        <v>255.09999999999991</v>
      </c>
      <c r="F386" s="508">
        <v>250.24999999999994</v>
      </c>
      <c r="G386" s="508">
        <v>242.49999999999989</v>
      </c>
      <c r="H386" s="508">
        <v>267.69999999999993</v>
      </c>
      <c r="I386" s="508">
        <v>275.45000000000005</v>
      </c>
      <c r="J386" s="508">
        <v>280.29999999999995</v>
      </c>
      <c r="K386" s="507">
        <v>270.60000000000002</v>
      </c>
      <c r="L386" s="507">
        <v>258</v>
      </c>
      <c r="M386" s="507">
        <v>5.6965899999999996</v>
      </c>
    </row>
    <row r="387" spans="1:13">
      <c r="A387" s="254">
        <v>377</v>
      </c>
      <c r="B387" s="510" t="s">
        <v>466</v>
      </c>
      <c r="C387" s="507">
        <v>588.25</v>
      </c>
      <c r="D387" s="508">
        <v>595.06666666666672</v>
      </c>
      <c r="E387" s="508">
        <v>574.13333333333344</v>
      </c>
      <c r="F387" s="508">
        <v>560.01666666666677</v>
      </c>
      <c r="G387" s="508">
        <v>539.08333333333348</v>
      </c>
      <c r="H387" s="508">
        <v>609.18333333333339</v>
      </c>
      <c r="I387" s="508">
        <v>630.11666666666656</v>
      </c>
      <c r="J387" s="508">
        <v>644.23333333333335</v>
      </c>
      <c r="K387" s="507">
        <v>616</v>
      </c>
      <c r="L387" s="507">
        <v>580.95000000000005</v>
      </c>
      <c r="M387" s="507">
        <v>3.8506</v>
      </c>
    </row>
    <row r="388" spans="1:13">
      <c r="A388" s="254">
        <v>378</v>
      </c>
      <c r="B388" s="510" t="s">
        <v>467</v>
      </c>
      <c r="C388" s="507">
        <v>31.5</v>
      </c>
      <c r="D388" s="508">
        <v>31.850000000000005</v>
      </c>
      <c r="E388" s="508">
        <v>31.000000000000007</v>
      </c>
      <c r="F388" s="508">
        <v>30.500000000000004</v>
      </c>
      <c r="G388" s="508">
        <v>29.650000000000006</v>
      </c>
      <c r="H388" s="508">
        <v>32.350000000000009</v>
      </c>
      <c r="I388" s="508">
        <v>33.20000000000001</v>
      </c>
      <c r="J388" s="508">
        <v>33.70000000000001</v>
      </c>
      <c r="K388" s="507">
        <v>32.700000000000003</v>
      </c>
      <c r="L388" s="507">
        <v>31.35</v>
      </c>
      <c r="M388" s="507">
        <v>51.69059</v>
      </c>
    </row>
    <row r="389" spans="1:13">
      <c r="A389" s="254">
        <v>379</v>
      </c>
      <c r="B389" s="510" t="s">
        <v>468</v>
      </c>
      <c r="C389" s="507">
        <v>154.55000000000001</v>
      </c>
      <c r="D389" s="508">
        <v>156.88333333333335</v>
      </c>
      <c r="E389" s="508">
        <v>149.3666666666667</v>
      </c>
      <c r="F389" s="508">
        <v>144.18333333333334</v>
      </c>
      <c r="G389" s="508">
        <v>136.66666666666669</v>
      </c>
      <c r="H389" s="508">
        <v>162.06666666666672</v>
      </c>
      <c r="I389" s="508">
        <v>169.58333333333337</v>
      </c>
      <c r="J389" s="508">
        <v>174.76666666666674</v>
      </c>
      <c r="K389" s="507">
        <v>164.4</v>
      </c>
      <c r="L389" s="507">
        <v>151.69999999999999</v>
      </c>
      <c r="M389" s="507">
        <v>35.872909999999997</v>
      </c>
    </row>
    <row r="390" spans="1:13">
      <c r="A390" s="254">
        <v>380</v>
      </c>
      <c r="B390" s="510" t="s">
        <v>273</v>
      </c>
      <c r="C390" s="507">
        <v>503.7</v>
      </c>
      <c r="D390" s="508">
        <v>509.2</v>
      </c>
      <c r="E390" s="508">
        <v>496.65</v>
      </c>
      <c r="F390" s="508">
        <v>489.59999999999997</v>
      </c>
      <c r="G390" s="508">
        <v>477.04999999999995</v>
      </c>
      <c r="H390" s="508">
        <v>516.25</v>
      </c>
      <c r="I390" s="508">
        <v>528.80000000000007</v>
      </c>
      <c r="J390" s="508">
        <v>535.85</v>
      </c>
      <c r="K390" s="507">
        <v>521.75</v>
      </c>
      <c r="L390" s="507">
        <v>502.15</v>
      </c>
      <c r="M390" s="507">
        <v>0.92930999999999997</v>
      </c>
    </row>
    <row r="391" spans="1:13">
      <c r="A391" s="254">
        <v>381</v>
      </c>
      <c r="B391" s="510" t="s">
        <v>469</v>
      </c>
      <c r="C391" s="507">
        <v>270.64999999999998</v>
      </c>
      <c r="D391" s="508">
        <v>273.3</v>
      </c>
      <c r="E391" s="508">
        <v>265.5</v>
      </c>
      <c r="F391" s="508">
        <v>260.34999999999997</v>
      </c>
      <c r="G391" s="508">
        <v>252.54999999999995</v>
      </c>
      <c r="H391" s="508">
        <v>278.45000000000005</v>
      </c>
      <c r="I391" s="508">
        <v>286.25000000000011</v>
      </c>
      <c r="J391" s="508">
        <v>291.40000000000009</v>
      </c>
      <c r="K391" s="507">
        <v>281.10000000000002</v>
      </c>
      <c r="L391" s="507">
        <v>268.14999999999998</v>
      </c>
      <c r="M391" s="507">
        <v>10.229430000000001</v>
      </c>
    </row>
    <row r="392" spans="1:13">
      <c r="A392" s="254">
        <v>382</v>
      </c>
      <c r="B392" s="510" t="s">
        <v>470</v>
      </c>
      <c r="C392" s="507">
        <v>90.8</v>
      </c>
      <c r="D392" s="508">
        <v>91.366666666666674</v>
      </c>
      <c r="E392" s="508">
        <v>88.283333333333346</v>
      </c>
      <c r="F392" s="508">
        <v>85.766666666666666</v>
      </c>
      <c r="G392" s="508">
        <v>82.683333333333337</v>
      </c>
      <c r="H392" s="508">
        <v>93.883333333333354</v>
      </c>
      <c r="I392" s="508">
        <v>96.966666666666669</v>
      </c>
      <c r="J392" s="508">
        <v>99.483333333333363</v>
      </c>
      <c r="K392" s="507">
        <v>94.45</v>
      </c>
      <c r="L392" s="507">
        <v>88.85</v>
      </c>
      <c r="M392" s="507">
        <v>131.70429999999999</v>
      </c>
    </row>
    <row r="393" spans="1:13">
      <c r="A393" s="254">
        <v>383</v>
      </c>
      <c r="B393" s="510" t="s">
        <v>471</v>
      </c>
      <c r="C393" s="507">
        <v>1929.5</v>
      </c>
      <c r="D393" s="508">
        <v>1934.2166666666665</v>
      </c>
      <c r="E393" s="508">
        <v>1868.4333333333329</v>
      </c>
      <c r="F393" s="508">
        <v>1807.3666666666666</v>
      </c>
      <c r="G393" s="508">
        <v>1741.583333333333</v>
      </c>
      <c r="H393" s="508">
        <v>1995.2833333333328</v>
      </c>
      <c r="I393" s="508">
        <v>2061.0666666666662</v>
      </c>
      <c r="J393" s="508">
        <v>2122.1333333333328</v>
      </c>
      <c r="K393" s="507">
        <v>2000</v>
      </c>
      <c r="L393" s="507">
        <v>1873.15</v>
      </c>
      <c r="M393" s="507">
        <v>0.34615000000000001</v>
      </c>
    </row>
    <row r="394" spans="1:13">
      <c r="A394" s="254">
        <v>384</v>
      </c>
      <c r="B394" s="510" t="s">
        <v>472</v>
      </c>
      <c r="C394" s="507">
        <v>387.9</v>
      </c>
      <c r="D394" s="508">
        <v>394.26666666666665</v>
      </c>
      <c r="E394" s="508">
        <v>379.5333333333333</v>
      </c>
      <c r="F394" s="508">
        <v>371.16666666666663</v>
      </c>
      <c r="G394" s="508">
        <v>356.43333333333328</v>
      </c>
      <c r="H394" s="508">
        <v>402.63333333333333</v>
      </c>
      <c r="I394" s="508">
        <v>417.36666666666667</v>
      </c>
      <c r="J394" s="508">
        <v>425.73333333333335</v>
      </c>
      <c r="K394" s="507">
        <v>409</v>
      </c>
      <c r="L394" s="507">
        <v>385.9</v>
      </c>
      <c r="M394" s="507">
        <v>29.08193</v>
      </c>
    </row>
    <row r="395" spans="1:13">
      <c r="A395" s="254">
        <v>385</v>
      </c>
      <c r="B395" s="510" t="s">
        <v>473</v>
      </c>
      <c r="C395" s="507">
        <v>181.5</v>
      </c>
      <c r="D395" s="508">
        <v>182.05000000000004</v>
      </c>
      <c r="E395" s="508">
        <v>179.50000000000009</v>
      </c>
      <c r="F395" s="508">
        <v>177.50000000000006</v>
      </c>
      <c r="G395" s="508">
        <v>174.9500000000001</v>
      </c>
      <c r="H395" s="508">
        <v>184.05000000000007</v>
      </c>
      <c r="I395" s="508">
        <v>186.60000000000002</v>
      </c>
      <c r="J395" s="508">
        <v>188.60000000000005</v>
      </c>
      <c r="K395" s="507">
        <v>184.6</v>
      </c>
      <c r="L395" s="507">
        <v>180.05</v>
      </c>
      <c r="M395" s="507">
        <v>1.2104299999999999</v>
      </c>
    </row>
    <row r="396" spans="1:13">
      <c r="A396" s="254">
        <v>386</v>
      </c>
      <c r="B396" s="510" t="s">
        <v>474</v>
      </c>
      <c r="C396" s="507">
        <v>837.55</v>
      </c>
      <c r="D396" s="508">
        <v>839.05000000000007</v>
      </c>
      <c r="E396" s="508">
        <v>831.75000000000011</v>
      </c>
      <c r="F396" s="508">
        <v>825.95</v>
      </c>
      <c r="G396" s="508">
        <v>818.65000000000009</v>
      </c>
      <c r="H396" s="508">
        <v>844.85000000000014</v>
      </c>
      <c r="I396" s="508">
        <v>852.15000000000009</v>
      </c>
      <c r="J396" s="508">
        <v>857.95000000000016</v>
      </c>
      <c r="K396" s="507">
        <v>846.35</v>
      </c>
      <c r="L396" s="507">
        <v>833.25</v>
      </c>
      <c r="M396" s="507">
        <v>1.00312</v>
      </c>
    </row>
    <row r="397" spans="1:13">
      <c r="A397" s="254">
        <v>387</v>
      </c>
      <c r="B397" s="510" t="s">
        <v>167</v>
      </c>
      <c r="C397" s="507">
        <v>2178.6999999999998</v>
      </c>
      <c r="D397" s="508">
        <v>2181.2333333333331</v>
      </c>
      <c r="E397" s="508">
        <v>2150.5166666666664</v>
      </c>
      <c r="F397" s="508">
        <v>2122.3333333333335</v>
      </c>
      <c r="G397" s="508">
        <v>2091.6166666666668</v>
      </c>
      <c r="H397" s="508">
        <v>2209.4166666666661</v>
      </c>
      <c r="I397" s="508">
        <v>2240.1333333333323</v>
      </c>
      <c r="J397" s="508">
        <v>2268.3166666666657</v>
      </c>
      <c r="K397" s="507">
        <v>2211.9499999999998</v>
      </c>
      <c r="L397" s="507">
        <v>2153.0500000000002</v>
      </c>
      <c r="M397" s="507">
        <v>117.7363</v>
      </c>
    </row>
    <row r="398" spans="1:13">
      <c r="A398" s="254">
        <v>388</v>
      </c>
      <c r="B398" s="510" t="s">
        <v>815</v>
      </c>
      <c r="C398" s="507">
        <v>1058.45</v>
      </c>
      <c r="D398" s="508">
        <v>1069.05</v>
      </c>
      <c r="E398" s="508">
        <v>1036.0999999999999</v>
      </c>
      <c r="F398" s="508">
        <v>1013.75</v>
      </c>
      <c r="G398" s="508">
        <v>980.8</v>
      </c>
      <c r="H398" s="508">
        <v>1091.3999999999999</v>
      </c>
      <c r="I398" s="508">
        <v>1124.3500000000001</v>
      </c>
      <c r="J398" s="508">
        <v>1146.6999999999998</v>
      </c>
      <c r="K398" s="507">
        <v>1102</v>
      </c>
      <c r="L398" s="507">
        <v>1046.7</v>
      </c>
      <c r="M398" s="507">
        <v>14.31598</v>
      </c>
    </row>
    <row r="399" spans="1:13">
      <c r="A399" s="254">
        <v>389</v>
      </c>
      <c r="B399" s="510" t="s">
        <v>274</v>
      </c>
      <c r="C399" s="507">
        <v>903.55</v>
      </c>
      <c r="D399" s="508">
        <v>904.5</v>
      </c>
      <c r="E399" s="508">
        <v>894</v>
      </c>
      <c r="F399" s="508">
        <v>884.45</v>
      </c>
      <c r="G399" s="508">
        <v>873.95</v>
      </c>
      <c r="H399" s="508">
        <v>914.05</v>
      </c>
      <c r="I399" s="508">
        <v>924.55</v>
      </c>
      <c r="J399" s="508">
        <v>934.09999999999991</v>
      </c>
      <c r="K399" s="507">
        <v>915</v>
      </c>
      <c r="L399" s="507">
        <v>894.95</v>
      </c>
      <c r="M399" s="507">
        <v>12.689920000000001</v>
      </c>
    </row>
    <row r="400" spans="1:13">
      <c r="A400" s="254">
        <v>390</v>
      </c>
      <c r="B400" s="510" t="s">
        <v>476</v>
      </c>
      <c r="C400" s="507">
        <v>27.15</v>
      </c>
      <c r="D400" s="508">
        <v>27.433333333333334</v>
      </c>
      <c r="E400" s="508">
        <v>26.516666666666666</v>
      </c>
      <c r="F400" s="508">
        <v>25.883333333333333</v>
      </c>
      <c r="G400" s="508">
        <v>24.966666666666665</v>
      </c>
      <c r="H400" s="508">
        <v>28.066666666666666</v>
      </c>
      <c r="I400" s="508">
        <v>28.983333333333331</v>
      </c>
      <c r="J400" s="508">
        <v>29.616666666666667</v>
      </c>
      <c r="K400" s="507">
        <v>28.35</v>
      </c>
      <c r="L400" s="507">
        <v>26.8</v>
      </c>
      <c r="M400" s="507">
        <v>95.315029999999993</v>
      </c>
    </row>
    <row r="401" spans="1:13">
      <c r="A401" s="254">
        <v>391</v>
      </c>
      <c r="B401" s="510" t="s">
        <v>477</v>
      </c>
      <c r="C401" s="507">
        <v>2304.0500000000002</v>
      </c>
      <c r="D401" s="508">
        <v>2332.75</v>
      </c>
      <c r="E401" s="508">
        <v>2271.3000000000002</v>
      </c>
      <c r="F401" s="508">
        <v>2238.5500000000002</v>
      </c>
      <c r="G401" s="508">
        <v>2177.1000000000004</v>
      </c>
      <c r="H401" s="508">
        <v>2365.5</v>
      </c>
      <c r="I401" s="508">
        <v>2426.9499999999998</v>
      </c>
      <c r="J401" s="508">
        <v>2459.6999999999998</v>
      </c>
      <c r="K401" s="507">
        <v>2394.1999999999998</v>
      </c>
      <c r="L401" s="507">
        <v>2300</v>
      </c>
      <c r="M401" s="507">
        <v>0.17049</v>
      </c>
    </row>
    <row r="402" spans="1:13">
      <c r="A402" s="254">
        <v>392</v>
      </c>
      <c r="B402" s="510" t="s">
        <v>172</v>
      </c>
      <c r="C402" s="507">
        <v>5624.45</v>
      </c>
      <c r="D402" s="508">
        <v>5668.55</v>
      </c>
      <c r="E402" s="508">
        <v>5516.6</v>
      </c>
      <c r="F402" s="508">
        <v>5408.75</v>
      </c>
      <c r="G402" s="508">
        <v>5256.8</v>
      </c>
      <c r="H402" s="508">
        <v>5776.4000000000005</v>
      </c>
      <c r="I402" s="508">
        <v>5928.3499999999995</v>
      </c>
      <c r="J402" s="508">
        <v>6036.2000000000007</v>
      </c>
      <c r="K402" s="507">
        <v>5820.5</v>
      </c>
      <c r="L402" s="507">
        <v>5560.7</v>
      </c>
      <c r="M402" s="507">
        <v>1.84392</v>
      </c>
    </row>
    <row r="403" spans="1:13">
      <c r="A403" s="254">
        <v>393</v>
      </c>
      <c r="B403" s="510" t="s">
        <v>478</v>
      </c>
      <c r="C403" s="507">
        <v>8229.6</v>
      </c>
      <c r="D403" s="508">
        <v>8266.0166666666682</v>
      </c>
      <c r="E403" s="508">
        <v>8175.3333333333358</v>
      </c>
      <c r="F403" s="508">
        <v>8121.0666666666675</v>
      </c>
      <c r="G403" s="508">
        <v>8030.383333333335</v>
      </c>
      <c r="H403" s="508">
        <v>8320.2833333333365</v>
      </c>
      <c r="I403" s="508">
        <v>8410.9666666666672</v>
      </c>
      <c r="J403" s="508">
        <v>8465.2333333333372</v>
      </c>
      <c r="K403" s="507">
        <v>8356.7000000000007</v>
      </c>
      <c r="L403" s="507">
        <v>8211.75</v>
      </c>
      <c r="M403" s="507">
        <v>0.53022999999999998</v>
      </c>
    </row>
    <row r="404" spans="1:13">
      <c r="A404" s="254">
        <v>394</v>
      </c>
      <c r="B404" s="510" t="s">
        <v>479</v>
      </c>
      <c r="C404" s="507">
        <v>5203.6499999999996</v>
      </c>
      <c r="D404" s="508">
        <v>5202.5166666666664</v>
      </c>
      <c r="E404" s="508">
        <v>5166.0333333333328</v>
      </c>
      <c r="F404" s="508">
        <v>5128.4166666666661</v>
      </c>
      <c r="G404" s="508">
        <v>5091.9333333333325</v>
      </c>
      <c r="H404" s="508">
        <v>5240.1333333333332</v>
      </c>
      <c r="I404" s="508">
        <v>5276.6166666666668</v>
      </c>
      <c r="J404" s="508">
        <v>5314.2333333333336</v>
      </c>
      <c r="K404" s="507">
        <v>5239</v>
      </c>
      <c r="L404" s="507">
        <v>5164.8999999999996</v>
      </c>
      <c r="M404" s="507">
        <v>0.21085999999999999</v>
      </c>
    </row>
    <row r="405" spans="1:13">
      <c r="A405" s="254">
        <v>395</v>
      </c>
      <c r="B405" s="510" t="s">
        <v>759</v>
      </c>
      <c r="C405" s="507">
        <v>107.3</v>
      </c>
      <c r="D405" s="508">
        <v>109.51666666666667</v>
      </c>
      <c r="E405" s="508">
        <v>104.03333333333333</v>
      </c>
      <c r="F405" s="508">
        <v>100.76666666666667</v>
      </c>
      <c r="G405" s="508">
        <v>95.283333333333331</v>
      </c>
      <c r="H405" s="508">
        <v>112.78333333333333</v>
      </c>
      <c r="I405" s="508">
        <v>118.26666666666665</v>
      </c>
      <c r="J405" s="508">
        <v>121.53333333333333</v>
      </c>
      <c r="K405" s="507">
        <v>115</v>
      </c>
      <c r="L405" s="507">
        <v>106.25</v>
      </c>
      <c r="M405" s="507">
        <v>14.10712</v>
      </c>
    </row>
    <row r="406" spans="1:13">
      <c r="A406" s="254">
        <v>396</v>
      </c>
      <c r="B406" s="510" t="s">
        <v>480</v>
      </c>
      <c r="C406" s="507">
        <v>422.45</v>
      </c>
      <c r="D406" s="508">
        <v>424.08333333333331</v>
      </c>
      <c r="E406" s="508">
        <v>419.76666666666665</v>
      </c>
      <c r="F406" s="508">
        <v>417.08333333333331</v>
      </c>
      <c r="G406" s="508">
        <v>412.76666666666665</v>
      </c>
      <c r="H406" s="508">
        <v>426.76666666666665</v>
      </c>
      <c r="I406" s="508">
        <v>431.08333333333337</v>
      </c>
      <c r="J406" s="508">
        <v>433.76666666666665</v>
      </c>
      <c r="K406" s="507">
        <v>428.4</v>
      </c>
      <c r="L406" s="507">
        <v>421.4</v>
      </c>
      <c r="M406" s="507">
        <v>0.64978000000000002</v>
      </c>
    </row>
    <row r="407" spans="1:13">
      <c r="A407" s="254">
        <v>397</v>
      </c>
      <c r="B407" s="510" t="s">
        <v>761</v>
      </c>
      <c r="C407" s="507">
        <v>232.5</v>
      </c>
      <c r="D407" s="508">
        <v>235.85</v>
      </c>
      <c r="E407" s="508">
        <v>227.75</v>
      </c>
      <c r="F407" s="508">
        <v>223</v>
      </c>
      <c r="G407" s="508">
        <v>214.9</v>
      </c>
      <c r="H407" s="508">
        <v>240.6</v>
      </c>
      <c r="I407" s="508">
        <v>248.69999999999996</v>
      </c>
      <c r="J407" s="508">
        <v>253.45</v>
      </c>
      <c r="K407" s="507">
        <v>243.95</v>
      </c>
      <c r="L407" s="507">
        <v>231.1</v>
      </c>
      <c r="M407" s="507">
        <v>4.2984400000000003</v>
      </c>
    </row>
    <row r="408" spans="1:13">
      <c r="A408" s="254">
        <v>398</v>
      </c>
      <c r="B408" s="510" t="s">
        <v>481</v>
      </c>
      <c r="C408" s="507">
        <v>2029.8</v>
      </c>
      <c r="D408" s="508">
        <v>2036.9333333333334</v>
      </c>
      <c r="E408" s="508">
        <v>2003.8666666666668</v>
      </c>
      <c r="F408" s="508">
        <v>1977.9333333333334</v>
      </c>
      <c r="G408" s="508">
        <v>1944.8666666666668</v>
      </c>
      <c r="H408" s="508">
        <v>2062.8666666666668</v>
      </c>
      <c r="I408" s="508">
        <v>2095.9333333333334</v>
      </c>
      <c r="J408" s="508">
        <v>2121.8666666666668</v>
      </c>
      <c r="K408" s="507">
        <v>2070</v>
      </c>
      <c r="L408" s="507">
        <v>2011</v>
      </c>
      <c r="M408" s="507">
        <v>0.13372000000000001</v>
      </c>
    </row>
    <row r="409" spans="1:13">
      <c r="A409" s="254">
        <v>399</v>
      </c>
      <c r="B409" s="510" t="s">
        <v>482</v>
      </c>
      <c r="C409" s="507">
        <v>376.2</v>
      </c>
      <c r="D409" s="508">
        <v>379.73333333333335</v>
      </c>
      <c r="E409" s="508">
        <v>370.4666666666667</v>
      </c>
      <c r="F409" s="508">
        <v>364.73333333333335</v>
      </c>
      <c r="G409" s="508">
        <v>355.4666666666667</v>
      </c>
      <c r="H409" s="508">
        <v>385.4666666666667</v>
      </c>
      <c r="I409" s="508">
        <v>394.73333333333335</v>
      </c>
      <c r="J409" s="508">
        <v>400.4666666666667</v>
      </c>
      <c r="K409" s="507">
        <v>389</v>
      </c>
      <c r="L409" s="507">
        <v>374</v>
      </c>
      <c r="M409" s="507">
        <v>5.2830899999999996</v>
      </c>
    </row>
    <row r="410" spans="1:13">
      <c r="A410" s="254">
        <v>400</v>
      </c>
      <c r="B410" s="510" t="s">
        <v>760</v>
      </c>
      <c r="C410" s="507">
        <v>128.94999999999999</v>
      </c>
      <c r="D410" s="508">
        <v>129.26666666666668</v>
      </c>
      <c r="E410" s="508">
        <v>125.63333333333335</v>
      </c>
      <c r="F410" s="508">
        <v>122.31666666666668</v>
      </c>
      <c r="G410" s="508">
        <v>118.68333333333335</v>
      </c>
      <c r="H410" s="508">
        <v>132.58333333333337</v>
      </c>
      <c r="I410" s="508">
        <v>136.2166666666667</v>
      </c>
      <c r="J410" s="508">
        <v>139.53333333333336</v>
      </c>
      <c r="K410" s="507">
        <v>132.9</v>
      </c>
      <c r="L410" s="507">
        <v>125.95</v>
      </c>
      <c r="M410" s="507">
        <v>71.354900000000001</v>
      </c>
    </row>
    <row r="411" spans="1:13">
      <c r="A411" s="254">
        <v>401</v>
      </c>
      <c r="B411" s="510" t="s">
        <v>483</v>
      </c>
      <c r="C411" s="507">
        <v>247.25</v>
      </c>
      <c r="D411" s="508">
        <v>251.39999999999998</v>
      </c>
      <c r="E411" s="508">
        <v>237.24999999999994</v>
      </c>
      <c r="F411" s="508">
        <v>227.24999999999997</v>
      </c>
      <c r="G411" s="508">
        <v>213.09999999999994</v>
      </c>
      <c r="H411" s="508">
        <v>261.39999999999998</v>
      </c>
      <c r="I411" s="508">
        <v>275.55000000000007</v>
      </c>
      <c r="J411" s="508">
        <v>285.54999999999995</v>
      </c>
      <c r="K411" s="507">
        <v>265.55</v>
      </c>
      <c r="L411" s="507">
        <v>241.4</v>
      </c>
      <c r="M411" s="507">
        <v>35.374459999999999</v>
      </c>
    </row>
    <row r="412" spans="1:13">
      <c r="A412" s="254">
        <v>402</v>
      </c>
      <c r="B412" s="510" t="s">
        <v>170</v>
      </c>
      <c r="C412" s="507">
        <v>27848.6</v>
      </c>
      <c r="D412" s="508">
        <v>28161.466666666664</v>
      </c>
      <c r="E412" s="508">
        <v>27428.083333333328</v>
      </c>
      <c r="F412" s="508">
        <v>27007.566666666666</v>
      </c>
      <c r="G412" s="508">
        <v>26274.183333333331</v>
      </c>
      <c r="H412" s="508">
        <v>28581.983333333326</v>
      </c>
      <c r="I412" s="508">
        <v>29315.366666666665</v>
      </c>
      <c r="J412" s="508">
        <v>29735.883333333324</v>
      </c>
      <c r="K412" s="507">
        <v>28894.85</v>
      </c>
      <c r="L412" s="507">
        <v>27740.95</v>
      </c>
      <c r="M412" s="507">
        <v>0.65556999999999999</v>
      </c>
    </row>
    <row r="413" spans="1:13">
      <c r="A413" s="254">
        <v>403</v>
      </c>
      <c r="B413" s="510" t="s">
        <v>484</v>
      </c>
      <c r="C413" s="507">
        <v>1524.05</v>
      </c>
      <c r="D413" s="508">
        <v>1541.6833333333334</v>
      </c>
      <c r="E413" s="508">
        <v>1482.3666666666668</v>
      </c>
      <c r="F413" s="508">
        <v>1440.6833333333334</v>
      </c>
      <c r="G413" s="508">
        <v>1381.3666666666668</v>
      </c>
      <c r="H413" s="508">
        <v>1583.3666666666668</v>
      </c>
      <c r="I413" s="508">
        <v>1642.6833333333334</v>
      </c>
      <c r="J413" s="508">
        <v>1684.3666666666668</v>
      </c>
      <c r="K413" s="507">
        <v>1601</v>
      </c>
      <c r="L413" s="507">
        <v>1500</v>
      </c>
      <c r="M413" s="507">
        <v>0.21243000000000001</v>
      </c>
    </row>
    <row r="414" spans="1:13">
      <c r="A414" s="254">
        <v>404</v>
      </c>
      <c r="B414" s="510" t="s">
        <v>173</v>
      </c>
      <c r="C414" s="507">
        <v>1289.2</v>
      </c>
      <c r="D414" s="508">
        <v>1298.9666666666667</v>
      </c>
      <c r="E414" s="508">
        <v>1262.2333333333333</v>
      </c>
      <c r="F414" s="508">
        <v>1235.2666666666667</v>
      </c>
      <c r="G414" s="508">
        <v>1198.5333333333333</v>
      </c>
      <c r="H414" s="508">
        <v>1325.9333333333334</v>
      </c>
      <c r="I414" s="508">
        <v>1362.666666666667</v>
      </c>
      <c r="J414" s="508">
        <v>1389.6333333333334</v>
      </c>
      <c r="K414" s="507">
        <v>1335.7</v>
      </c>
      <c r="L414" s="507">
        <v>1272</v>
      </c>
      <c r="M414" s="507">
        <v>23.8536</v>
      </c>
    </row>
    <row r="415" spans="1:13">
      <c r="A415" s="254">
        <v>405</v>
      </c>
      <c r="B415" s="510" t="s">
        <v>171</v>
      </c>
      <c r="C415" s="507">
        <v>1901.6</v>
      </c>
      <c r="D415" s="508">
        <v>1914.6166666666668</v>
      </c>
      <c r="E415" s="508">
        <v>1878.2333333333336</v>
      </c>
      <c r="F415" s="508">
        <v>1854.8666666666668</v>
      </c>
      <c r="G415" s="508">
        <v>1818.4833333333336</v>
      </c>
      <c r="H415" s="508">
        <v>1937.9833333333336</v>
      </c>
      <c r="I415" s="508">
        <v>1974.3666666666668</v>
      </c>
      <c r="J415" s="508">
        <v>1997.7333333333336</v>
      </c>
      <c r="K415" s="507">
        <v>1951</v>
      </c>
      <c r="L415" s="507">
        <v>1891.25</v>
      </c>
      <c r="M415" s="507">
        <v>2.3331200000000001</v>
      </c>
    </row>
    <row r="416" spans="1:13">
      <c r="A416" s="254">
        <v>406</v>
      </c>
      <c r="B416" s="510" t="s">
        <v>485</v>
      </c>
      <c r="C416" s="507">
        <v>461.5</v>
      </c>
      <c r="D416" s="508">
        <v>467.9666666666667</v>
      </c>
      <c r="E416" s="508">
        <v>447.13333333333338</v>
      </c>
      <c r="F416" s="508">
        <v>432.76666666666671</v>
      </c>
      <c r="G416" s="508">
        <v>411.93333333333339</v>
      </c>
      <c r="H416" s="508">
        <v>482.33333333333337</v>
      </c>
      <c r="I416" s="508">
        <v>503.16666666666663</v>
      </c>
      <c r="J416" s="508">
        <v>517.5333333333333</v>
      </c>
      <c r="K416" s="507">
        <v>488.8</v>
      </c>
      <c r="L416" s="507">
        <v>453.6</v>
      </c>
      <c r="M416" s="507">
        <v>2.0525899999999999</v>
      </c>
    </row>
    <row r="417" spans="1:13">
      <c r="A417" s="254">
        <v>407</v>
      </c>
      <c r="B417" s="510" t="s">
        <v>486</v>
      </c>
      <c r="C417" s="507">
        <v>1377.2</v>
      </c>
      <c r="D417" s="508">
        <v>1387.1000000000001</v>
      </c>
      <c r="E417" s="508">
        <v>1355.1000000000004</v>
      </c>
      <c r="F417" s="508">
        <v>1333.0000000000002</v>
      </c>
      <c r="G417" s="508">
        <v>1301.0000000000005</v>
      </c>
      <c r="H417" s="508">
        <v>1409.2000000000003</v>
      </c>
      <c r="I417" s="508">
        <v>1441.1999999999998</v>
      </c>
      <c r="J417" s="508">
        <v>1463.3000000000002</v>
      </c>
      <c r="K417" s="507">
        <v>1419.1</v>
      </c>
      <c r="L417" s="507">
        <v>1365</v>
      </c>
      <c r="M417" s="507">
        <v>0.13134999999999999</v>
      </c>
    </row>
    <row r="418" spans="1:13">
      <c r="A418" s="254">
        <v>408</v>
      </c>
      <c r="B418" s="510" t="s">
        <v>762</v>
      </c>
      <c r="C418" s="507">
        <v>1280.55</v>
      </c>
      <c r="D418" s="508">
        <v>1286.1666666666667</v>
      </c>
      <c r="E418" s="508">
        <v>1259.3333333333335</v>
      </c>
      <c r="F418" s="508">
        <v>1238.1166666666668</v>
      </c>
      <c r="G418" s="508">
        <v>1211.2833333333335</v>
      </c>
      <c r="H418" s="508">
        <v>1307.3833333333334</v>
      </c>
      <c r="I418" s="508">
        <v>1334.2166666666669</v>
      </c>
      <c r="J418" s="508">
        <v>1355.4333333333334</v>
      </c>
      <c r="K418" s="507">
        <v>1313</v>
      </c>
      <c r="L418" s="507">
        <v>1264.95</v>
      </c>
      <c r="M418" s="507">
        <v>0.45151999999999998</v>
      </c>
    </row>
    <row r="419" spans="1:13">
      <c r="A419" s="254">
        <v>409</v>
      </c>
      <c r="B419" s="510" t="s">
        <v>487</v>
      </c>
      <c r="C419" s="507">
        <v>480.35</v>
      </c>
      <c r="D419" s="508">
        <v>483.7</v>
      </c>
      <c r="E419" s="508">
        <v>473.9</v>
      </c>
      <c r="F419" s="508">
        <v>467.45</v>
      </c>
      <c r="G419" s="508">
        <v>457.65</v>
      </c>
      <c r="H419" s="508">
        <v>490.15</v>
      </c>
      <c r="I419" s="508">
        <v>499.95000000000005</v>
      </c>
      <c r="J419" s="508">
        <v>506.4</v>
      </c>
      <c r="K419" s="507">
        <v>493.5</v>
      </c>
      <c r="L419" s="507">
        <v>477.25</v>
      </c>
      <c r="M419" s="507">
        <v>2.0455000000000001</v>
      </c>
    </row>
    <row r="420" spans="1:13">
      <c r="A420" s="254">
        <v>410</v>
      </c>
      <c r="B420" s="510" t="s">
        <v>488</v>
      </c>
      <c r="C420" s="507">
        <v>9.5500000000000007</v>
      </c>
      <c r="D420" s="508">
        <v>9.65</v>
      </c>
      <c r="E420" s="508">
        <v>9.4</v>
      </c>
      <c r="F420" s="508">
        <v>9.25</v>
      </c>
      <c r="G420" s="508">
        <v>9</v>
      </c>
      <c r="H420" s="508">
        <v>9.8000000000000007</v>
      </c>
      <c r="I420" s="508">
        <v>10.050000000000001</v>
      </c>
      <c r="J420" s="508">
        <v>10.200000000000001</v>
      </c>
      <c r="K420" s="507">
        <v>9.9</v>
      </c>
      <c r="L420" s="507">
        <v>9.5</v>
      </c>
      <c r="M420" s="507">
        <v>185.62459000000001</v>
      </c>
    </row>
    <row r="421" spans="1:13">
      <c r="A421" s="254">
        <v>411</v>
      </c>
      <c r="B421" s="510" t="s">
        <v>763</v>
      </c>
      <c r="C421" s="507">
        <v>84.95</v>
      </c>
      <c r="D421" s="508">
        <v>85.733333333333334</v>
      </c>
      <c r="E421" s="508">
        <v>83.516666666666666</v>
      </c>
      <c r="F421" s="508">
        <v>82.083333333333329</v>
      </c>
      <c r="G421" s="508">
        <v>79.86666666666666</v>
      </c>
      <c r="H421" s="508">
        <v>87.166666666666671</v>
      </c>
      <c r="I421" s="508">
        <v>89.38333333333334</v>
      </c>
      <c r="J421" s="508">
        <v>90.816666666666677</v>
      </c>
      <c r="K421" s="507">
        <v>87.95</v>
      </c>
      <c r="L421" s="507">
        <v>84.3</v>
      </c>
      <c r="M421" s="507">
        <v>51.67266</v>
      </c>
    </row>
    <row r="422" spans="1:13">
      <c r="A422" s="254">
        <v>412</v>
      </c>
      <c r="B422" s="510" t="s">
        <v>489</v>
      </c>
      <c r="C422" s="507">
        <v>103.3</v>
      </c>
      <c r="D422" s="508">
        <v>104.89999999999999</v>
      </c>
      <c r="E422" s="508">
        <v>100.39999999999998</v>
      </c>
      <c r="F422" s="508">
        <v>97.499999999999986</v>
      </c>
      <c r="G422" s="508">
        <v>92.999999999999972</v>
      </c>
      <c r="H422" s="508">
        <v>107.79999999999998</v>
      </c>
      <c r="I422" s="508">
        <v>112.30000000000001</v>
      </c>
      <c r="J422" s="508">
        <v>115.19999999999999</v>
      </c>
      <c r="K422" s="507">
        <v>109.4</v>
      </c>
      <c r="L422" s="507">
        <v>102</v>
      </c>
      <c r="M422" s="507">
        <v>8.8553700000000006</v>
      </c>
    </row>
    <row r="423" spans="1:13">
      <c r="A423" s="254">
        <v>413</v>
      </c>
      <c r="B423" s="510" t="s">
        <v>169</v>
      </c>
      <c r="C423" s="507">
        <v>383.65</v>
      </c>
      <c r="D423" s="508">
        <v>385.58333333333331</v>
      </c>
      <c r="E423" s="508">
        <v>376.16666666666663</v>
      </c>
      <c r="F423" s="508">
        <v>368.68333333333334</v>
      </c>
      <c r="G423" s="508">
        <v>359.26666666666665</v>
      </c>
      <c r="H423" s="508">
        <v>393.06666666666661</v>
      </c>
      <c r="I423" s="508">
        <v>402.48333333333323</v>
      </c>
      <c r="J423" s="508">
        <v>409.96666666666658</v>
      </c>
      <c r="K423" s="507">
        <v>395</v>
      </c>
      <c r="L423" s="507">
        <v>378.1</v>
      </c>
      <c r="M423" s="507">
        <v>721.79228000000001</v>
      </c>
    </row>
    <row r="424" spans="1:13">
      <c r="A424" s="254">
        <v>414</v>
      </c>
      <c r="B424" s="510" t="s">
        <v>168</v>
      </c>
      <c r="C424" s="507">
        <v>72.099999999999994</v>
      </c>
      <c r="D424" s="508">
        <v>72.533333333333331</v>
      </c>
      <c r="E424" s="508">
        <v>68.966666666666669</v>
      </c>
      <c r="F424" s="508">
        <v>65.833333333333343</v>
      </c>
      <c r="G424" s="508">
        <v>62.26666666666668</v>
      </c>
      <c r="H424" s="508">
        <v>75.666666666666657</v>
      </c>
      <c r="I424" s="508">
        <v>79.23333333333332</v>
      </c>
      <c r="J424" s="508">
        <v>82.366666666666646</v>
      </c>
      <c r="K424" s="507">
        <v>76.099999999999994</v>
      </c>
      <c r="L424" s="507">
        <v>69.400000000000006</v>
      </c>
      <c r="M424" s="507">
        <v>651.29335000000003</v>
      </c>
    </row>
    <row r="425" spans="1:13">
      <c r="A425" s="254">
        <v>415</v>
      </c>
      <c r="B425" s="510" t="s">
        <v>766</v>
      </c>
      <c r="C425" s="507">
        <v>244.9</v>
      </c>
      <c r="D425" s="508">
        <v>243.9666666666667</v>
      </c>
      <c r="E425" s="508">
        <v>240.13333333333338</v>
      </c>
      <c r="F425" s="508">
        <v>235.36666666666667</v>
      </c>
      <c r="G425" s="508">
        <v>231.53333333333336</v>
      </c>
      <c r="H425" s="508">
        <v>248.73333333333341</v>
      </c>
      <c r="I425" s="508">
        <v>252.56666666666672</v>
      </c>
      <c r="J425" s="508">
        <v>257.33333333333343</v>
      </c>
      <c r="K425" s="507">
        <v>247.8</v>
      </c>
      <c r="L425" s="507">
        <v>239.2</v>
      </c>
      <c r="M425" s="507">
        <v>4.6181099999999997</v>
      </c>
    </row>
    <row r="426" spans="1:13">
      <c r="A426" s="254">
        <v>416</v>
      </c>
      <c r="B426" s="510" t="s">
        <v>837</v>
      </c>
      <c r="C426" s="507">
        <v>209.75</v>
      </c>
      <c r="D426" s="508">
        <v>210.26666666666665</v>
      </c>
      <c r="E426" s="508">
        <v>205.73333333333329</v>
      </c>
      <c r="F426" s="508">
        <v>201.71666666666664</v>
      </c>
      <c r="G426" s="508">
        <v>197.18333333333328</v>
      </c>
      <c r="H426" s="508">
        <v>214.2833333333333</v>
      </c>
      <c r="I426" s="508">
        <v>218.81666666666666</v>
      </c>
      <c r="J426" s="508">
        <v>222.83333333333331</v>
      </c>
      <c r="K426" s="507">
        <v>214.8</v>
      </c>
      <c r="L426" s="507">
        <v>206.25</v>
      </c>
      <c r="M426" s="507">
        <v>6.92591</v>
      </c>
    </row>
    <row r="427" spans="1:13">
      <c r="A427" s="254">
        <v>417</v>
      </c>
      <c r="B427" s="510" t="s">
        <v>174</v>
      </c>
      <c r="C427" s="507">
        <v>867.45</v>
      </c>
      <c r="D427" s="508">
        <v>868.13333333333333</v>
      </c>
      <c r="E427" s="508">
        <v>855.26666666666665</v>
      </c>
      <c r="F427" s="508">
        <v>843.08333333333337</v>
      </c>
      <c r="G427" s="508">
        <v>830.2166666666667</v>
      </c>
      <c r="H427" s="508">
        <v>880.31666666666661</v>
      </c>
      <c r="I427" s="508">
        <v>893.18333333333317</v>
      </c>
      <c r="J427" s="508">
        <v>905.36666666666656</v>
      </c>
      <c r="K427" s="507">
        <v>881</v>
      </c>
      <c r="L427" s="507">
        <v>855.95</v>
      </c>
      <c r="M427" s="507">
        <v>3.6256599999999999</v>
      </c>
    </row>
    <row r="428" spans="1:13">
      <c r="A428" s="254">
        <v>418</v>
      </c>
      <c r="B428" s="510" t="s">
        <v>490</v>
      </c>
      <c r="C428" s="507">
        <v>548.20000000000005</v>
      </c>
      <c r="D428" s="508">
        <v>554.75</v>
      </c>
      <c r="E428" s="508">
        <v>537.54999999999995</v>
      </c>
      <c r="F428" s="508">
        <v>526.9</v>
      </c>
      <c r="G428" s="508">
        <v>509.69999999999993</v>
      </c>
      <c r="H428" s="508">
        <v>565.4</v>
      </c>
      <c r="I428" s="508">
        <v>582.6</v>
      </c>
      <c r="J428" s="508">
        <v>593.25</v>
      </c>
      <c r="K428" s="507">
        <v>571.95000000000005</v>
      </c>
      <c r="L428" s="507">
        <v>544.1</v>
      </c>
      <c r="M428" s="507">
        <v>2.0169299999999999</v>
      </c>
    </row>
    <row r="429" spans="1:13">
      <c r="A429" s="254">
        <v>419</v>
      </c>
      <c r="B429" s="510" t="s">
        <v>793</v>
      </c>
      <c r="C429" s="507">
        <v>292.5</v>
      </c>
      <c r="D429" s="508">
        <v>293.48333333333335</v>
      </c>
      <c r="E429" s="508">
        <v>289.9666666666667</v>
      </c>
      <c r="F429" s="508">
        <v>287.43333333333334</v>
      </c>
      <c r="G429" s="508">
        <v>283.91666666666669</v>
      </c>
      <c r="H429" s="508">
        <v>296.01666666666671</v>
      </c>
      <c r="I429" s="508">
        <v>299.53333333333336</v>
      </c>
      <c r="J429" s="508">
        <v>302.06666666666672</v>
      </c>
      <c r="K429" s="507">
        <v>297</v>
      </c>
      <c r="L429" s="507">
        <v>290.95</v>
      </c>
      <c r="M429" s="507">
        <v>3.6267</v>
      </c>
    </row>
    <row r="430" spans="1:13">
      <c r="A430" s="254">
        <v>420</v>
      </c>
      <c r="B430" s="510" t="s">
        <v>491</v>
      </c>
      <c r="C430" s="507">
        <v>169.9</v>
      </c>
      <c r="D430" s="508">
        <v>170.83333333333334</v>
      </c>
      <c r="E430" s="508">
        <v>167.86666666666667</v>
      </c>
      <c r="F430" s="508">
        <v>165.83333333333334</v>
      </c>
      <c r="G430" s="508">
        <v>162.86666666666667</v>
      </c>
      <c r="H430" s="508">
        <v>172.86666666666667</v>
      </c>
      <c r="I430" s="508">
        <v>175.83333333333331</v>
      </c>
      <c r="J430" s="508">
        <v>177.86666666666667</v>
      </c>
      <c r="K430" s="507">
        <v>173.8</v>
      </c>
      <c r="L430" s="507">
        <v>168.8</v>
      </c>
      <c r="M430" s="507">
        <v>3.4436399999999998</v>
      </c>
    </row>
    <row r="431" spans="1:13">
      <c r="A431" s="254">
        <v>421</v>
      </c>
      <c r="B431" s="510" t="s">
        <v>175</v>
      </c>
      <c r="C431" s="507">
        <v>611.20000000000005</v>
      </c>
      <c r="D431" s="508">
        <v>612.51666666666677</v>
      </c>
      <c r="E431" s="508">
        <v>605.58333333333348</v>
      </c>
      <c r="F431" s="508">
        <v>599.9666666666667</v>
      </c>
      <c r="G431" s="508">
        <v>593.03333333333342</v>
      </c>
      <c r="H431" s="508">
        <v>618.13333333333355</v>
      </c>
      <c r="I431" s="508">
        <v>625.06666666666672</v>
      </c>
      <c r="J431" s="508">
        <v>630.68333333333362</v>
      </c>
      <c r="K431" s="507">
        <v>619.45000000000005</v>
      </c>
      <c r="L431" s="507">
        <v>606.9</v>
      </c>
      <c r="M431" s="507">
        <v>61.274880000000003</v>
      </c>
    </row>
    <row r="432" spans="1:13">
      <c r="A432" s="254">
        <v>422</v>
      </c>
      <c r="B432" s="510" t="s">
        <v>176</v>
      </c>
      <c r="C432" s="507">
        <v>506.1</v>
      </c>
      <c r="D432" s="508">
        <v>512.68333333333339</v>
      </c>
      <c r="E432" s="508">
        <v>494.66666666666674</v>
      </c>
      <c r="F432" s="508">
        <v>483.23333333333335</v>
      </c>
      <c r="G432" s="508">
        <v>465.2166666666667</v>
      </c>
      <c r="H432" s="508">
        <v>524.11666666666679</v>
      </c>
      <c r="I432" s="508">
        <v>542.13333333333344</v>
      </c>
      <c r="J432" s="508">
        <v>553.56666666666683</v>
      </c>
      <c r="K432" s="507">
        <v>530.70000000000005</v>
      </c>
      <c r="L432" s="507">
        <v>501.25</v>
      </c>
      <c r="M432" s="507">
        <v>82.548349999999999</v>
      </c>
    </row>
    <row r="433" spans="1:13">
      <c r="A433" s="254">
        <v>423</v>
      </c>
      <c r="B433" s="510" t="s">
        <v>492</v>
      </c>
      <c r="C433" s="507">
        <v>2738.45</v>
      </c>
      <c r="D433" s="508">
        <v>2736.7999999999997</v>
      </c>
      <c r="E433" s="508">
        <v>2661.2499999999995</v>
      </c>
      <c r="F433" s="508">
        <v>2584.0499999999997</v>
      </c>
      <c r="G433" s="508">
        <v>2508.4999999999995</v>
      </c>
      <c r="H433" s="508">
        <v>2813.9999999999995</v>
      </c>
      <c r="I433" s="508">
        <v>2889.5499999999997</v>
      </c>
      <c r="J433" s="508">
        <v>2966.7499999999995</v>
      </c>
      <c r="K433" s="507">
        <v>2812.35</v>
      </c>
      <c r="L433" s="507">
        <v>2659.6</v>
      </c>
      <c r="M433" s="507">
        <v>0.30020999999999998</v>
      </c>
    </row>
    <row r="434" spans="1:13">
      <c r="A434" s="254">
        <v>424</v>
      </c>
      <c r="B434" s="510" t="s">
        <v>493</v>
      </c>
      <c r="C434" s="507">
        <v>710.1</v>
      </c>
      <c r="D434" s="508">
        <v>709.65</v>
      </c>
      <c r="E434" s="508">
        <v>704</v>
      </c>
      <c r="F434" s="508">
        <v>697.9</v>
      </c>
      <c r="G434" s="508">
        <v>692.25</v>
      </c>
      <c r="H434" s="508">
        <v>715.75</v>
      </c>
      <c r="I434" s="508">
        <v>721.39999999999986</v>
      </c>
      <c r="J434" s="508">
        <v>727.5</v>
      </c>
      <c r="K434" s="507">
        <v>715.3</v>
      </c>
      <c r="L434" s="507">
        <v>703.55</v>
      </c>
      <c r="M434" s="507">
        <v>1.09981</v>
      </c>
    </row>
    <row r="435" spans="1:13">
      <c r="A435" s="254">
        <v>425</v>
      </c>
      <c r="B435" s="510" t="s">
        <v>494</v>
      </c>
      <c r="C435" s="507">
        <v>341.8</v>
      </c>
      <c r="D435" s="508">
        <v>342.2</v>
      </c>
      <c r="E435" s="508">
        <v>337.65</v>
      </c>
      <c r="F435" s="508">
        <v>333.5</v>
      </c>
      <c r="G435" s="508">
        <v>328.95</v>
      </c>
      <c r="H435" s="508">
        <v>346.34999999999997</v>
      </c>
      <c r="I435" s="508">
        <v>350.90000000000003</v>
      </c>
      <c r="J435" s="508">
        <v>355.04999999999995</v>
      </c>
      <c r="K435" s="507">
        <v>346.75</v>
      </c>
      <c r="L435" s="507">
        <v>338.05</v>
      </c>
      <c r="M435" s="507">
        <v>1.1399900000000001</v>
      </c>
    </row>
    <row r="436" spans="1:13">
      <c r="A436" s="254">
        <v>426</v>
      </c>
      <c r="B436" s="510" t="s">
        <v>495</v>
      </c>
      <c r="C436" s="507">
        <v>282.39999999999998</v>
      </c>
      <c r="D436" s="508">
        <v>280.81666666666666</v>
      </c>
      <c r="E436" s="508">
        <v>276.58333333333331</v>
      </c>
      <c r="F436" s="508">
        <v>270.76666666666665</v>
      </c>
      <c r="G436" s="508">
        <v>266.5333333333333</v>
      </c>
      <c r="H436" s="508">
        <v>286.63333333333333</v>
      </c>
      <c r="I436" s="508">
        <v>290.86666666666667</v>
      </c>
      <c r="J436" s="508">
        <v>296.68333333333334</v>
      </c>
      <c r="K436" s="507">
        <v>285.05</v>
      </c>
      <c r="L436" s="507">
        <v>275</v>
      </c>
      <c r="M436" s="507">
        <v>0.55364999999999998</v>
      </c>
    </row>
    <row r="437" spans="1:13">
      <c r="A437" s="254">
        <v>427</v>
      </c>
      <c r="B437" s="510" t="s">
        <v>496</v>
      </c>
      <c r="C437" s="507">
        <v>2087.65</v>
      </c>
      <c r="D437" s="508">
        <v>2088.7166666666667</v>
      </c>
      <c r="E437" s="508">
        <v>2063.9333333333334</v>
      </c>
      <c r="F437" s="508">
        <v>2040.2166666666667</v>
      </c>
      <c r="G437" s="508">
        <v>2015.4333333333334</v>
      </c>
      <c r="H437" s="508">
        <v>2112.4333333333334</v>
      </c>
      <c r="I437" s="508">
        <v>2137.2166666666672</v>
      </c>
      <c r="J437" s="508">
        <v>2160.9333333333334</v>
      </c>
      <c r="K437" s="507">
        <v>2113.5</v>
      </c>
      <c r="L437" s="507">
        <v>2065</v>
      </c>
      <c r="M437" s="507">
        <v>0.29064000000000001</v>
      </c>
    </row>
    <row r="438" spans="1:13">
      <c r="A438" s="254">
        <v>428</v>
      </c>
      <c r="B438" s="510" t="s">
        <v>764</v>
      </c>
      <c r="C438" s="507">
        <v>419.3</v>
      </c>
      <c r="D438" s="508">
        <v>420.88333333333338</v>
      </c>
      <c r="E438" s="508">
        <v>414.96666666666675</v>
      </c>
      <c r="F438" s="508">
        <v>410.63333333333338</v>
      </c>
      <c r="G438" s="508">
        <v>404.71666666666675</v>
      </c>
      <c r="H438" s="508">
        <v>425.21666666666675</v>
      </c>
      <c r="I438" s="508">
        <v>431.13333333333338</v>
      </c>
      <c r="J438" s="508">
        <v>435.46666666666675</v>
      </c>
      <c r="K438" s="507">
        <v>426.8</v>
      </c>
      <c r="L438" s="507">
        <v>416.55</v>
      </c>
      <c r="M438" s="507">
        <v>0.63817999999999997</v>
      </c>
    </row>
    <row r="439" spans="1:13">
      <c r="A439" s="254">
        <v>429</v>
      </c>
      <c r="B439" s="510" t="s">
        <v>814</v>
      </c>
      <c r="C439" s="507">
        <v>479.65</v>
      </c>
      <c r="D439" s="508">
        <v>482.4666666666667</v>
      </c>
      <c r="E439" s="508">
        <v>472.18333333333339</v>
      </c>
      <c r="F439" s="508">
        <v>464.7166666666667</v>
      </c>
      <c r="G439" s="508">
        <v>454.43333333333339</v>
      </c>
      <c r="H439" s="508">
        <v>489.93333333333339</v>
      </c>
      <c r="I439" s="508">
        <v>500.2166666666667</v>
      </c>
      <c r="J439" s="508">
        <v>507.68333333333339</v>
      </c>
      <c r="K439" s="507">
        <v>492.75</v>
      </c>
      <c r="L439" s="507">
        <v>475</v>
      </c>
      <c r="M439" s="507">
        <v>2.1551900000000002</v>
      </c>
    </row>
    <row r="440" spans="1:13">
      <c r="A440" s="254">
        <v>430</v>
      </c>
      <c r="B440" s="510" t="s">
        <v>497</v>
      </c>
      <c r="C440" s="507">
        <v>5.55</v>
      </c>
      <c r="D440" s="508">
        <v>5.6000000000000005</v>
      </c>
      <c r="E440" s="508">
        <v>5.4500000000000011</v>
      </c>
      <c r="F440" s="508">
        <v>5.3500000000000005</v>
      </c>
      <c r="G440" s="508">
        <v>5.2000000000000011</v>
      </c>
      <c r="H440" s="508">
        <v>5.7000000000000011</v>
      </c>
      <c r="I440" s="508">
        <v>5.8500000000000014</v>
      </c>
      <c r="J440" s="508">
        <v>5.9500000000000011</v>
      </c>
      <c r="K440" s="507">
        <v>5.75</v>
      </c>
      <c r="L440" s="507">
        <v>5.5</v>
      </c>
      <c r="M440" s="507">
        <v>144.85123999999999</v>
      </c>
    </row>
    <row r="441" spans="1:13">
      <c r="A441" s="254">
        <v>431</v>
      </c>
      <c r="B441" s="510" t="s">
        <v>498</v>
      </c>
      <c r="C441" s="507">
        <v>142.75</v>
      </c>
      <c r="D441" s="508">
        <v>143.58333333333334</v>
      </c>
      <c r="E441" s="508">
        <v>140.26666666666668</v>
      </c>
      <c r="F441" s="508">
        <v>137.78333333333333</v>
      </c>
      <c r="G441" s="508">
        <v>134.46666666666667</v>
      </c>
      <c r="H441" s="508">
        <v>146.06666666666669</v>
      </c>
      <c r="I441" s="508">
        <v>149.38333333333335</v>
      </c>
      <c r="J441" s="508">
        <v>151.8666666666667</v>
      </c>
      <c r="K441" s="507">
        <v>146.9</v>
      </c>
      <c r="L441" s="507">
        <v>141.1</v>
      </c>
      <c r="M441" s="507">
        <v>1.4688399999999999</v>
      </c>
    </row>
    <row r="442" spans="1:13">
      <c r="A442" s="254">
        <v>432</v>
      </c>
      <c r="B442" s="510" t="s">
        <v>765</v>
      </c>
      <c r="C442" s="507">
        <v>1426.15</v>
      </c>
      <c r="D442" s="508">
        <v>1426.5500000000002</v>
      </c>
      <c r="E442" s="508">
        <v>1417.9000000000003</v>
      </c>
      <c r="F442" s="508">
        <v>1409.65</v>
      </c>
      <c r="G442" s="508">
        <v>1401.0000000000002</v>
      </c>
      <c r="H442" s="508">
        <v>1434.8000000000004</v>
      </c>
      <c r="I442" s="508">
        <v>1443.45</v>
      </c>
      <c r="J442" s="508">
        <v>1451.7000000000005</v>
      </c>
      <c r="K442" s="507">
        <v>1435.2</v>
      </c>
      <c r="L442" s="507">
        <v>1418.3</v>
      </c>
      <c r="M442" s="507">
        <v>0.17568</v>
      </c>
    </row>
    <row r="443" spans="1:13">
      <c r="A443" s="254">
        <v>433</v>
      </c>
      <c r="B443" s="510" t="s">
        <v>499</v>
      </c>
      <c r="C443" s="507">
        <v>1353.85</v>
      </c>
      <c r="D443" s="508">
        <v>1365.75</v>
      </c>
      <c r="E443" s="508">
        <v>1332.55</v>
      </c>
      <c r="F443" s="508">
        <v>1311.25</v>
      </c>
      <c r="G443" s="508">
        <v>1278.05</v>
      </c>
      <c r="H443" s="508">
        <v>1387.05</v>
      </c>
      <c r="I443" s="508">
        <v>1420.2499999999998</v>
      </c>
      <c r="J443" s="508">
        <v>1441.55</v>
      </c>
      <c r="K443" s="507">
        <v>1398.95</v>
      </c>
      <c r="L443" s="507">
        <v>1344.45</v>
      </c>
      <c r="M443" s="507">
        <v>0.69825000000000004</v>
      </c>
    </row>
    <row r="444" spans="1:13">
      <c r="A444" s="254">
        <v>434</v>
      </c>
      <c r="B444" s="510" t="s">
        <v>275</v>
      </c>
      <c r="C444" s="507">
        <v>544.29999999999995</v>
      </c>
      <c r="D444" s="508">
        <v>546.93333333333328</v>
      </c>
      <c r="E444" s="508">
        <v>539.06666666666661</v>
      </c>
      <c r="F444" s="508">
        <v>533.83333333333337</v>
      </c>
      <c r="G444" s="508">
        <v>525.9666666666667</v>
      </c>
      <c r="H444" s="508">
        <v>552.16666666666652</v>
      </c>
      <c r="I444" s="508">
        <v>560.03333333333308</v>
      </c>
      <c r="J444" s="508">
        <v>565.26666666666642</v>
      </c>
      <c r="K444" s="507">
        <v>554.79999999999995</v>
      </c>
      <c r="L444" s="507">
        <v>541.70000000000005</v>
      </c>
      <c r="M444" s="507">
        <v>3.0267499999999998</v>
      </c>
    </row>
    <row r="445" spans="1:13">
      <c r="A445" s="254">
        <v>435</v>
      </c>
      <c r="B445" s="510" t="s">
        <v>500</v>
      </c>
      <c r="C445" s="507">
        <v>909.6</v>
      </c>
      <c r="D445" s="508">
        <v>917.80000000000007</v>
      </c>
      <c r="E445" s="508">
        <v>893.80000000000018</v>
      </c>
      <c r="F445" s="508">
        <v>878.00000000000011</v>
      </c>
      <c r="G445" s="508">
        <v>854.00000000000023</v>
      </c>
      <c r="H445" s="508">
        <v>933.60000000000014</v>
      </c>
      <c r="I445" s="508">
        <v>957.59999999999991</v>
      </c>
      <c r="J445" s="508">
        <v>973.40000000000009</v>
      </c>
      <c r="K445" s="507">
        <v>941.8</v>
      </c>
      <c r="L445" s="507">
        <v>902</v>
      </c>
      <c r="M445" s="507">
        <v>0.24986</v>
      </c>
    </row>
    <row r="446" spans="1:13">
      <c r="A446" s="254">
        <v>436</v>
      </c>
      <c r="B446" s="510" t="s">
        <v>501</v>
      </c>
      <c r="C446" s="507">
        <v>483.25</v>
      </c>
      <c r="D446" s="508">
        <v>486.05</v>
      </c>
      <c r="E446" s="508">
        <v>472.20000000000005</v>
      </c>
      <c r="F446" s="508">
        <v>461.15000000000003</v>
      </c>
      <c r="G446" s="508">
        <v>447.30000000000007</v>
      </c>
      <c r="H446" s="508">
        <v>497.1</v>
      </c>
      <c r="I446" s="508">
        <v>510.95000000000005</v>
      </c>
      <c r="J446" s="508">
        <v>522</v>
      </c>
      <c r="K446" s="507">
        <v>499.9</v>
      </c>
      <c r="L446" s="507">
        <v>475</v>
      </c>
      <c r="M446" s="507">
        <v>0.25949</v>
      </c>
    </row>
    <row r="447" spans="1:13">
      <c r="A447" s="254">
        <v>437</v>
      </c>
      <c r="B447" s="510" t="s">
        <v>502</v>
      </c>
      <c r="C447" s="507">
        <v>7342.2</v>
      </c>
      <c r="D447" s="508">
        <v>7462.2</v>
      </c>
      <c r="E447" s="508">
        <v>7180</v>
      </c>
      <c r="F447" s="508">
        <v>7017.8</v>
      </c>
      <c r="G447" s="508">
        <v>6735.6</v>
      </c>
      <c r="H447" s="508">
        <v>7624.4</v>
      </c>
      <c r="I447" s="508">
        <v>7906.5999999999985</v>
      </c>
      <c r="J447" s="508">
        <v>8068.7999999999993</v>
      </c>
      <c r="K447" s="507">
        <v>7744.4</v>
      </c>
      <c r="L447" s="507">
        <v>7300</v>
      </c>
      <c r="M447" s="507">
        <v>0.15179000000000001</v>
      </c>
    </row>
    <row r="448" spans="1:13">
      <c r="A448" s="254">
        <v>438</v>
      </c>
      <c r="B448" s="510" t="s">
        <v>503</v>
      </c>
      <c r="C448" s="507">
        <v>268.5</v>
      </c>
      <c r="D448" s="508">
        <v>270.66666666666669</v>
      </c>
      <c r="E448" s="508">
        <v>262.93333333333339</v>
      </c>
      <c r="F448" s="508">
        <v>257.36666666666673</v>
      </c>
      <c r="G448" s="508">
        <v>249.63333333333344</v>
      </c>
      <c r="H448" s="508">
        <v>276.23333333333335</v>
      </c>
      <c r="I448" s="508">
        <v>283.96666666666658</v>
      </c>
      <c r="J448" s="508">
        <v>289.5333333333333</v>
      </c>
      <c r="K448" s="507">
        <v>278.39999999999998</v>
      </c>
      <c r="L448" s="507">
        <v>265.10000000000002</v>
      </c>
      <c r="M448" s="507">
        <v>0.75558999999999998</v>
      </c>
    </row>
    <row r="449" spans="1:13">
      <c r="A449" s="254">
        <v>439</v>
      </c>
      <c r="B449" s="510" t="s">
        <v>504</v>
      </c>
      <c r="C449" s="507">
        <v>34</v>
      </c>
      <c r="D449" s="508">
        <v>33.533333333333331</v>
      </c>
      <c r="E449" s="508">
        <v>31.86666666666666</v>
      </c>
      <c r="F449" s="508">
        <v>29.733333333333327</v>
      </c>
      <c r="G449" s="508">
        <v>28.066666666666656</v>
      </c>
      <c r="H449" s="508">
        <v>35.666666666666664</v>
      </c>
      <c r="I449" s="508">
        <v>37.333333333333336</v>
      </c>
      <c r="J449" s="508">
        <v>39.466666666666669</v>
      </c>
      <c r="K449" s="507">
        <v>35.200000000000003</v>
      </c>
      <c r="L449" s="507">
        <v>31.4</v>
      </c>
      <c r="M449" s="507">
        <v>602.10806000000002</v>
      </c>
    </row>
    <row r="450" spans="1:13">
      <c r="A450" s="254">
        <v>440</v>
      </c>
      <c r="B450" s="510" t="s">
        <v>188</v>
      </c>
      <c r="C450" s="507">
        <v>618.95000000000005</v>
      </c>
      <c r="D450" s="508">
        <v>620.08333333333337</v>
      </c>
      <c r="E450" s="508">
        <v>611.56666666666672</v>
      </c>
      <c r="F450" s="508">
        <v>604.18333333333339</v>
      </c>
      <c r="G450" s="508">
        <v>595.66666666666674</v>
      </c>
      <c r="H450" s="508">
        <v>627.4666666666667</v>
      </c>
      <c r="I450" s="508">
        <v>635.98333333333335</v>
      </c>
      <c r="J450" s="508">
        <v>643.36666666666667</v>
      </c>
      <c r="K450" s="507">
        <v>628.6</v>
      </c>
      <c r="L450" s="507">
        <v>612.70000000000005</v>
      </c>
      <c r="M450" s="507">
        <v>21.12801</v>
      </c>
    </row>
    <row r="451" spans="1:13">
      <c r="A451" s="254">
        <v>441</v>
      </c>
      <c r="B451" s="510" t="s">
        <v>767</v>
      </c>
      <c r="C451" s="507">
        <v>14288</v>
      </c>
      <c r="D451" s="508">
        <v>14325.800000000001</v>
      </c>
      <c r="E451" s="508">
        <v>14062.200000000003</v>
      </c>
      <c r="F451" s="508">
        <v>13836.400000000001</v>
      </c>
      <c r="G451" s="508">
        <v>13572.800000000003</v>
      </c>
      <c r="H451" s="508">
        <v>14551.600000000002</v>
      </c>
      <c r="I451" s="508">
        <v>14815.2</v>
      </c>
      <c r="J451" s="508">
        <v>15041.000000000002</v>
      </c>
      <c r="K451" s="507">
        <v>14589.4</v>
      </c>
      <c r="L451" s="507">
        <v>14100</v>
      </c>
      <c r="M451" s="507">
        <v>9.1400000000000006E-3</v>
      </c>
    </row>
    <row r="452" spans="1:13">
      <c r="A452" s="254">
        <v>442</v>
      </c>
      <c r="B452" s="510" t="s">
        <v>177</v>
      </c>
      <c r="C452" s="507">
        <v>748.55</v>
      </c>
      <c r="D452" s="508">
        <v>755.30000000000007</v>
      </c>
      <c r="E452" s="508">
        <v>731.25000000000011</v>
      </c>
      <c r="F452" s="508">
        <v>713.95</v>
      </c>
      <c r="G452" s="508">
        <v>689.90000000000009</v>
      </c>
      <c r="H452" s="508">
        <v>772.60000000000014</v>
      </c>
      <c r="I452" s="508">
        <v>796.65000000000009</v>
      </c>
      <c r="J452" s="508">
        <v>813.95000000000016</v>
      </c>
      <c r="K452" s="507">
        <v>779.35</v>
      </c>
      <c r="L452" s="507">
        <v>738</v>
      </c>
      <c r="M452" s="507">
        <v>70.055369999999996</v>
      </c>
    </row>
    <row r="453" spans="1:13">
      <c r="A453" s="254">
        <v>443</v>
      </c>
      <c r="B453" s="510" t="s">
        <v>768</v>
      </c>
      <c r="C453" s="507">
        <v>128.44999999999999</v>
      </c>
      <c r="D453" s="508">
        <v>130.91666666666666</v>
      </c>
      <c r="E453" s="508">
        <v>125.0333333333333</v>
      </c>
      <c r="F453" s="508">
        <v>121.61666666666665</v>
      </c>
      <c r="G453" s="508">
        <v>115.73333333333329</v>
      </c>
      <c r="H453" s="508">
        <v>134.33333333333331</v>
      </c>
      <c r="I453" s="508">
        <v>140.2166666666667</v>
      </c>
      <c r="J453" s="508">
        <v>143.63333333333333</v>
      </c>
      <c r="K453" s="507">
        <v>136.80000000000001</v>
      </c>
      <c r="L453" s="507">
        <v>127.5</v>
      </c>
      <c r="M453" s="507">
        <v>25.96686</v>
      </c>
    </row>
    <row r="454" spans="1:13">
      <c r="A454" s="254">
        <v>444</v>
      </c>
      <c r="B454" s="510" t="s">
        <v>769</v>
      </c>
      <c r="C454" s="507">
        <v>1251</v>
      </c>
      <c r="D454" s="508">
        <v>1255.3666666666668</v>
      </c>
      <c r="E454" s="508">
        <v>1232.4333333333336</v>
      </c>
      <c r="F454" s="508">
        <v>1213.8666666666668</v>
      </c>
      <c r="G454" s="508">
        <v>1190.9333333333336</v>
      </c>
      <c r="H454" s="508">
        <v>1273.9333333333336</v>
      </c>
      <c r="I454" s="508">
        <v>1296.866666666667</v>
      </c>
      <c r="J454" s="508">
        <v>1315.4333333333336</v>
      </c>
      <c r="K454" s="507">
        <v>1278.3</v>
      </c>
      <c r="L454" s="507">
        <v>1236.8</v>
      </c>
      <c r="M454" s="507">
        <v>4.43302</v>
      </c>
    </row>
    <row r="455" spans="1:13">
      <c r="A455" s="254">
        <v>445</v>
      </c>
      <c r="B455" s="510" t="s">
        <v>183</v>
      </c>
      <c r="C455" s="507">
        <v>3008.05</v>
      </c>
      <c r="D455" s="508">
        <v>3022.6166666666668</v>
      </c>
      <c r="E455" s="508">
        <v>2982.0333333333338</v>
      </c>
      <c r="F455" s="508">
        <v>2956.0166666666669</v>
      </c>
      <c r="G455" s="508">
        <v>2915.4333333333338</v>
      </c>
      <c r="H455" s="508">
        <v>3048.6333333333337</v>
      </c>
      <c r="I455" s="508">
        <v>3089.2166666666667</v>
      </c>
      <c r="J455" s="508">
        <v>3115.2333333333336</v>
      </c>
      <c r="K455" s="507">
        <v>3063.2</v>
      </c>
      <c r="L455" s="507">
        <v>2996.6</v>
      </c>
      <c r="M455" s="507">
        <v>32.036859999999997</v>
      </c>
    </row>
    <row r="456" spans="1:13">
      <c r="A456" s="254">
        <v>446</v>
      </c>
      <c r="B456" s="510" t="s">
        <v>804</v>
      </c>
      <c r="C456" s="507">
        <v>622.65</v>
      </c>
      <c r="D456" s="508">
        <v>628.05000000000007</v>
      </c>
      <c r="E456" s="508">
        <v>612.60000000000014</v>
      </c>
      <c r="F456" s="508">
        <v>602.55000000000007</v>
      </c>
      <c r="G456" s="508">
        <v>587.10000000000014</v>
      </c>
      <c r="H456" s="508">
        <v>638.10000000000014</v>
      </c>
      <c r="I456" s="508">
        <v>653.55000000000018</v>
      </c>
      <c r="J456" s="508">
        <v>663.60000000000014</v>
      </c>
      <c r="K456" s="507">
        <v>643.5</v>
      </c>
      <c r="L456" s="507">
        <v>618</v>
      </c>
      <c r="M456" s="507">
        <v>28.396280000000001</v>
      </c>
    </row>
    <row r="457" spans="1:13">
      <c r="A457" s="254">
        <v>447</v>
      </c>
      <c r="B457" s="510" t="s">
        <v>178</v>
      </c>
      <c r="C457" s="507">
        <v>2717.05</v>
      </c>
      <c r="D457" s="508">
        <v>2724.1833333333334</v>
      </c>
      <c r="E457" s="508">
        <v>2678.3666666666668</v>
      </c>
      <c r="F457" s="508">
        <v>2639.6833333333334</v>
      </c>
      <c r="G457" s="508">
        <v>2593.8666666666668</v>
      </c>
      <c r="H457" s="508">
        <v>2762.8666666666668</v>
      </c>
      <c r="I457" s="508">
        <v>2808.6833333333334</v>
      </c>
      <c r="J457" s="508">
        <v>2847.3666666666668</v>
      </c>
      <c r="K457" s="507">
        <v>2770</v>
      </c>
      <c r="L457" s="507">
        <v>2685.5</v>
      </c>
      <c r="M457" s="507">
        <v>6.6855000000000002</v>
      </c>
    </row>
    <row r="458" spans="1:13">
      <c r="A458" s="254">
        <v>448</v>
      </c>
      <c r="B458" s="510" t="s">
        <v>505</v>
      </c>
      <c r="C458" s="507">
        <v>1108.5999999999999</v>
      </c>
      <c r="D458" s="508">
        <v>1115.0666666666666</v>
      </c>
      <c r="E458" s="508">
        <v>1096.1333333333332</v>
      </c>
      <c r="F458" s="508">
        <v>1083.6666666666665</v>
      </c>
      <c r="G458" s="508">
        <v>1064.7333333333331</v>
      </c>
      <c r="H458" s="508">
        <v>1127.5333333333333</v>
      </c>
      <c r="I458" s="508">
        <v>1146.4666666666667</v>
      </c>
      <c r="J458" s="508">
        <v>1158.9333333333334</v>
      </c>
      <c r="K458" s="507">
        <v>1134</v>
      </c>
      <c r="L458" s="507">
        <v>1102.5999999999999</v>
      </c>
      <c r="M458" s="507">
        <v>0.31979999999999997</v>
      </c>
    </row>
    <row r="459" spans="1:13">
      <c r="A459" s="254">
        <v>449</v>
      </c>
      <c r="B459" s="510" t="s">
        <v>180</v>
      </c>
      <c r="C459" s="507">
        <v>135.4</v>
      </c>
      <c r="D459" s="508">
        <v>136.29999999999998</v>
      </c>
      <c r="E459" s="508">
        <v>132.09999999999997</v>
      </c>
      <c r="F459" s="508">
        <v>128.79999999999998</v>
      </c>
      <c r="G459" s="508">
        <v>124.59999999999997</v>
      </c>
      <c r="H459" s="508">
        <v>139.59999999999997</v>
      </c>
      <c r="I459" s="508">
        <v>143.79999999999995</v>
      </c>
      <c r="J459" s="508">
        <v>147.09999999999997</v>
      </c>
      <c r="K459" s="507">
        <v>140.5</v>
      </c>
      <c r="L459" s="507">
        <v>133</v>
      </c>
      <c r="M459" s="507">
        <v>41.345799999999997</v>
      </c>
    </row>
    <row r="460" spans="1:13">
      <c r="A460" s="254">
        <v>450</v>
      </c>
      <c r="B460" s="510" t="s">
        <v>179</v>
      </c>
      <c r="C460" s="507">
        <v>325.14999999999998</v>
      </c>
      <c r="D460" s="508">
        <v>327.56666666666666</v>
      </c>
      <c r="E460" s="508">
        <v>317.2833333333333</v>
      </c>
      <c r="F460" s="508">
        <v>309.41666666666663</v>
      </c>
      <c r="G460" s="508">
        <v>299.13333333333327</v>
      </c>
      <c r="H460" s="508">
        <v>335.43333333333334</v>
      </c>
      <c r="I460" s="508">
        <v>345.71666666666675</v>
      </c>
      <c r="J460" s="508">
        <v>353.58333333333337</v>
      </c>
      <c r="K460" s="507">
        <v>337.85</v>
      </c>
      <c r="L460" s="507">
        <v>319.7</v>
      </c>
      <c r="M460" s="507">
        <v>867.38909000000001</v>
      </c>
    </row>
    <row r="461" spans="1:13">
      <c r="A461" s="254">
        <v>451</v>
      </c>
      <c r="B461" s="510" t="s">
        <v>181</v>
      </c>
      <c r="C461" s="507">
        <v>107.35</v>
      </c>
      <c r="D461" s="508">
        <v>107.35000000000001</v>
      </c>
      <c r="E461" s="508">
        <v>104.00000000000001</v>
      </c>
      <c r="F461" s="508">
        <v>100.65</v>
      </c>
      <c r="G461" s="508">
        <v>97.300000000000011</v>
      </c>
      <c r="H461" s="508">
        <v>110.70000000000002</v>
      </c>
      <c r="I461" s="508">
        <v>114.05000000000001</v>
      </c>
      <c r="J461" s="508">
        <v>117.40000000000002</v>
      </c>
      <c r="K461" s="507">
        <v>110.7</v>
      </c>
      <c r="L461" s="507">
        <v>104</v>
      </c>
      <c r="M461" s="507">
        <v>750.15269999999998</v>
      </c>
    </row>
    <row r="462" spans="1:13">
      <c r="A462" s="254">
        <v>452</v>
      </c>
      <c r="B462" s="510" t="s">
        <v>770</v>
      </c>
      <c r="C462" s="507">
        <v>47.15</v>
      </c>
      <c r="D462" s="508">
        <v>47.483333333333327</v>
      </c>
      <c r="E462" s="508">
        <v>46.316666666666656</v>
      </c>
      <c r="F462" s="508">
        <v>45.483333333333327</v>
      </c>
      <c r="G462" s="508">
        <v>44.316666666666656</v>
      </c>
      <c r="H462" s="508">
        <v>48.316666666666656</v>
      </c>
      <c r="I462" s="508">
        <v>49.483333333333327</v>
      </c>
      <c r="J462" s="508">
        <v>50.316666666666656</v>
      </c>
      <c r="K462" s="507">
        <v>48.65</v>
      </c>
      <c r="L462" s="507">
        <v>46.65</v>
      </c>
      <c r="M462" s="507">
        <v>67.021889999999999</v>
      </c>
    </row>
    <row r="463" spans="1:13">
      <c r="A463" s="254">
        <v>453</v>
      </c>
      <c r="B463" s="510" t="s">
        <v>182</v>
      </c>
      <c r="C463" s="507">
        <v>733.3</v>
      </c>
      <c r="D463" s="508">
        <v>738.76666666666677</v>
      </c>
      <c r="E463" s="508">
        <v>721.53333333333353</v>
      </c>
      <c r="F463" s="508">
        <v>709.76666666666677</v>
      </c>
      <c r="G463" s="508">
        <v>692.53333333333353</v>
      </c>
      <c r="H463" s="508">
        <v>750.53333333333353</v>
      </c>
      <c r="I463" s="508">
        <v>767.76666666666688</v>
      </c>
      <c r="J463" s="508">
        <v>779.53333333333353</v>
      </c>
      <c r="K463" s="507">
        <v>756</v>
      </c>
      <c r="L463" s="507">
        <v>727</v>
      </c>
      <c r="M463" s="507">
        <v>168.81960000000001</v>
      </c>
    </row>
    <row r="464" spans="1:13">
      <c r="A464" s="254">
        <v>454</v>
      </c>
      <c r="B464" s="510" t="s">
        <v>506</v>
      </c>
      <c r="C464" s="507">
        <v>3414.95</v>
      </c>
      <c r="D464" s="508">
        <v>3443.3166666666671</v>
      </c>
      <c r="E464" s="508">
        <v>3351.6333333333341</v>
      </c>
      <c r="F464" s="508">
        <v>3288.3166666666671</v>
      </c>
      <c r="G464" s="508">
        <v>3196.6333333333341</v>
      </c>
      <c r="H464" s="508">
        <v>3506.6333333333341</v>
      </c>
      <c r="I464" s="508">
        <v>3598.3166666666675</v>
      </c>
      <c r="J464" s="508">
        <v>3661.6333333333341</v>
      </c>
      <c r="K464" s="507">
        <v>3535</v>
      </c>
      <c r="L464" s="507">
        <v>3380</v>
      </c>
      <c r="M464" s="507">
        <v>7.528E-2</v>
      </c>
    </row>
    <row r="465" spans="1:13">
      <c r="A465" s="254">
        <v>455</v>
      </c>
      <c r="B465" s="510" t="s">
        <v>184</v>
      </c>
      <c r="C465" s="507">
        <v>959.7</v>
      </c>
      <c r="D465" s="508">
        <v>965.86666666666667</v>
      </c>
      <c r="E465" s="508">
        <v>950.83333333333337</v>
      </c>
      <c r="F465" s="508">
        <v>941.9666666666667</v>
      </c>
      <c r="G465" s="508">
        <v>926.93333333333339</v>
      </c>
      <c r="H465" s="508">
        <v>974.73333333333335</v>
      </c>
      <c r="I465" s="508">
        <v>989.76666666666665</v>
      </c>
      <c r="J465" s="508">
        <v>998.63333333333333</v>
      </c>
      <c r="K465" s="507">
        <v>980.9</v>
      </c>
      <c r="L465" s="507">
        <v>957</v>
      </c>
      <c r="M465" s="507">
        <v>26.181450000000002</v>
      </c>
    </row>
    <row r="466" spans="1:13">
      <c r="A466" s="254">
        <v>456</v>
      </c>
      <c r="B466" s="510" t="s">
        <v>276</v>
      </c>
      <c r="C466" s="507">
        <v>148</v>
      </c>
      <c r="D466" s="508">
        <v>150.05000000000001</v>
      </c>
      <c r="E466" s="508">
        <v>145.00000000000003</v>
      </c>
      <c r="F466" s="508">
        <v>142.00000000000003</v>
      </c>
      <c r="G466" s="508">
        <v>136.95000000000005</v>
      </c>
      <c r="H466" s="508">
        <v>153.05000000000001</v>
      </c>
      <c r="I466" s="508">
        <v>158.09999999999997</v>
      </c>
      <c r="J466" s="508">
        <v>161.1</v>
      </c>
      <c r="K466" s="507">
        <v>155.1</v>
      </c>
      <c r="L466" s="507">
        <v>147.05000000000001</v>
      </c>
      <c r="M466" s="507">
        <v>7.9747700000000004</v>
      </c>
    </row>
    <row r="467" spans="1:13">
      <c r="A467" s="254">
        <v>457</v>
      </c>
      <c r="B467" s="510" t="s">
        <v>164</v>
      </c>
      <c r="C467" s="507">
        <v>1010.05</v>
      </c>
      <c r="D467" s="508">
        <v>1018.35</v>
      </c>
      <c r="E467" s="508">
        <v>993.5</v>
      </c>
      <c r="F467" s="508">
        <v>976.94999999999993</v>
      </c>
      <c r="G467" s="508">
        <v>952.09999999999991</v>
      </c>
      <c r="H467" s="508">
        <v>1034.9000000000001</v>
      </c>
      <c r="I467" s="508">
        <v>1059.7500000000002</v>
      </c>
      <c r="J467" s="508">
        <v>1076.3000000000002</v>
      </c>
      <c r="K467" s="507">
        <v>1043.2</v>
      </c>
      <c r="L467" s="507">
        <v>1001.8</v>
      </c>
      <c r="M467" s="507">
        <v>5.3985200000000004</v>
      </c>
    </row>
    <row r="468" spans="1:13">
      <c r="A468" s="254">
        <v>458</v>
      </c>
      <c r="B468" s="510" t="s">
        <v>507</v>
      </c>
      <c r="C468" s="507">
        <v>1394.6</v>
      </c>
      <c r="D468" s="508">
        <v>1398.0333333333335</v>
      </c>
      <c r="E468" s="508">
        <v>1378.616666666667</v>
      </c>
      <c r="F468" s="508">
        <v>1362.6333333333334</v>
      </c>
      <c r="G468" s="508">
        <v>1343.2166666666669</v>
      </c>
      <c r="H468" s="508">
        <v>1414.0166666666671</v>
      </c>
      <c r="I468" s="508">
        <v>1433.4333333333336</v>
      </c>
      <c r="J468" s="508">
        <v>1449.4166666666672</v>
      </c>
      <c r="K468" s="507">
        <v>1417.45</v>
      </c>
      <c r="L468" s="507">
        <v>1382.05</v>
      </c>
      <c r="M468" s="507">
        <v>0.59714</v>
      </c>
    </row>
    <row r="469" spans="1:13">
      <c r="A469" s="254">
        <v>459</v>
      </c>
      <c r="B469" s="510" t="s">
        <v>508</v>
      </c>
      <c r="C469" s="507">
        <v>904.95</v>
      </c>
      <c r="D469" s="508">
        <v>907.58333333333337</v>
      </c>
      <c r="E469" s="508">
        <v>897.36666666666679</v>
      </c>
      <c r="F469" s="508">
        <v>889.78333333333342</v>
      </c>
      <c r="G469" s="508">
        <v>879.56666666666683</v>
      </c>
      <c r="H469" s="508">
        <v>915.16666666666674</v>
      </c>
      <c r="I469" s="508">
        <v>925.38333333333321</v>
      </c>
      <c r="J469" s="508">
        <v>932.9666666666667</v>
      </c>
      <c r="K469" s="507">
        <v>917.8</v>
      </c>
      <c r="L469" s="507">
        <v>900</v>
      </c>
      <c r="M469" s="507">
        <v>0.66479999999999995</v>
      </c>
    </row>
    <row r="470" spans="1:13">
      <c r="A470" s="254">
        <v>460</v>
      </c>
      <c r="B470" s="510" t="s">
        <v>509</v>
      </c>
      <c r="C470" s="507">
        <v>1268.9000000000001</v>
      </c>
      <c r="D470" s="508">
        <v>1278.45</v>
      </c>
      <c r="E470" s="508">
        <v>1251.45</v>
      </c>
      <c r="F470" s="508">
        <v>1234</v>
      </c>
      <c r="G470" s="508">
        <v>1207</v>
      </c>
      <c r="H470" s="508">
        <v>1295.9000000000001</v>
      </c>
      <c r="I470" s="508">
        <v>1322.9</v>
      </c>
      <c r="J470" s="508">
        <v>1340.3500000000001</v>
      </c>
      <c r="K470" s="507">
        <v>1305.45</v>
      </c>
      <c r="L470" s="507">
        <v>1261</v>
      </c>
      <c r="M470" s="507">
        <v>0.19298000000000001</v>
      </c>
    </row>
    <row r="471" spans="1:13">
      <c r="A471" s="254">
        <v>461</v>
      </c>
      <c r="B471" s="510" t="s">
        <v>185</v>
      </c>
      <c r="C471" s="507">
        <v>1474.2</v>
      </c>
      <c r="D471" s="508">
        <v>1476.4666666666665</v>
      </c>
      <c r="E471" s="508">
        <v>1459.9333333333329</v>
      </c>
      <c r="F471" s="508">
        <v>1445.6666666666665</v>
      </c>
      <c r="G471" s="508">
        <v>1429.133333333333</v>
      </c>
      <c r="H471" s="508">
        <v>1490.7333333333329</v>
      </c>
      <c r="I471" s="508">
        <v>1507.2666666666662</v>
      </c>
      <c r="J471" s="508">
        <v>1521.5333333333328</v>
      </c>
      <c r="K471" s="507">
        <v>1493</v>
      </c>
      <c r="L471" s="507">
        <v>1462.2</v>
      </c>
      <c r="M471" s="507">
        <v>19.541129999999999</v>
      </c>
    </row>
    <row r="472" spans="1:13">
      <c r="A472" s="254">
        <v>462</v>
      </c>
      <c r="B472" s="510" t="s">
        <v>186</v>
      </c>
      <c r="C472" s="507">
        <v>2481.6999999999998</v>
      </c>
      <c r="D472" s="508">
        <v>2483.9666666666667</v>
      </c>
      <c r="E472" s="508">
        <v>2452.9333333333334</v>
      </c>
      <c r="F472" s="508">
        <v>2424.1666666666665</v>
      </c>
      <c r="G472" s="508">
        <v>2393.1333333333332</v>
      </c>
      <c r="H472" s="508">
        <v>2512.7333333333336</v>
      </c>
      <c r="I472" s="508">
        <v>2543.7666666666673</v>
      </c>
      <c r="J472" s="508">
        <v>2572.5333333333338</v>
      </c>
      <c r="K472" s="507">
        <v>2515</v>
      </c>
      <c r="L472" s="507">
        <v>2455.1999999999998</v>
      </c>
      <c r="M472" s="507">
        <v>1.9223399999999999</v>
      </c>
    </row>
    <row r="473" spans="1:13">
      <c r="A473" s="254">
        <v>463</v>
      </c>
      <c r="B473" s="510" t="s">
        <v>187</v>
      </c>
      <c r="C473" s="507">
        <v>403.55</v>
      </c>
      <c r="D473" s="508">
        <v>406.81666666666666</v>
      </c>
      <c r="E473" s="508">
        <v>395.73333333333335</v>
      </c>
      <c r="F473" s="508">
        <v>387.91666666666669</v>
      </c>
      <c r="G473" s="508">
        <v>376.83333333333337</v>
      </c>
      <c r="H473" s="508">
        <v>414.63333333333333</v>
      </c>
      <c r="I473" s="508">
        <v>425.7166666666667</v>
      </c>
      <c r="J473" s="508">
        <v>433.5333333333333</v>
      </c>
      <c r="K473" s="507">
        <v>417.9</v>
      </c>
      <c r="L473" s="507">
        <v>399</v>
      </c>
      <c r="M473" s="507">
        <v>22.345949999999998</v>
      </c>
    </row>
    <row r="474" spans="1:13">
      <c r="A474" s="254">
        <v>464</v>
      </c>
      <c r="B474" s="510" t="s">
        <v>510</v>
      </c>
      <c r="C474" s="507">
        <v>881.4</v>
      </c>
      <c r="D474" s="508">
        <v>898.08333333333337</v>
      </c>
      <c r="E474" s="508">
        <v>860.36666666666679</v>
      </c>
      <c r="F474" s="508">
        <v>839.33333333333337</v>
      </c>
      <c r="G474" s="508">
        <v>801.61666666666679</v>
      </c>
      <c r="H474" s="508">
        <v>919.11666666666679</v>
      </c>
      <c r="I474" s="508">
        <v>956.83333333333326</v>
      </c>
      <c r="J474" s="508">
        <v>977.86666666666679</v>
      </c>
      <c r="K474" s="507">
        <v>935.8</v>
      </c>
      <c r="L474" s="507">
        <v>877.05</v>
      </c>
      <c r="M474" s="507">
        <v>7.5116199999999997</v>
      </c>
    </row>
    <row r="475" spans="1:13">
      <c r="A475" s="254">
        <v>465</v>
      </c>
      <c r="B475" s="510" t="s">
        <v>511</v>
      </c>
      <c r="C475" s="507">
        <v>14.55</v>
      </c>
      <c r="D475" s="508">
        <v>14.75</v>
      </c>
      <c r="E475" s="508">
        <v>14.25</v>
      </c>
      <c r="F475" s="508">
        <v>13.95</v>
      </c>
      <c r="G475" s="508">
        <v>13.45</v>
      </c>
      <c r="H475" s="508">
        <v>15.05</v>
      </c>
      <c r="I475" s="508">
        <v>15.55</v>
      </c>
      <c r="J475" s="508">
        <v>15.850000000000001</v>
      </c>
      <c r="K475" s="507">
        <v>15.25</v>
      </c>
      <c r="L475" s="507">
        <v>14.45</v>
      </c>
      <c r="M475" s="507">
        <v>195.60648</v>
      </c>
    </row>
    <row r="476" spans="1:13">
      <c r="A476" s="254">
        <v>466</v>
      </c>
      <c r="B476" s="510" t="s">
        <v>512</v>
      </c>
      <c r="C476" s="507">
        <v>1126.45</v>
      </c>
      <c r="D476" s="508">
        <v>1135.1500000000001</v>
      </c>
      <c r="E476" s="508">
        <v>1100.9000000000001</v>
      </c>
      <c r="F476" s="508">
        <v>1075.3499999999999</v>
      </c>
      <c r="G476" s="508">
        <v>1041.0999999999999</v>
      </c>
      <c r="H476" s="508">
        <v>1160.7000000000003</v>
      </c>
      <c r="I476" s="508">
        <v>1194.9500000000003</v>
      </c>
      <c r="J476" s="508">
        <v>1220.5000000000005</v>
      </c>
      <c r="K476" s="507">
        <v>1169.4000000000001</v>
      </c>
      <c r="L476" s="507">
        <v>1109.5999999999999</v>
      </c>
      <c r="M476" s="507">
        <v>0.91391999999999995</v>
      </c>
    </row>
    <row r="477" spans="1:13">
      <c r="A477" s="254">
        <v>467</v>
      </c>
      <c r="B477" s="510" t="s">
        <v>513</v>
      </c>
      <c r="C477" s="507">
        <v>13.3</v>
      </c>
      <c r="D477" s="508">
        <v>13.433333333333332</v>
      </c>
      <c r="E477" s="508">
        <v>13.066666666666663</v>
      </c>
      <c r="F477" s="508">
        <v>12.83333333333333</v>
      </c>
      <c r="G477" s="508">
        <v>12.466666666666661</v>
      </c>
      <c r="H477" s="508">
        <v>13.666666666666664</v>
      </c>
      <c r="I477" s="508">
        <v>14.033333333333335</v>
      </c>
      <c r="J477" s="508">
        <v>14.266666666666666</v>
      </c>
      <c r="K477" s="507">
        <v>13.8</v>
      </c>
      <c r="L477" s="507">
        <v>13.2</v>
      </c>
      <c r="M477" s="507">
        <v>64.952579999999998</v>
      </c>
    </row>
    <row r="478" spans="1:13">
      <c r="A478" s="254">
        <v>468</v>
      </c>
      <c r="B478" s="510" t="s">
        <v>514</v>
      </c>
      <c r="C478" s="507">
        <v>405.95</v>
      </c>
      <c r="D478" s="508">
        <v>411.65000000000003</v>
      </c>
      <c r="E478" s="508">
        <v>394.30000000000007</v>
      </c>
      <c r="F478" s="508">
        <v>382.65000000000003</v>
      </c>
      <c r="G478" s="508">
        <v>365.30000000000007</v>
      </c>
      <c r="H478" s="508">
        <v>423.30000000000007</v>
      </c>
      <c r="I478" s="508">
        <v>440.65000000000009</v>
      </c>
      <c r="J478" s="508">
        <v>452.30000000000007</v>
      </c>
      <c r="K478" s="507">
        <v>429</v>
      </c>
      <c r="L478" s="507">
        <v>400</v>
      </c>
      <c r="M478" s="507">
        <v>5.8079999999999998</v>
      </c>
    </row>
    <row r="479" spans="1:13">
      <c r="A479" s="254">
        <v>469</v>
      </c>
      <c r="B479" s="510" t="s">
        <v>193</v>
      </c>
      <c r="C479" s="507">
        <v>591.54999999999995</v>
      </c>
      <c r="D479" s="508">
        <v>597.81666666666661</v>
      </c>
      <c r="E479" s="508">
        <v>579.73333333333323</v>
      </c>
      <c r="F479" s="508">
        <v>567.91666666666663</v>
      </c>
      <c r="G479" s="508">
        <v>549.83333333333326</v>
      </c>
      <c r="H479" s="508">
        <v>609.63333333333321</v>
      </c>
      <c r="I479" s="508">
        <v>627.7166666666667</v>
      </c>
      <c r="J479" s="508">
        <v>639.53333333333319</v>
      </c>
      <c r="K479" s="507">
        <v>615.9</v>
      </c>
      <c r="L479" s="507">
        <v>586</v>
      </c>
      <c r="M479" s="507">
        <v>75.175899999999999</v>
      </c>
    </row>
    <row r="480" spans="1:13">
      <c r="A480" s="254">
        <v>470</v>
      </c>
      <c r="B480" s="510" t="s">
        <v>190</v>
      </c>
      <c r="C480" s="507">
        <v>247.85</v>
      </c>
      <c r="D480" s="508">
        <v>249.63333333333335</v>
      </c>
      <c r="E480" s="508">
        <v>243.26666666666671</v>
      </c>
      <c r="F480" s="508">
        <v>238.68333333333337</v>
      </c>
      <c r="G480" s="508">
        <v>232.31666666666672</v>
      </c>
      <c r="H480" s="508">
        <v>254.2166666666667</v>
      </c>
      <c r="I480" s="508">
        <v>260.58333333333331</v>
      </c>
      <c r="J480" s="508">
        <v>265.16666666666669</v>
      </c>
      <c r="K480" s="507">
        <v>256</v>
      </c>
      <c r="L480" s="507">
        <v>245.05</v>
      </c>
      <c r="M480" s="507">
        <v>7.5164999999999997</v>
      </c>
    </row>
    <row r="481" spans="1:13">
      <c r="A481" s="254">
        <v>471</v>
      </c>
      <c r="B481" s="510" t="s">
        <v>784</v>
      </c>
      <c r="C481" s="507">
        <v>35.799999999999997</v>
      </c>
      <c r="D481" s="508">
        <v>36.199999999999996</v>
      </c>
      <c r="E481" s="508">
        <v>34.699999999999989</v>
      </c>
      <c r="F481" s="508">
        <v>33.599999999999994</v>
      </c>
      <c r="G481" s="508">
        <v>32.099999999999987</v>
      </c>
      <c r="H481" s="508">
        <v>37.29999999999999</v>
      </c>
      <c r="I481" s="508">
        <v>38.800000000000004</v>
      </c>
      <c r="J481" s="508">
        <v>39.899999999999991</v>
      </c>
      <c r="K481" s="507">
        <v>37.700000000000003</v>
      </c>
      <c r="L481" s="507">
        <v>35.1</v>
      </c>
      <c r="M481" s="507">
        <v>141.06179</v>
      </c>
    </row>
    <row r="482" spans="1:13">
      <c r="A482" s="254">
        <v>472</v>
      </c>
      <c r="B482" s="510" t="s">
        <v>191</v>
      </c>
      <c r="C482" s="507">
        <v>6810.3</v>
      </c>
      <c r="D482" s="508">
        <v>6815</v>
      </c>
      <c r="E482" s="508">
        <v>6685.8</v>
      </c>
      <c r="F482" s="508">
        <v>6561.3</v>
      </c>
      <c r="G482" s="508">
        <v>6432.1</v>
      </c>
      <c r="H482" s="508">
        <v>6939.5</v>
      </c>
      <c r="I482" s="508">
        <v>7068.7000000000007</v>
      </c>
      <c r="J482" s="508">
        <v>7193.2</v>
      </c>
      <c r="K482" s="507">
        <v>6944.2</v>
      </c>
      <c r="L482" s="507">
        <v>6690.5</v>
      </c>
      <c r="M482" s="507">
        <v>18.28811</v>
      </c>
    </row>
    <row r="483" spans="1:13">
      <c r="A483" s="254">
        <v>473</v>
      </c>
      <c r="B483" s="510" t="s">
        <v>192</v>
      </c>
      <c r="C483" s="507">
        <v>38.299999999999997</v>
      </c>
      <c r="D483" s="508">
        <v>38.666666666666664</v>
      </c>
      <c r="E483" s="508">
        <v>37.68333333333333</v>
      </c>
      <c r="F483" s="508">
        <v>37.066666666666663</v>
      </c>
      <c r="G483" s="508">
        <v>36.083333333333329</v>
      </c>
      <c r="H483" s="508">
        <v>39.283333333333331</v>
      </c>
      <c r="I483" s="508">
        <v>40.266666666666666</v>
      </c>
      <c r="J483" s="508">
        <v>40.883333333333333</v>
      </c>
      <c r="K483" s="507">
        <v>39.65</v>
      </c>
      <c r="L483" s="507">
        <v>38.049999999999997</v>
      </c>
      <c r="M483" s="507">
        <v>77.866209999999995</v>
      </c>
    </row>
    <row r="484" spans="1:13">
      <c r="A484" s="254">
        <v>474</v>
      </c>
      <c r="B484" s="510" t="s">
        <v>189</v>
      </c>
      <c r="C484" s="507">
        <v>1203.9000000000001</v>
      </c>
      <c r="D484" s="508">
        <v>1212.1166666666668</v>
      </c>
      <c r="E484" s="508">
        <v>1182.2333333333336</v>
      </c>
      <c r="F484" s="508">
        <v>1160.5666666666668</v>
      </c>
      <c r="G484" s="508">
        <v>1130.6833333333336</v>
      </c>
      <c r="H484" s="508">
        <v>1233.7833333333335</v>
      </c>
      <c r="I484" s="508">
        <v>1263.6666666666667</v>
      </c>
      <c r="J484" s="508">
        <v>1285.3333333333335</v>
      </c>
      <c r="K484" s="507">
        <v>1242</v>
      </c>
      <c r="L484" s="507">
        <v>1190.45</v>
      </c>
      <c r="M484" s="507">
        <v>2.5605000000000002</v>
      </c>
    </row>
    <row r="485" spans="1:13">
      <c r="A485" s="254">
        <v>475</v>
      </c>
      <c r="B485" s="510" t="s">
        <v>141</v>
      </c>
      <c r="C485" s="507">
        <v>552.04999999999995</v>
      </c>
      <c r="D485" s="508">
        <v>555.76666666666665</v>
      </c>
      <c r="E485" s="508">
        <v>544.73333333333335</v>
      </c>
      <c r="F485" s="508">
        <v>537.41666666666674</v>
      </c>
      <c r="G485" s="508">
        <v>526.38333333333344</v>
      </c>
      <c r="H485" s="508">
        <v>563.08333333333326</v>
      </c>
      <c r="I485" s="508">
        <v>574.11666666666656</v>
      </c>
      <c r="J485" s="508">
        <v>581.43333333333317</v>
      </c>
      <c r="K485" s="507">
        <v>566.79999999999995</v>
      </c>
      <c r="L485" s="507">
        <v>548.45000000000005</v>
      </c>
      <c r="M485" s="507">
        <v>15.631360000000001</v>
      </c>
    </row>
    <row r="486" spans="1:13">
      <c r="A486" s="254">
        <v>476</v>
      </c>
      <c r="B486" s="510" t="s">
        <v>277</v>
      </c>
      <c r="C486" s="507">
        <v>225.15</v>
      </c>
      <c r="D486" s="508">
        <v>223.96666666666667</v>
      </c>
      <c r="E486" s="508">
        <v>219.18333333333334</v>
      </c>
      <c r="F486" s="508">
        <v>213.21666666666667</v>
      </c>
      <c r="G486" s="508">
        <v>208.43333333333334</v>
      </c>
      <c r="H486" s="508">
        <v>229.93333333333334</v>
      </c>
      <c r="I486" s="508">
        <v>234.7166666666667</v>
      </c>
      <c r="J486" s="508">
        <v>240.68333333333334</v>
      </c>
      <c r="K486" s="507">
        <v>228.75</v>
      </c>
      <c r="L486" s="507">
        <v>218</v>
      </c>
      <c r="M486" s="507">
        <v>18.55725</v>
      </c>
    </row>
    <row r="487" spans="1:13">
      <c r="A487" s="254">
        <v>477</v>
      </c>
      <c r="B487" s="510" t="s">
        <v>515</v>
      </c>
      <c r="C487" s="507">
        <v>2807.25</v>
      </c>
      <c r="D487" s="508">
        <v>2807.1</v>
      </c>
      <c r="E487" s="508">
        <v>2754.2</v>
      </c>
      <c r="F487" s="508">
        <v>2701.15</v>
      </c>
      <c r="G487" s="508">
        <v>2648.25</v>
      </c>
      <c r="H487" s="508">
        <v>2860.1499999999996</v>
      </c>
      <c r="I487" s="508">
        <v>2913.05</v>
      </c>
      <c r="J487" s="508">
        <v>2966.0999999999995</v>
      </c>
      <c r="K487" s="507">
        <v>2860</v>
      </c>
      <c r="L487" s="507">
        <v>2754.05</v>
      </c>
      <c r="M487" s="507">
        <v>0.12364</v>
      </c>
    </row>
    <row r="488" spans="1:13">
      <c r="A488" s="254">
        <v>478</v>
      </c>
      <c r="B488" s="510" t="s">
        <v>516</v>
      </c>
      <c r="C488" s="507">
        <v>411.4</v>
      </c>
      <c r="D488" s="508">
        <v>410.08333333333331</v>
      </c>
      <c r="E488" s="508">
        <v>402.26666666666665</v>
      </c>
      <c r="F488" s="508">
        <v>393.13333333333333</v>
      </c>
      <c r="G488" s="508">
        <v>385.31666666666666</v>
      </c>
      <c r="H488" s="508">
        <v>419.21666666666664</v>
      </c>
      <c r="I488" s="508">
        <v>427.03333333333336</v>
      </c>
      <c r="J488" s="508">
        <v>436.16666666666663</v>
      </c>
      <c r="K488" s="507">
        <v>417.9</v>
      </c>
      <c r="L488" s="507">
        <v>400.95</v>
      </c>
      <c r="M488" s="507">
        <v>7.5704399999999996</v>
      </c>
    </row>
    <row r="489" spans="1:13">
      <c r="A489" s="254">
        <v>479</v>
      </c>
      <c r="B489" s="510" t="s">
        <v>517</v>
      </c>
      <c r="C489" s="507">
        <v>263.60000000000002</v>
      </c>
      <c r="D489" s="508">
        <v>261.25</v>
      </c>
      <c r="E489" s="508">
        <v>253.5</v>
      </c>
      <c r="F489" s="508">
        <v>243.4</v>
      </c>
      <c r="G489" s="508">
        <v>235.65</v>
      </c>
      <c r="H489" s="508">
        <v>271.35000000000002</v>
      </c>
      <c r="I489" s="508">
        <v>279.10000000000002</v>
      </c>
      <c r="J489" s="508">
        <v>289.2</v>
      </c>
      <c r="K489" s="507">
        <v>269</v>
      </c>
      <c r="L489" s="507">
        <v>251.15</v>
      </c>
      <c r="M489" s="507">
        <v>9.3069500000000005</v>
      </c>
    </row>
    <row r="490" spans="1:13">
      <c r="A490" s="254">
        <v>480</v>
      </c>
      <c r="B490" s="510" t="s">
        <v>518</v>
      </c>
      <c r="C490" s="507">
        <v>3464.1</v>
      </c>
      <c r="D490" s="508">
        <v>3478.6833333333329</v>
      </c>
      <c r="E490" s="508">
        <v>3440.4166666666661</v>
      </c>
      <c r="F490" s="508">
        <v>3416.7333333333331</v>
      </c>
      <c r="G490" s="508">
        <v>3378.4666666666662</v>
      </c>
      <c r="H490" s="508">
        <v>3502.3666666666659</v>
      </c>
      <c r="I490" s="508">
        <v>3540.6333333333332</v>
      </c>
      <c r="J490" s="508">
        <v>3564.3166666666657</v>
      </c>
      <c r="K490" s="507">
        <v>3516.95</v>
      </c>
      <c r="L490" s="507">
        <v>3455</v>
      </c>
      <c r="M490" s="507">
        <v>4.3580000000000001E-2</v>
      </c>
    </row>
    <row r="491" spans="1:13">
      <c r="A491" s="254">
        <v>481</v>
      </c>
      <c r="B491" s="510" t="s">
        <v>519</v>
      </c>
      <c r="C491" s="507">
        <v>3757.4</v>
      </c>
      <c r="D491" s="508">
        <v>3793.8666666666668</v>
      </c>
      <c r="E491" s="508">
        <v>3663.5333333333338</v>
      </c>
      <c r="F491" s="508">
        <v>3569.666666666667</v>
      </c>
      <c r="G491" s="508">
        <v>3439.3333333333339</v>
      </c>
      <c r="H491" s="508">
        <v>3887.7333333333336</v>
      </c>
      <c r="I491" s="508">
        <v>4018.0666666666666</v>
      </c>
      <c r="J491" s="508">
        <v>4111.9333333333334</v>
      </c>
      <c r="K491" s="507">
        <v>3924.2</v>
      </c>
      <c r="L491" s="507">
        <v>3700</v>
      </c>
      <c r="M491" s="507">
        <v>0.42323</v>
      </c>
    </row>
    <row r="492" spans="1:13">
      <c r="A492" s="254">
        <v>482</v>
      </c>
      <c r="B492" s="510" t="s">
        <v>520</v>
      </c>
      <c r="C492" s="507">
        <v>53.05</v>
      </c>
      <c r="D492" s="508">
        <v>53.116666666666667</v>
      </c>
      <c r="E492" s="508">
        <v>51.933333333333337</v>
      </c>
      <c r="F492" s="508">
        <v>50.81666666666667</v>
      </c>
      <c r="G492" s="508">
        <v>49.63333333333334</v>
      </c>
      <c r="H492" s="508">
        <v>54.233333333333334</v>
      </c>
      <c r="I492" s="508">
        <v>55.416666666666657</v>
      </c>
      <c r="J492" s="508">
        <v>56.533333333333331</v>
      </c>
      <c r="K492" s="507">
        <v>54.3</v>
      </c>
      <c r="L492" s="507">
        <v>52</v>
      </c>
      <c r="M492" s="507">
        <v>11.838329999999999</v>
      </c>
    </row>
    <row r="493" spans="1:13">
      <c r="A493" s="254">
        <v>483</v>
      </c>
      <c r="B493" s="510" t="s">
        <v>521</v>
      </c>
      <c r="C493" s="507">
        <v>1174.8</v>
      </c>
      <c r="D493" s="508">
        <v>1177.6000000000001</v>
      </c>
      <c r="E493" s="508">
        <v>1154.2000000000003</v>
      </c>
      <c r="F493" s="508">
        <v>1133.6000000000001</v>
      </c>
      <c r="G493" s="508">
        <v>1110.2000000000003</v>
      </c>
      <c r="H493" s="508">
        <v>1198.2000000000003</v>
      </c>
      <c r="I493" s="508">
        <v>1221.6000000000004</v>
      </c>
      <c r="J493" s="508">
        <v>1242.2000000000003</v>
      </c>
      <c r="K493" s="507">
        <v>1201</v>
      </c>
      <c r="L493" s="507">
        <v>1157</v>
      </c>
      <c r="M493" s="507">
        <v>0.35970999999999997</v>
      </c>
    </row>
    <row r="494" spans="1:13">
      <c r="A494" s="254">
        <v>484</v>
      </c>
      <c r="B494" s="510" t="s">
        <v>278</v>
      </c>
      <c r="C494" s="507">
        <v>410.05</v>
      </c>
      <c r="D494" s="508">
        <v>413.88333333333338</v>
      </c>
      <c r="E494" s="508">
        <v>403.16666666666674</v>
      </c>
      <c r="F494" s="508">
        <v>396.28333333333336</v>
      </c>
      <c r="G494" s="508">
        <v>385.56666666666672</v>
      </c>
      <c r="H494" s="508">
        <v>420.76666666666677</v>
      </c>
      <c r="I494" s="508">
        <v>431.48333333333335</v>
      </c>
      <c r="J494" s="508">
        <v>438.36666666666679</v>
      </c>
      <c r="K494" s="507">
        <v>424.6</v>
      </c>
      <c r="L494" s="507">
        <v>407</v>
      </c>
      <c r="M494" s="507">
        <v>0.62983999999999996</v>
      </c>
    </row>
    <row r="495" spans="1:13">
      <c r="A495" s="254">
        <v>485</v>
      </c>
      <c r="B495" s="510" t="s">
        <v>522</v>
      </c>
      <c r="C495" s="507">
        <v>1043.5</v>
      </c>
      <c r="D495" s="508">
        <v>1042.7</v>
      </c>
      <c r="E495" s="508">
        <v>1029.8500000000001</v>
      </c>
      <c r="F495" s="508">
        <v>1016.2</v>
      </c>
      <c r="G495" s="508">
        <v>1003.3500000000001</v>
      </c>
      <c r="H495" s="508">
        <v>1056.3500000000001</v>
      </c>
      <c r="I495" s="508">
        <v>1069.2</v>
      </c>
      <c r="J495" s="508">
        <v>1082.8500000000001</v>
      </c>
      <c r="K495" s="507">
        <v>1055.55</v>
      </c>
      <c r="L495" s="507">
        <v>1029.05</v>
      </c>
      <c r="M495" s="507">
        <v>2.25217</v>
      </c>
    </row>
    <row r="496" spans="1:13">
      <c r="A496" s="254">
        <v>486</v>
      </c>
      <c r="B496" s="510" t="s">
        <v>523</v>
      </c>
      <c r="C496" s="507">
        <v>1652.9</v>
      </c>
      <c r="D496" s="508">
        <v>1661.9666666666665</v>
      </c>
      <c r="E496" s="508">
        <v>1616.9333333333329</v>
      </c>
      <c r="F496" s="508">
        <v>1580.9666666666665</v>
      </c>
      <c r="G496" s="508">
        <v>1535.9333333333329</v>
      </c>
      <c r="H496" s="508">
        <v>1697.9333333333329</v>
      </c>
      <c r="I496" s="508">
        <v>1742.9666666666662</v>
      </c>
      <c r="J496" s="508">
        <v>1778.9333333333329</v>
      </c>
      <c r="K496" s="507">
        <v>1707</v>
      </c>
      <c r="L496" s="507">
        <v>1626</v>
      </c>
      <c r="M496" s="507">
        <v>1.9248000000000001</v>
      </c>
    </row>
    <row r="497" spans="1:13">
      <c r="A497" s="254">
        <v>487</v>
      </c>
      <c r="B497" s="510" t="s">
        <v>524</v>
      </c>
      <c r="C497" s="507">
        <v>1409.8</v>
      </c>
      <c r="D497" s="508">
        <v>1417.3</v>
      </c>
      <c r="E497" s="508">
        <v>1397.5</v>
      </c>
      <c r="F497" s="508">
        <v>1385.2</v>
      </c>
      <c r="G497" s="508">
        <v>1365.4</v>
      </c>
      <c r="H497" s="508">
        <v>1429.6</v>
      </c>
      <c r="I497" s="508">
        <v>1449.3999999999996</v>
      </c>
      <c r="J497" s="508">
        <v>1461.6999999999998</v>
      </c>
      <c r="K497" s="507">
        <v>1437.1</v>
      </c>
      <c r="L497" s="507">
        <v>1405</v>
      </c>
      <c r="M497" s="507">
        <v>0.42895</v>
      </c>
    </row>
    <row r="498" spans="1:13">
      <c r="A498" s="254">
        <v>488</v>
      </c>
      <c r="B498" s="510" t="s">
        <v>118</v>
      </c>
      <c r="C498" s="507">
        <v>10.55</v>
      </c>
      <c r="D498" s="508">
        <v>10.65</v>
      </c>
      <c r="E498" s="508">
        <v>10.3</v>
      </c>
      <c r="F498" s="508">
        <v>10.050000000000001</v>
      </c>
      <c r="G498" s="508">
        <v>9.7000000000000011</v>
      </c>
      <c r="H498" s="508">
        <v>10.9</v>
      </c>
      <c r="I498" s="508">
        <v>11.249999999999998</v>
      </c>
      <c r="J498" s="508">
        <v>11.5</v>
      </c>
      <c r="K498" s="507">
        <v>11</v>
      </c>
      <c r="L498" s="507">
        <v>10.4</v>
      </c>
      <c r="M498" s="507">
        <v>2943.9250699999998</v>
      </c>
    </row>
    <row r="499" spans="1:13">
      <c r="A499" s="254">
        <v>489</v>
      </c>
      <c r="B499" s="510" t="s">
        <v>195</v>
      </c>
      <c r="C499" s="507">
        <v>1031.55</v>
      </c>
      <c r="D499" s="508">
        <v>1044.8499999999999</v>
      </c>
      <c r="E499" s="508">
        <v>1015.8499999999999</v>
      </c>
      <c r="F499" s="508">
        <v>1000.1500000000001</v>
      </c>
      <c r="G499" s="508">
        <v>971.15000000000009</v>
      </c>
      <c r="H499" s="508">
        <v>1060.5499999999997</v>
      </c>
      <c r="I499" s="508">
        <v>1089.5499999999997</v>
      </c>
      <c r="J499" s="508">
        <v>1105.2499999999995</v>
      </c>
      <c r="K499" s="507">
        <v>1073.8499999999999</v>
      </c>
      <c r="L499" s="507">
        <v>1029.1500000000001</v>
      </c>
      <c r="M499" s="507">
        <v>17.060230000000001</v>
      </c>
    </row>
    <row r="500" spans="1:13">
      <c r="A500" s="254">
        <v>490</v>
      </c>
      <c r="B500" s="510" t="s">
        <v>525</v>
      </c>
      <c r="C500" s="507">
        <v>6456.8</v>
      </c>
      <c r="D500" s="508">
        <v>6452.8666666666659</v>
      </c>
      <c r="E500" s="508">
        <v>6305.7333333333318</v>
      </c>
      <c r="F500" s="508">
        <v>6154.6666666666661</v>
      </c>
      <c r="G500" s="508">
        <v>6007.5333333333319</v>
      </c>
      <c r="H500" s="508">
        <v>6603.9333333333316</v>
      </c>
      <c r="I500" s="508">
        <v>6751.0666666666648</v>
      </c>
      <c r="J500" s="508">
        <v>6902.1333333333314</v>
      </c>
      <c r="K500" s="507">
        <v>6600</v>
      </c>
      <c r="L500" s="507">
        <v>6301.8</v>
      </c>
      <c r="M500" s="507">
        <v>7.2340000000000002E-2</v>
      </c>
    </row>
    <row r="501" spans="1:13">
      <c r="A501" s="254">
        <v>491</v>
      </c>
      <c r="B501" s="510" t="s">
        <v>526</v>
      </c>
      <c r="C501" s="507">
        <v>132.15</v>
      </c>
      <c r="D501" s="508">
        <v>134.51666666666668</v>
      </c>
      <c r="E501" s="508">
        <v>128.38333333333335</v>
      </c>
      <c r="F501" s="508">
        <v>124.61666666666667</v>
      </c>
      <c r="G501" s="508">
        <v>118.48333333333335</v>
      </c>
      <c r="H501" s="508">
        <v>138.28333333333336</v>
      </c>
      <c r="I501" s="508">
        <v>144.41666666666669</v>
      </c>
      <c r="J501" s="508">
        <v>148.18333333333337</v>
      </c>
      <c r="K501" s="507">
        <v>140.65</v>
      </c>
      <c r="L501" s="507">
        <v>130.75</v>
      </c>
      <c r="M501" s="507">
        <v>15.308070000000001</v>
      </c>
    </row>
    <row r="502" spans="1:13">
      <c r="A502" s="254">
        <v>492</v>
      </c>
      <c r="B502" s="510" t="s">
        <v>527</v>
      </c>
      <c r="C502" s="507">
        <v>73.45</v>
      </c>
      <c r="D502" s="508">
        <v>73.899999999999991</v>
      </c>
      <c r="E502" s="508">
        <v>70.549999999999983</v>
      </c>
      <c r="F502" s="508">
        <v>67.649999999999991</v>
      </c>
      <c r="G502" s="508">
        <v>64.299999999999983</v>
      </c>
      <c r="H502" s="508">
        <v>76.799999999999983</v>
      </c>
      <c r="I502" s="508">
        <v>80.149999999999977</v>
      </c>
      <c r="J502" s="508">
        <v>83.049999999999983</v>
      </c>
      <c r="K502" s="507">
        <v>77.25</v>
      </c>
      <c r="L502" s="507">
        <v>71</v>
      </c>
      <c r="M502" s="507">
        <v>26.430440000000001</v>
      </c>
    </row>
    <row r="503" spans="1:13">
      <c r="A503" s="254">
        <v>493</v>
      </c>
      <c r="B503" s="510" t="s">
        <v>771</v>
      </c>
      <c r="C503" s="507">
        <v>500.5</v>
      </c>
      <c r="D503" s="508">
        <v>503.59999999999997</v>
      </c>
      <c r="E503" s="508">
        <v>488.84999999999991</v>
      </c>
      <c r="F503" s="508">
        <v>477.19999999999993</v>
      </c>
      <c r="G503" s="508">
        <v>462.44999999999987</v>
      </c>
      <c r="H503" s="508">
        <v>515.25</v>
      </c>
      <c r="I503" s="508">
        <v>530</v>
      </c>
      <c r="J503" s="508">
        <v>541.65</v>
      </c>
      <c r="K503" s="507">
        <v>518.35</v>
      </c>
      <c r="L503" s="507">
        <v>491.95</v>
      </c>
      <c r="M503" s="507">
        <v>1.6141099999999999</v>
      </c>
    </row>
    <row r="504" spans="1:13">
      <c r="A504" s="254">
        <v>494</v>
      </c>
      <c r="B504" s="510" t="s">
        <v>528</v>
      </c>
      <c r="C504" s="507">
        <v>2412.15</v>
      </c>
      <c r="D504" s="508">
        <v>2423.3166666666666</v>
      </c>
      <c r="E504" s="508">
        <v>2389.8833333333332</v>
      </c>
      <c r="F504" s="508">
        <v>2367.6166666666668</v>
      </c>
      <c r="G504" s="508">
        <v>2334.1833333333334</v>
      </c>
      <c r="H504" s="508">
        <v>2445.583333333333</v>
      </c>
      <c r="I504" s="508">
        <v>2479.0166666666664</v>
      </c>
      <c r="J504" s="508">
        <v>2501.2833333333328</v>
      </c>
      <c r="K504" s="507">
        <v>2456.75</v>
      </c>
      <c r="L504" s="507">
        <v>2401.0500000000002</v>
      </c>
      <c r="M504" s="507">
        <v>0.48404000000000003</v>
      </c>
    </row>
    <row r="505" spans="1:13">
      <c r="A505" s="254">
        <v>495</v>
      </c>
      <c r="B505" s="510" t="s">
        <v>196</v>
      </c>
      <c r="C505" s="507">
        <v>420.85</v>
      </c>
      <c r="D505" s="508">
        <v>425.95</v>
      </c>
      <c r="E505" s="508">
        <v>411.9</v>
      </c>
      <c r="F505" s="508">
        <v>402.95</v>
      </c>
      <c r="G505" s="508">
        <v>388.9</v>
      </c>
      <c r="H505" s="508">
        <v>434.9</v>
      </c>
      <c r="I505" s="508">
        <v>448.95000000000005</v>
      </c>
      <c r="J505" s="508">
        <v>457.9</v>
      </c>
      <c r="K505" s="507">
        <v>440</v>
      </c>
      <c r="L505" s="507">
        <v>417</v>
      </c>
      <c r="M505" s="507">
        <v>439.31171999999998</v>
      </c>
    </row>
    <row r="506" spans="1:13">
      <c r="A506" s="254">
        <v>496</v>
      </c>
      <c r="B506" s="510" t="s">
        <v>529</v>
      </c>
      <c r="C506" s="507">
        <v>489.6</v>
      </c>
      <c r="D506" s="508">
        <v>494.0333333333333</v>
      </c>
      <c r="E506" s="508">
        <v>482.61666666666662</v>
      </c>
      <c r="F506" s="508">
        <v>475.63333333333333</v>
      </c>
      <c r="G506" s="508">
        <v>464.21666666666664</v>
      </c>
      <c r="H506" s="508">
        <v>501.01666666666659</v>
      </c>
      <c r="I506" s="508">
        <v>512.43333333333339</v>
      </c>
      <c r="J506" s="508">
        <v>519.41666666666652</v>
      </c>
      <c r="K506" s="507">
        <v>505.45</v>
      </c>
      <c r="L506" s="507">
        <v>487.05</v>
      </c>
      <c r="M506" s="507">
        <v>4.9377300000000002</v>
      </c>
    </row>
    <row r="507" spans="1:13">
      <c r="A507" s="254">
        <v>497</v>
      </c>
      <c r="B507" s="510" t="s">
        <v>197</v>
      </c>
      <c r="C507" s="507">
        <v>16.350000000000001</v>
      </c>
      <c r="D507" s="508">
        <v>16.516666666666666</v>
      </c>
      <c r="E507" s="508">
        <v>16.133333333333333</v>
      </c>
      <c r="F507" s="508">
        <v>15.916666666666668</v>
      </c>
      <c r="G507" s="508">
        <v>15.533333333333335</v>
      </c>
      <c r="H507" s="508">
        <v>16.733333333333331</v>
      </c>
      <c r="I507" s="508">
        <v>17.116666666666664</v>
      </c>
      <c r="J507" s="508">
        <v>17.333333333333329</v>
      </c>
      <c r="K507" s="507">
        <v>16.899999999999999</v>
      </c>
      <c r="L507" s="507">
        <v>16.3</v>
      </c>
      <c r="M507" s="507">
        <v>1020.8543</v>
      </c>
    </row>
    <row r="508" spans="1:13">
      <c r="A508" s="254">
        <v>498</v>
      </c>
      <c r="B508" s="510" t="s">
        <v>198</v>
      </c>
      <c r="C508" s="507">
        <v>218.05</v>
      </c>
      <c r="D508" s="508">
        <v>220.95000000000002</v>
      </c>
      <c r="E508" s="508">
        <v>212.50000000000003</v>
      </c>
      <c r="F508" s="508">
        <v>206.95000000000002</v>
      </c>
      <c r="G508" s="508">
        <v>198.50000000000003</v>
      </c>
      <c r="H508" s="508">
        <v>226.50000000000003</v>
      </c>
      <c r="I508" s="508">
        <v>234.95000000000002</v>
      </c>
      <c r="J508" s="508">
        <v>240.50000000000003</v>
      </c>
      <c r="K508" s="507">
        <v>229.4</v>
      </c>
      <c r="L508" s="507">
        <v>215.4</v>
      </c>
      <c r="M508" s="507">
        <v>182.75754000000001</v>
      </c>
    </row>
    <row r="509" spans="1:13">
      <c r="A509" s="254">
        <v>499</v>
      </c>
      <c r="B509" s="510" t="s">
        <v>530</v>
      </c>
      <c r="C509" s="507">
        <v>293.64999999999998</v>
      </c>
      <c r="D509" s="508">
        <v>297.93333333333334</v>
      </c>
      <c r="E509" s="508">
        <v>285.7166666666667</v>
      </c>
      <c r="F509" s="508">
        <v>277.78333333333336</v>
      </c>
      <c r="G509" s="508">
        <v>265.56666666666672</v>
      </c>
      <c r="H509" s="508">
        <v>305.86666666666667</v>
      </c>
      <c r="I509" s="508">
        <v>318.08333333333326</v>
      </c>
      <c r="J509" s="508">
        <v>326.01666666666665</v>
      </c>
      <c r="K509" s="507">
        <v>310.14999999999998</v>
      </c>
      <c r="L509" s="507">
        <v>290</v>
      </c>
      <c r="M509" s="507">
        <v>2.5412499999999998</v>
      </c>
    </row>
    <row r="510" spans="1:13">
      <c r="A510" s="254">
        <v>500</v>
      </c>
      <c r="B510" s="510" t="s">
        <v>531</v>
      </c>
      <c r="C510" s="507">
        <v>1893.35</v>
      </c>
      <c r="D510" s="508">
        <v>1885.6333333333332</v>
      </c>
      <c r="E510" s="508">
        <v>1862.7166666666665</v>
      </c>
      <c r="F510" s="508">
        <v>1832.0833333333333</v>
      </c>
      <c r="G510" s="508">
        <v>1809.1666666666665</v>
      </c>
      <c r="H510" s="508">
        <v>1916.2666666666664</v>
      </c>
      <c r="I510" s="508">
        <v>1939.1833333333334</v>
      </c>
      <c r="J510" s="508">
        <v>1969.8166666666664</v>
      </c>
      <c r="K510" s="507">
        <v>1908.55</v>
      </c>
      <c r="L510" s="507">
        <v>1855</v>
      </c>
      <c r="M510" s="507">
        <v>0.57301999999999997</v>
      </c>
    </row>
    <row r="511" spans="1:13">
      <c r="A511" s="254">
        <v>501</v>
      </c>
      <c r="B511" s="510" t="s">
        <v>741</v>
      </c>
      <c r="C511" s="507">
        <v>990.1</v>
      </c>
      <c r="D511" s="508">
        <v>1007.3166666666666</v>
      </c>
      <c r="E511" s="508">
        <v>965.63333333333321</v>
      </c>
      <c r="F511" s="508">
        <v>941.16666666666663</v>
      </c>
      <c r="G511" s="508">
        <v>899.48333333333323</v>
      </c>
      <c r="H511" s="508">
        <v>1031.7833333333333</v>
      </c>
      <c r="I511" s="508">
        <v>1073.4666666666667</v>
      </c>
      <c r="J511" s="508">
        <v>1097.9333333333332</v>
      </c>
      <c r="K511" s="507">
        <v>1049</v>
      </c>
      <c r="L511" s="507">
        <v>982.85</v>
      </c>
      <c r="M511" s="507">
        <v>1.1820999999999999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4"/>
      <c r="B5" s="544"/>
      <c r="C5" s="545"/>
      <c r="D5" s="545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6" t="s">
        <v>533</v>
      </c>
      <c r="C7" s="546"/>
      <c r="D7" s="248">
        <f>Main!B10</f>
        <v>44263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44260</v>
      </c>
      <c r="B10" s="253">
        <v>540615</v>
      </c>
      <c r="C10" s="254" t="s">
        <v>944</v>
      </c>
      <c r="D10" s="254" t="s">
        <v>945</v>
      </c>
      <c r="E10" s="254" t="s">
        <v>542</v>
      </c>
      <c r="F10" s="356">
        <v>100000</v>
      </c>
      <c r="G10" s="253">
        <v>7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44260</v>
      </c>
      <c r="B11" s="253">
        <v>540615</v>
      </c>
      <c r="C11" s="254" t="s">
        <v>944</v>
      </c>
      <c r="D11" s="254" t="s">
        <v>946</v>
      </c>
      <c r="E11" s="254" t="s">
        <v>543</v>
      </c>
      <c r="F11" s="356">
        <v>175533</v>
      </c>
      <c r="G11" s="253">
        <v>6.97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44260</v>
      </c>
      <c r="B12" s="253">
        <v>542020</v>
      </c>
      <c r="C12" s="254" t="s">
        <v>947</v>
      </c>
      <c r="D12" s="254" t="s">
        <v>948</v>
      </c>
      <c r="E12" s="254" t="s">
        <v>543</v>
      </c>
      <c r="F12" s="356">
        <v>90000</v>
      </c>
      <c r="G12" s="253">
        <v>13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44260</v>
      </c>
      <c r="B13" s="253">
        <v>511463</v>
      </c>
      <c r="C13" s="254" t="s">
        <v>949</v>
      </c>
      <c r="D13" s="254" t="s">
        <v>950</v>
      </c>
      <c r="E13" s="254" t="s">
        <v>542</v>
      </c>
      <c r="F13" s="356">
        <v>56925</v>
      </c>
      <c r="G13" s="253">
        <v>16.96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44260</v>
      </c>
      <c r="B14" s="253">
        <v>511463</v>
      </c>
      <c r="C14" s="254" t="s">
        <v>949</v>
      </c>
      <c r="D14" s="254" t="s">
        <v>951</v>
      </c>
      <c r="E14" s="254" t="s">
        <v>543</v>
      </c>
      <c r="F14" s="356">
        <v>53000</v>
      </c>
      <c r="G14" s="253">
        <v>16.989999999999998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44260</v>
      </c>
      <c r="B15" s="253">
        <v>538716</v>
      </c>
      <c r="C15" s="254" t="s">
        <v>952</v>
      </c>
      <c r="D15" s="254" t="s">
        <v>953</v>
      </c>
      <c r="E15" s="254" t="s">
        <v>542</v>
      </c>
      <c r="F15" s="356">
        <v>92500</v>
      </c>
      <c r="G15" s="253">
        <v>26.35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44260</v>
      </c>
      <c r="B16" s="253">
        <v>539770</v>
      </c>
      <c r="C16" s="254" t="s">
        <v>954</v>
      </c>
      <c r="D16" s="254" t="s">
        <v>955</v>
      </c>
      <c r="E16" s="254" t="s">
        <v>543</v>
      </c>
      <c r="F16" s="356">
        <v>19547</v>
      </c>
      <c r="G16" s="253">
        <v>4.17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44260</v>
      </c>
      <c r="B17" s="253">
        <v>540151</v>
      </c>
      <c r="C17" s="254" t="s">
        <v>956</v>
      </c>
      <c r="D17" s="254" t="s">
        <v>957</v>
      </c>
      <c r="E17" s="254" t="s">
        <v>542</v>
      </c>
      <c r="F17" s="356">
        <v>144000</v>
      </c>
      <c r="G17" s="253">
        <v>67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44260</v>
      </c>
      <c r="B18" s="253">
        <v>540151</v>
      </c>
      <c r="C18" s="254" t="s">
        <v>956</v>
      </c>
      <c r="D18" s="254" t="s">
        <v>958</v>
      </c>
      <c r="E18" s="254" t="s">
        <v>543</v>
      </c>
      <c r="F18" s="356">
        <v>198000</v>
      </c>
      <c r="G18" s="253">
        <v>67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44260</v>
      </c>
      <c r="B19" s="253">
        <v>540614</v>
      </c>
      <c r="C19" s="254" t="s">
        <v>918</v>
      </c>
      <c r="D19" s="254" t="s">
        <v>838</v>
      </c>
      <c r="E19" s="254" t="s">
        <v>542</v>
      </c>
      <c r="F19" s="356">
        <v>74679</v>
      </c>
      <c r="G19" s="253">
        <v>126.57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44260</v>
      </c>
      <c r="B20" s="253">
        <v>540614</v>
      </c>
      <c r="C20" s="254" t="s">
        <v>918</v>
      </c>
      <c r="D20" s="254" t="s">
        <v>838</v>
      </c>
      <c r="E20" s="254" t="s">
        <v>543</v>
      </c>
      <c r="F20" s="356">
        <v>71385</v>
      </c>
      <c r="G20" s="253">
        <v>126.78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44260</v>
      </c>
      <c r="B21" s="253">
        <v>542666</v>
      </c>
      <c r="C21" s="254" t="s">
        <v>919</v>
      </c>
      <c r="D21" s="254" t="s">
        <v>959</v>
      </c>
      <c r="E21" s="254" t="s">
        <v>542</v>
      </c>
      <c r="F21" s="356">
        <v>156000</v>
      </c>
      <c r="G21" s="253">
        <v>25.5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44260</v>
      </c>
      <c r="B22" s="253">
        <v>542666</v>
      </c>
      <c r="C22" s="254" t="s">
        <v>919</v>
      </c>
      <c r="D22" s="254" t="s">
        <v>920</v>
      </c>
      <c r="E22" s="254" t="s">
        <v>542</v>
      </c>
      <c r="F22" s="356">
        <v>160000</v>
      </c>
      <c r="G22" s="253">
        <v>25.11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44260</v>
      </c>
      <c r="B23" s="253">
        <v>542666</v>
      </c>
      <c r="C23" s="254" t="s">
        <v>919</v>
      </c>
      <c r="D23" s="254" t="s">
        <v>921</v>
      </c>
      <c r="E23" s="254" t="s">
        <v>543</v>
      </c>
      <c r="F23" s="356">
        <v>116000</v>
      </c>
      <c r="G23" s="253">
        <v>25.5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44260</v>
      </c>
      <c r="B24" s="253">
        <v>542666</v>
      </c>
      <c r="C24" s="254" t="s">
        <v>919</v>
      </c>
      <c r="D24" s="254" t="s">
        <v>960</v>
      </c>
      <c r="E24" s="254" t="s">
        <v>542</v>
      </c>
      <c r="F24" s="356">
        <v>28000</v>
      </c>
      <c r="G24" s="253">
        <v>30.16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44260</v>
      </c>
      <c r="B25" s="253">
        <v>542666</v>
      </c>
      <c r="C25" s="254" t="s">
        <v>919</v>
      </c>
      <c r="D25" s="254" t="s">
        <v>960</v>
      </c>
      <c r="E25" s="254" t="s">
        <v>543</v>
      </c>
      <c r="F25" s="356">
        <v>200000</v>
      </c>
      <c r="G25" s="253">
        <v>25.1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44260</v>
      </c>
      <c r="B26" s="253">
        <v>532951</v>
      </c>
      <c r="C26" s="254" t="s">
        <v>961</v>
      </c>
      <c r="D26" s="254" t="s">
        <v>962</v>
      </c>
      <c r="E26" s="254" t="s">
        <v>542</v>
      </c>
      <c r="F26" s="356">
        <v>104034</v>
      </c>
      <c r="G26" s="253">
        <v>56.37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44260</v>
      </c>
      <c r="B27" s="253">
        <v>532951</v>
      </c>
      <c r="C27" s="254" t="s">
        <v>961</v>
      </c>
      <c r="D27" s="254" t="s">
        <v>962</v>
      </c>
      <c r="E27" s="254" t="s">
        <v>543</v>
      </c>
      <c r="F27" s="356">
        <v>104512</v>
      </c>
      <c r="G27" s="253">
        <v>56.61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44260</v>
      </c>
      <c r="B28" s="253">
        <v>511728</v>
      </c>
      <c r="C28" s="254" t="s">
        <v>963</v>
      </c>
      <c r="D28" s="254" t="s">
        <v>964</v>
      </c>
      <c r="E28" s="254" t="s">
        <v>542</v>
      </c>
      <c r="F28" s="356">
        <v>15500</v>
      </c>
      <c r="G28" s="253">
        <v>9.31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44260</v>
      </c>
      <c r="B29" s="253">
        <v>539767</v>
      </c>
      <c r="C29" s="254" t="s">
        <v>965</v>
      </c>
      <c r="D29" s="254" t="s">
        <v>966</v>
      </c>
      <c r="E29" s="254" t="s">
        <v>542</v>
      </c>
      <c r="F29" s="356">
        <v>33335</v>
      </c>
      <c r="G29" s="253">
        <v>8.65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44260</v>
      </c>
      <c r="B30" s="253">
        <v>539767</v>
      </c>
      <c r="C30" s="254" t="s">
        <v>965</v>
      </c>
      <c r="D30" s="254" t="s">
        <v>966</v>
      </c>
      <c r="E30" s="254" t="s">
        <v>543</v>
      </c>
      <c r="F30" s="356">
        <v>33335</v>
      </c>
      <c r="G30" s="253">
        <v>8.67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44260</v>
      </c>
      <c r="B31" s="253">
        <v>539767</v>
      </c>
      <c r="C31" s="254" t="s">
        <v>965</v>
      </c>
      <c r="D31" s="254" t="s">
        <v>967</v>
      </c>
      <c r="E31" s="254" t="s">
        <v>542</v>
      </c>
      <c r="F31" s="356">
        <v>85000</v>
      </c>
      <c r="G31" s="253">
        <v>8.69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44260</v>
      </c>
      <c r="B32" s="253">
        <v>539767</v>
      </c>
      <c r="C32" s="254" t="s">
        <v>965</v>
      </c>
      <c r="D32" s="254" t="s">
        <v>968</v>
      </c>
      <c r="E32" s="254" t="s">
        <v>542</v>
      </c>
      <c r="F32" s="356">
        <v>25000</v>
      </c>
      <c r="G32" s="253">
        <v>8.66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44260</v>
      </c>
      <c r="B33" s="253">
        <v>539767</v>
      </c>
      <c r="C33" s="254" t="s">
        <v>965</v>
      </c>
      <c r="D33" s="254" t="s">
        <v>968</v>
      </c>
      <c r="E33" s="254" t="s">
        <v>543</v>
      </c>
      <c r="F33" s="356">
        <v>25000</v>
      </c>
      <c r="G33" s="253">
        <v>8.68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44260</v>
      </c>
      <c r="B34" s="253">
        <v>539767</v>
      </c>
      <c r="C34" s="254" t="s">
        <v>965</v>
      </c>
      <c r="D34" s="254" t="s">
        <v>969</v>
      </c>
      <c r="E34" s="254" t="s">
        <v>542</v>
      </c>
      <c r="F34" s="356">
        <v>21339</v>
      </c>
      <c r="G34" s="253">
        <v>8.64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44260</v>
      </c>
      <c r="B35" s="253">
        <v>539767</v>
      </c>
      <c r="C35" s="254" t="s">
        <v>965</v>
      </c>
      <c r="D35" s="254" t="s">
        <v>970</v>
      </c>
      <c r="E35" s="254" t="s">
        <v>542</v>
      </c>
      <c r="F35" s="356">
        <v>33334</v>
      </c>
      <c r="G35" s="253">
        <v>8.65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44260</v>
      </c>
      <c r="B36" s="253">
        <v>539767</v>
      </c>
      <c r="C36" s="254" t="s">
        <v>965</v>
      </c>
      <c r="D36" s="254" t="s">
        <v>971</v>
      </c>
      <c r="E36" s="254" t="s">
        <v>543</v>
      </c>
      <c r="F36" s="356">
        <v>26960</v>
      </c>
      <c r="G36" s="253">
        <v>8.69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44260</v>
      </c>
      <c r="B37" s="253">
        <v>539767</v>
      </c>
      <c r="C37" s="254" t="s">
        <v>965</v>
      </c>
      <c r="D37" s="254" t="s">
        <v>970</v>
      </c>
      <c r="E37" s="254" t="s">
        <v>543</v>
      </c>
      <c r="F37" s="356">
        <v>33334</v>
      </c>
      <c r="G37" s="253">
        <v>8.65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44260</v>
      </c>
      <c r="B38" s="253">
        <v>539767</v>
      </c>
      <c r="C38" s="254" t="s">
        <v>965</v>
      </c>
      <c r="D38" s="254" t="s">
        <v>972</v>
      </c>
      <c r="E38" s="254" t="s">
        <v>543</v>
      </c>
      <c r="F38" s="356">
        <v>74457</v>
      </c>
      <c r="G38" s="253">
        <v>8.68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44260</v>
      </c>
      <c r="B39" s="253">
        <v>539767</v>
      </c>
      <c r="C39" s="254" t="s">
        <v>965</v>
      </c>
      <c r="D39" s="254" t="s">
        <v>973</v>
      </c>
      <c r="E39" s="254" t="s">
        <v>542</v>
      </c>
      <c r="F39" s="356">
        <v>25000</v>
      </c>
      <c r="G39" s="253">
        <v>8.68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44260</v>
      </c>
      <c r="B40" s="253">
        <v>539767</v>
      </c>
      <c r="C40" s="254" t="s">
        <v>965</v>
      </c>
      <c r="D40" s="254" t="s">
        <v>973</v>
      </c>
      <c r="E40" s="254" t="s">
        <v>543</v>
      </c>
      <c r="F40" s="356">
        <v>25000</v>
      </c>
      <c r="G40" s="253">
        <v>8.67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44260</v>
      </c>
      <c r="B41" s="253">
        <v>539767</v>
      </c>
      <c r="C41" s="254" t="s">
        <v>965</v>
      </c>
      <c r="D41" s="254" t="s">
        <v>974</v>
      </c>
      <c r="E41" s="254" t="s">
        <v>542</v>
      </c>
      <c r="F41" s="356">
        <v>25000</v>
      </c>
      <c r="G41" s="253">
        <v>8.66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44260</v>
      </c>
      <c r="B42" s="253">
        <v>539767</v>
      </c>
      <c r="C42" s="254" t="s">
        <v>965</v>
      </c>
      <c r="D42" s="254" t="s">
        <v>974</v>
      </c>
      <c r="E42" s="254" t="s">
        <v>543</v>
      </c>
      <c r="F42" s="356">
        <v>25000</v>
      </c>
      <c r="G42" s="253">
        <v>8.66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44260</v>
      </c>
      <c r="B43" s="253">
        <v>539767</v>
      </c>
      <c r="C43" s="254" t="s">
        <v>965</v>
      </c>
      <c r="D43" s="254" t="s">
        <v>975</v>
      </c>
      <c r="E43" s="254" t="s">
        <v>542</v>
      </c>
      <c r="F43" s="356">
        <v>33334</v>
      </c>
      <c r="G43" s="253">
        <v>8.67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44260</v>
      </c>
      <c r="B44" s="253">
        <v>539767</v>
      </c>
      <c r="C44" s="254" t="s">
        <v>965</v>
      </c>
      <c r="D44" s="254" t="s">
        <v>975</v>
      </c>
      <c r="E44" s="254" t="s">
        <v>543</v>
      </c>
      <c r="F44" s="356">
        <v>33334</v>
      </c>
      <c r="G44" s="253">
        <v>8.65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44260</v>
      </c>
      <c r="B45" s="253">
        <v>539767</v>
      </c>
      <c r="C45" s="254" t="s">
        <v>965</v>
      </c>
      <c r="D45" s="254" t="s">
        <v>976</v>
      </c>
      <c r="E45" s="254" t="s">
        <v>542</v>
      </c>
      <c r="F45" s="356">
        <v>25000</v>
      </c>
      <c r="G45" s="253">
        <v>8.67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44260</v>
      </c>
      <c r="B46" s="253">
        <v>539767</v>
      </c>
      <c r="C46" s="254" t="s">
        <v>965</v>
      </c>
      <c r="D46" s="254" t="s">
        <v>976</v>
      </c>
      <c r="E46" s="254" t="s">
        <v>543</v>
      </c>
      <c r="F46" s="356">
        <v>25000</v>
      </c>
      <c r="G46" s="253">
        <v>8.66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44260</v>
      </c>
      <c r="B47" s="253">
        <v>539116</v>
      </c>
      <c r="C47" s="254" t="s">
        <v>977</v>
      </c>
      <c r="D47" s="254" t="s">
        <v>978</v>
      </c>
      <c r="E47" s="254" t="s">
        <v>542</v>
      </c>
      <c r="F47" s="356">
        <v>90000</v>
      </c>
      <c r="G47" s="253">
        <v>11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44260</v>
      </c>
      <c r="B48" s="253">
        <v>539116</v>
      </c>
      <c r="C48" s="254" t="s">
        <v>977</v>
      </c>
      <c r="D48" s="254" t="s">
        <v>979</v>
      </c>
      <c r="E48" s="254" t="s">
        <v>543</v>
      </c>
      <c r="F48" s="356">
        <v>60000</v>
      </c>
      <c r="G48" s="253">
        <v>11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44260</v>
      </c>
      <c r="B49" s="253">
        <v>523483</v>
      </c>
      <c r="C49" s="254" t="s">
        <v>980</v>
      </c>
      <c r="D49" s="254" t="s">
        <v>981</v>
      </c>
      <c r="E49" s="254" t="s">
        <v>543</v>
      </c>
      <c r="F49" s="356">
        <v>28991</v>
      </c>
      <c r="G49" s="253">
        <v>140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44260</v>
      </c>
      <c r="B50" s="253">
        <v>523483</v>
      </c>
      <c r="C50" s="254" t="s">
        <v>980</v>
      </c>
      <c r="D50" s="254" t="s">
        <v>982</v>
      </c>
      <c r="E50" s="254" t="s">
        <v>543</v>
      </c>
      <c r="F50" s="356">
        <v>34000</v>
      </c>
      <c r="G50" s="253">
        <v>140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44260</v>
      </c>
      <c r="B51" s="253">
        <v>523483</v>
      </c>
      <c r="C51" s="254" t="s">
        <v>980</v>
      </c>
      <c r="D51" s="254" t="s">
        <v>983</v>
      </c>
      <c r="E51" s="254" t="s">
        <v>542</v>
      </c>
      <c r="F51" s="356">
        <v>57074</v>
      </c>
      <c r="G51" s="253">
        <v>140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44260</v>
      </c>
      <c r="B52" s="253">
        <v>504335</v>
      </c>
      <c r="C52" s="254" t="s">
        <v>922</v>
      </c>
      <c r="D52" s="254" t="s">
        <v>984</v>
      </c>
      <c r="E52" s="254" t="s">
        <v>543</v>
      </c>
      <c r="F52" s="356">
        <v>1246000</v>
      </c>
      <c r="G52" s="253">
        <v>0.21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44260</v>
      </c>
      <c r="B53" s="253">
        <v>507864</v>
      </c>
      <c r="C53" s="254" t="s">
        <v>985</v>
      </c>
      <c r="D53" s="254" t="s">
        <v>986</v>
      </c>
      <c r="E53" s="254" t="s">
        <v>542</v>
      </c>
      <c r="F53" s="356">
        <v>100000</v>
      </c>
      <c r="G53" s="253">
        <v>27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44260</v>
      </c>
      <c r="B54" s="253">
        <v>512217</v>
      </c>
      <c r="C54" s="254" t="s">
        <v>987</v>
      </c>
      <c r="D54" s="254" t="s">
        <v>988</v>
      </c>
      <c r="E54" s="254" t="s">
        <v>542</v>
      </c>
      <c r="F54" s="356">
        <v>34042</v>
      </c>
      <c r="G54" s="253">
        <v>23.38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44260</v>
      </c>
      <c r="B55" s="253">
        <v>512217</v>
      </c>
      <c r="C55" s="254" t="s">
        <v>987</v>
      </c>
      <c r="D55" s="254" t="s">
        <v>988</v>
      </c>
      <c r="E55" s="254" t="s">
        <v>543</v>
      </c>
      <c r="F55" s="356">
        <v>124683</v>
      </c>
      <c r="G55" s="253">
        <v>24.99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44260</v>
      </c>
      <c r="B56" s="253">
        <v>512217</v>
      </c>
      <c r="C56" s="254" t="s">
        <v>987</v>
      </c>
      <c r="D56" s="254" t="s">
        <v>989</v>
      </c>
      <c r="E56" s="254" t="s">
        <v>542</v>
      </c>
      <c r="F56" s="356">
        <v>31195</v>
      </c>
      <c r="G56" s="253">
        <v>24.94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44260</v>
      </c>
      <c r="B57" s="253">
        <v>512217</v>
      </c>
      <c r="C57" s="254" t="s">
        <v>987</v>
      </c>
      <c r="D57" s="254" t="s">
        <v>989</v>
      </c>
      <c r="E57" s="254" t="s">
        <v>543</v>
      </c>
      <c r="F57" s="356">
        <v>12081</v>
      </c>
      <c r="G57" s="253">
        <v>24.3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44260</v>
      </c>
      <c r="B58" s="253">
        <v>526813</v>
      </c>
      <c r="C58" s="254" t="s">
        <v>990</v>
      </c>
      <c r="D58" s="254" t="s">
        <v>991</v>
      </c>
      <c r="E58" s="254" t="s">
        <v>542</v>
      </c>
      <c r="F58" s="356">
        <v>29251</v>
      </c>
      <c r="G58" s="253">
        <v>3.95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44260</v>
      </c>
      <c r="B59" s="253">
        <v>532785</v>
      </c>
      <c r="C59" s="254" t="s">
        <v>992</v>
      </c>
      <c r="D59" s="254" t="s">
        <v>993</v>
      </c>
      <c r="E59" s="254" t="s">
        <v>542</v>
      </c>
      <c r="F59" s="356">
        <v>136500</v>
      </c>
      <c r="G59" s="253">
        <v>71.38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44260</v>
      </c>
      <c r="B60" s="253">
        <v>532785</v>
      </c>
      <c r="C60" s="254" t="s">
        <v>992</v>
      </c>
      <c r="D60" s="254" t="s">
        <v>994</v>
      </c>
      <c r="E60" s="254" t="s">
        <v>543</v>
      </c>
      <c r="F60" s="356">
        <v>137500</v>
      </c>
      <c r="G60" s="253">
        <v>71.38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44260</v>
      </c>
      <c r="B61" s="253">
        <v>532092</v>
      </c>
      <c r="C61" s="254" t="s">
        <v>995</v>
      </c>
      <c r="D61" s="254" t="s">
        <v>996</v>
      </c>
      <c r="E61" s="254" t="s">
        <v>543</v>
      </c>
      <c r="F61" s="356">
        <v>264500</v>
      </c>
      <c r="G61" s="253">
        <v>5.92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44260</v>
      </c>
      <c r="B62" s="253">
        <v>540259</v>
      </c>
      <c r="C62" s="254" t="s">
        <v>850</v>
      </c>
      <c r="D62" s="254" t="s">
        <v>899</v>
      </c>
      <c r="E62" s="254" t="s">
        <v>542</v>
      </c>
      <c r="F62" s="356">
        <v>88528</v>
      </c>
      <c r="G62" s="253">
        <v>17.04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44260</v>
      </c>
      <c r="B63" s="253">
        <v>540259</v>
      </c>
      <c r="C63" s="254" t="s">
        <v>850</v>
      </c>
      <c r="D63" s="254" t="s">
        <v>899</v>
      </c>
      <c r="E63" s="254" t="s">
        <v>543</v>
      </c>
      <c r="F63" s="356">
        <v>88528</v>
      </c>
      <c r="G63" s="253">
        <v>17.28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44260</v>
      </c>
      <c r="B64" s="253">
        <v>542019</v>
      </c>
      <c r="C64" s="254" t="s">
        <v>997</v>
      </c>
      <c r="D64" s="254" t="s">
        <v>998</v>
      </c>
      <c r="E64" s="254" t="s">
        <v>542</v>
      </c>
      <c r="F64" s="356">
        <v>87000</v>
      </c>
      <c r="G64" s="253">
        <v>47.35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44260</v>
      </c>
      <c r="B65" s="253">
        <v>540393</v>
      </c>
      <c r="C65" s="254" t="s">
        <v>999</v>
      </c>
      <c r="D65" s="254" t="s">
        <v>1000</v>
      </c>
      <c r="E65" s="254" t="s">
        <v>542</v>
      </c>
      <c r="F65" s="356">
        <v>98000</v>
      </c>
      <c r="G65" s="253">
        <v>30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44260</v>
      </c>
      <c r="B66" s="253">
        <v>539026</v>
      </c>
      <c r="C66" s="254" t="s">
        <v>885</v>
      </c>
      <c r="D66" s="254" t="s">
        <v>900</v>
      </c>
      <c r="E66" s="254" t="s">
        <v>542</v>
      </c>
      <c r="F66" s="356">
        <v>4000</v>
      </c>
      <c r="G66" s="253">
        <v>30.2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44260</v>
      </c>
      <c r="B67" s="253">
        <v>539026</v>
      </c>
      <c r="C67" s="254" t="s">
        <v>885</v>
      </c>
      <c r="D67" s="254" t="s">
        <v>900</v>
      </c>
      <c r="E67" s="254" t="s">
        <v>543</v>
      </c>
      <c r="F67" s="356">
        <v>32000</v>
      </c>
      <c r="G67" s="253">
        <v>29.65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44260</v>
      </c>
      <c r="B68" s="253">
        <v>539026</v>
      </c>
      <c r="C68" s="254" t="s">
        <v>885</v>
      </c>
      <c r="D68" s="254" t="s">
        <v>886</v>
      </c>
      <c r="E68" s="254" t="s">
        <v>542</v>
      </c>
      <c r="F68" s="356">
        <v>48000</v>
      </c>
      <c r="G68" s="253">
        <v>29.41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44260</v>
      </c>
      <c r="B69" s="253">
        <v>538733</v>
      </c>
      <c r="C69" s="254" t="s">
        <v>1001</v>
      </c>
      <c r="D69" s="254" t="s">
        <v>1002</v>
      </c>
      <c r="E69" s="254" t="s">
        <v>542</v>
      </c>
      <c r="F69" s="356">
        <v>115000</v>
      </c>
      <c r="G69" s="253">
        <v>20.5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44260</v>
      </c>
      <c r="B70" s="253">
        <v>538733</v>
      </c>
      <c r="C70" s="254" t="s">
        <v>1001</v>
      </c>
      <c r="D70" s="254" t="s">
        <v>1003</v>
      </c>
      <c r="E70" s="254" t="s">
        <v>543</v>
      </c>
      <c r="F70" s="356">
        <v>113000</v>
      </c>
      <c r="G70" s="253">
        <v>20.5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44260</v>
      </c>
      <c r="B71" s="253">
        <v>512257</v>
      </c>
      <c r="C71" s="254" t="s">
        <v>923</v>
      </c>
      <c r="D71" s="254" t="s">
        <v>1004</v>
      </c>
      <c r="E71" s="254" t="s">
        <v>542</v>
      </c>
      <c r="F71" s="356">
        <v>290974</v>
      </c>
      <c r="G71" s="253">
        <v>3.71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44260</v>
      </c>
      <c r="B72" s="253">
        <v>512257</v>
      </c>
      <c r="C72" s="254" t="s">
        <v>923</v>
      </c>
      <c r="D72" s="254" t="s">
        <v>1004</v>
      </c>
      <c r="E72" s="254" t="s">
        <v>543</v>
      </c>
      <c r="F72" s="356">
        <v>245374</v>
      </c>
      <c r="G72" s="253">
        <v>3.65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44260</v>
      </c>
      <c r="B73" s="253">
        <v>542667</v>
      </c>
      <c r="C73" s="254" t="s">
        <v>1005</v>
      </c>
      <c r="D73" s="254" t="s">
        <v>1006</v>
      </c>
      <c r="E73" s="254" t="s">
        <v>542</v>
      </c>
      <c r="F73" s="356">
        <v>76000</v>
      </c>
      <c r="G73" s="253">
        <v>41.11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44260</v>
      </c>
      <c r="B74" s="253">
        <v>522209</v>
      </c>
      <c r="C74" s="254" t="s">
        <v>924</v>
      </c>
      <c r="D74" s="254" t="s">
        <v>925</v>
      </c>
      <c r="E74" s="254" t="s">
        <v>542</v>
      </c>
      <c r="F74" s="356">
        <v>151000</v>
      </c>
      <c r="G74" s="253">
        <v>2.5099999999999998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44260</v>
      </c>
      <c r="B75" s="253">
        <v>522209</v>
      </c>
      <c r="C75" s="254" t="s">
        <v>924</v>
      </c>
      <c r="D75" s="254" t="s">
        <v>926</v>
      </c>
      <c r="E75" s="254" t="s">
        <v>543</v>
      </c>
      <c r="F75" s="356">
        <v>152790</v>
      </c>
      <c r="G75" s="253">
        <v>2.5099999999999998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44260</v>
      </c>
      <c r="B76" s="253">
        <v>522108</v>
      </c>
      <c r="C76" s="254" t="s">
        <v>1007</v>
      </c>
      <c r="D76" s="254" t="s">
        <v>1008</v>
      </c>
      <c r="E76" s="254" t="s">
        <v>542</v>
      </c>
      <c r="F76" s="356">
        <v>3</v>
      </c>
      <c r="G76" s="253">
        <v>486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44260</v>
      </c>
      <c r="B77" s="253">
        <v>522108</v>
      </c>
      <c r="C77" s="254" t="s">
        <v>1007</v>
      </c>
      <c r="D77" s="254" t="s">
        <v>1009</v>
      </c>
      <c r="E77" s="254" t="s">
        <v>542</v>
      </c>
      <c r="F77" s="356">
        <v>65250</v>
      </c>
      <c r="G77" s="253">
        <v>489.91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44260</v>
      </c>
      <c r="B78" s="253">
        <v>522108</v>
      </c>
      <c r="C78" s="254" t="s">
        <v>1007</v>
      </c>
      <c r="D78" s="254" t="s">
        <v>1008</v>
      </c>
      <c r="E78" s="254" t="s">
        <v>543</v>
      </c>
      <c r="F78" s="356">
        <v>64479</v>
      </c>
      <c r="G78" s="253">
        <v>490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44260</v>
      </c>
      <c r="B79" s="253" t="s">
        <v>901</v>
      </c>
      <c r="C79" s="254" t="s">
        <v>902</v>
      </c>
      <c r="D79" s="254" t="s">
        <v>927</v>
      </c>
      <c r="E79" s="254" t="s">
        <v>542</v>
      </c>
      <c r="F79" s="356">
        <v>300000</v>
      </c>
      <c r="G79" s="253">
        <v>4.4000000000000004</v>
      </c>
      <c r="H79" s="325" t="s">
        <v>888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44260</v>
      </c>
      <c r="B80" s="253" t="s">
        <v>901</v>
      </c>
      <c r="C80" s="254" t="s">
        <v>902</v>
      </c>
      <c r="D80" s="254" t="s">
        <v>903</v>
      </c>
      <c r="E80" s="254" t="s">
        <v>542</v>
      </c>
      <c r="F80" s="356">
        <v>541866</v>
      </c>
      <c r="G80" s="253">
        <v>4.41</v>
      </c>
      <c r="H80" s="325" t="s">
        <v>888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44260</v>
      </c>
      <c r="B81" s="253" t="s">
        <v>1010</v>
      </c>
      <c r="C81" s="254" t="s">
        <v>1011</v>
      </c>
      <c r="D81" s="254" t="s">
        <v>1012</v>
      </c>
      <c r="E81" s="254" t="s">
        <v>542</v>
      </c>
      <c r="F81" s="356">
        <v>85674</v>
      </c>
      <c r="G81" s="253">
        <v>58.9</v>
      </c>
      <c r="H81" s="325" t="s">
        <v>888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44260</v>
      </c>
      <c r="B82" s="253" t="s">
        <v>1013</v>
      </c>
      <c r="C82" s="254" t="s">
        <v>1014</v>
      </c>
      <c r="D82" s="254" t="s">
        <v>1015</v>
      </c>
      <c r="E82" s="254" t="s">
        <v>542</v>
      </c>
      <c r="F82" s="356">
        <v>157290</v>
      </c>
      <c r="G82" s="253">
        <v>76.540000000000006</v>
      </c>
      <c r="H82" s="325" t="s">
        <v>888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44260</v>
      </c>
      <c r="B83" s="253" t="s">
        <v>1016</v>
      </c>
      <c r="C83" s="254" t="s">
        <v>1017</v>
      </c>
      <c r="D83" s="254" t="s">
        <v>1018</v>
      </c>
      <c r="E83" s="254" t="s">
        <v>542</v>
      </c>
      <c r="F83" s="356">
        <v>322232</v>
      </c>
      <c r="G83" s="253">
        <v>863.52</v>
      </c>
      <c r="H83" s="325" t="s">
        <v>888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44260</v>
      </c>
      <c r="B84" s="253" t="s">
        <v>1016</v>
      </c>
      <c r="C84" s="254" t="s">
        <v>1017</v>
      </c>
      <c r="D84" s="254" t="s">
        <v>1019</v>
      </c>
      <c r="E84" s="254" t="s">
        <v>542</v>
      </c>
      <c r="F84" s="356">
        <v>763801</v>
      </c>
      <c r="G84" s="253">
        <v>873.75</v>
      </c>
      <c r="H84" s="325" t="s">
        <v>888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44260</v>
      </c>
      <c r="B85" s="253" t="s">
        <v>1016</v>
      </c>
      <c r="C85" s="254" t="s">
        <v>1017</v>
      </c>
      <c r="D85" s="254" t="s">
        <v>1020</v>
      </c>
      <c r="E85" s="254" t="s">
        <v>542</v>
      </c>
      <c r="F85" s="356">
        <v>439950</v>
      </c>
      <c r="G85" s="253">
        <v>901.53</v>
      </c>
      <c r="H85" s="325" t="s">
        <v>888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44260</v>
      </c>
      <c r="B86" s="253" t="s">
        <v>1016</v>
      </c>
      <c r="C86" s="254" t="s">
        <v>1017</v>
      </c>
      <c r="D86" s="254" t="s">
        <v>1021</v>
      </c>
      <c r="E86" s="254" t="s">
        <v>542</v>
      </c>
      <c r="F86" s="356">
        <v>246319</v>
      </c>
      <c r="G86" s="253">
        <v>860.01</v>
      </c>
      <c r="H86" s="325" t="s">
        <v>888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44260</v>
      </c>
      <c r="B87" s="253" t="s">
        <v>1016</v>
      </c>
      <c r="C87" s="254" t="s">
        <v>1017</v>
      </c>
      <c r="D87" s="254" t="s">
        <v>1022</v>
      </c>
      <c r="E87" s="254" t="s">
        <v>542</v>
      </c>
      <c r="F87" s="356">
        <v>206651</v>
      </c>
      <c r="G87" s="253">
        <v>854.53</v>
      </c>
      <c r="H87" s="325" t="s">
        <v>888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44260</v>
      </c>
      <c r="B88" s="253" t="s">
        <v>1016</v>
      </c>
      <c r="C88" s="254" t="s">
        <v>1017</v>
      </c>
      <c r="D88" s="254" t="s">
        <v>1023</v>
      </c>
      <c r="E88" s="254" t="s">
        <v>542</v>
      </c>
      <c r="F88" s="356">
        <v>497114</v>
      </c>
      <c r="G88" s="253">
        <v>879.04</v>
      </c>
      <c r="H88" s="325" t="s">
        <v>888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44260</v>
      </c>
      <c r="B89" s="253" t="s">
        <v>1016</v>
      </c>
      <c r="C89" s="254" t="s">
        <v>1017</v>
      </c>
      <c r="D89" s="254" t="s">
        <v>1024</v>
      </c>
      <c r="E89" s="254" t="s">
        <v>542</v>
      </c>
      <c r="F89" s="356">
        <v>225328</v>
      </c>
      <c r="G89" s="253">
        <v>906.47</v>
      </c>
      <c r="H89" s="325" t="s">
        <v>888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44260</v>
      </c>
      <c r="B90" s="253" t="s">
        <v>1016</v>
      </c>
      <c r="C90" s="254" t="s">
        <v>1017</v>
      </c>
      <c r="D90" s="254" t="s">
        <v>1025</v>
      </c>
      <c r="E90" s="254" t="s">
        <v>542</v>
      </c>
      <c r="F90" s="356">
        <v>330456</v>
      </c>
      <c r="G90" s="253">
        <v>861.52</v>
      </c>
      <c r="H90" s="325" t="s">
        <v>888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44260</v>
      </c>
      <c r="B91" s="253" t="s">
        <v>1016</v>
      </c>
      <c r="C91" s="254" t="s">
        <v>1017</v>
      </c>
      <c r="D91" s="254" t="s">
        <v>1026</v>
      </c>
      <c r="E91" s="254" t="s">
        <v>542</v>
      </c>
      <c r="F91" s="356">
        <v>531816</v>
      </c>
      <c r="G91" s="253">
        <v>876.33</v>
      </c>
      <c r="H91" s="325" t="s">
        <v>888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44260</v>
      </c>
      <c r="B92" s="253" t="s">
        <v>1027</v>
      </c>
      <c r="C92" s="254" t="s">
        <v>1028</v>
      </c>
      <c r="D92" s="254" t="s">
        <v>1029</v>
      </c>
      <c r="E92" s="254" t="s">
        <v>542</v>
      </c>
      <c r="F92" s="356">
        <v>1175000</v>
      </c>
      <c r="G92" s="253">
        <v>12.35</v>
      </c>
      <c r="H92" s="325" t="s">
        <v>888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44260</v>
      </c>
      <c r="B93" s="253" t="s">
        <v>1027</v>
      </c>
      <c r="C93" s="254" t="s">
        <v>1028</v>
      </c>
      <c r="D93" s="254" t="s">
        <v>838</v>
      </c>
      <c r="E93" s="254" t="s">
        <v>542</v>
      </c>
      <c r="F93" s="356">
        <v>800000</v>
      </c>
      <c r="G93" s="253">
        <v>12.35</v>
      </c>
      <c r="H93" s="325" t="s">
        <v>888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44260</v>
      </c>
      <c r="B94" s="253" t="s">
        <v>1027</v>
      </c>
      <c r="C94" s="254" t="s">
        <v>1028</v>
      </c>
      <c r="D94" s="254" t="s">
        <v>1030</v>
      </c>
      <c r="E94" s="254" t="s">
        <v>542</v>
      </c>
      <c r="F94" s="356">
        <v>2061277</v>
      </c>
      <c r="G94" s="253">
        <v>12.35</v>
      </c>
      <c r="H94" s="325" t="s">
        <v>888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44260</v>
      </c>
      <c r="B95" s="253" t="s">
        <v>928</v>
      </c>
      <c r="C95" s="254" t="s">
        <v>929</v>
      </c>
      <c r="D95" s="254" t="s">
        <v>887</v>
      </c>
      <c r="E95" s="254" t="s">
        <v>542</v>
      </c>
      <c r="F95" s="356">
        <v>246179</v>
      </c>
      <c r="G95" s="253">
        <v>165.03</v>
      </c>
      <c r="H95" s="325" t="s">
        <v>888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44260</v>
      </c>
      <c r="B96" s="253" t="s">
        <v>1031</v>
      </c>
      <c r="C96" s="254" t="s">
        <v>1032</v>
      </c>
      <c r="D96" s="254" t="s">
        <v>1033</v>
      </c>
      <c r="E96" s="254" t="s">
        <v>542</v>
      </c>
      <c r="F96" s="356">
        <v>63284</v>
      </c>
      <c r="G96" s="253">
        <v>27.28</v>
      </c>
      <c r="H96" s="325" t="s">
        <v>888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44260</v>
      </c>
      <c r="B97" s="253" t="s">
        <v>1031</v>
      </c>
      <c r="C97" s="254" t="s">
        <v>1032</v>
      </c>
      <c r="D97" s="254" t="s">
        <v>838</v>
      </c>
      <c r="E97" s="254" t="s">
        <v>542</v>
      </c>
      <c r="F97" s="356">
        <v>39347</v>
      </c>
      <c r="G97" s="253">
        <v>28.41</v>
      </c>
      <c r="H97" s="325" t="s">
        <v>888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44260</v>
      </c>
      <c r="B98" s="253" t="s">
        <v>1034</v>
      </c>
      <c r="C98" s="254" t="s">
        <v>1035</v>
      </c>
      <c r="D98" s="254" t="s">
        <v>1036</v>
      </c>
      <c r="E98" s="254" t="s">
        <v>542</v>
      </c>
      <c r="F98" s="356">
        <v>74000</v>
      </c>
      <c r="G98" s="253">
        <v>40.700000000000003</v>
      </c>
      <c r="H98" s="325" t="s">
        <v>888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44260</v>
      </c>
      <c r="B99" s="253" t="s">
        <v>1037</v>
      </c>
      <c r="C99" s="254" t="s">
        <v>1038</v>
      </c>
      <c r="D99" s="254" t="s">
        <v>1039</v>
      </c>
      <c r="E99" s="254" t="s">
        <v>542</v>
      </c>
      <c r="F99" s="356">
        <v>118400</v>
      </c>
      <c r="G99" s="253">
        <v>60.47</v>
      </c>
      <c r="H99" s="325" t="s">
        <v>888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44260</v>
      </c>
      <c r="B100" s="253" t="s">
        <v>1040</v>
      </c>
      <c r="C100" s="254" t="s">
        <v>1041</v>
      </c>
      <c r="D100" s="254" t="s">
        <v>1042</v>
      </c>
      <c r="E100" s="254" t="s">
        <v>542</v>
      </c>
      <c r="F100" s="356">
        <v>100000</v>
      </c>
      <c r="G100" s="253">
        <v>350.16</v>
      </c>
      <c r="H100" s="325" t="s">
        <v>888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44260</v>
      </c>
      <c r="B101" s="253" t="s">
        <v>930</v>
      </c>
      <c r="C101" s="254" t="s">
        <v>931</v>
      </c>
      <c r="D101" s="254" t="s">
        <v>932</v>
      </c>
      <c r="E101" s="254" t="s">
        <v>542</v>
      </c>
      <c r="F101" s="356">
        <v>76500</v>
      </c>
      <c r="G101" s="253">
        <v>53.35</v>
      </c>
      <c r="H101" s="325" t="s">
        <v>888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44260</v>
      </c>
      <c r="B102" s="253" t="s">
        <v>1043</v>
      </c>
      <c r="C102" s="254" t="s">
        <v>1044</v>
      </c>
      <c r="D102" s="254" t="s">
        <v>1030</v>
      </c>
      <c r="E102" s="254" t="s">
        <v>542</v>
      </c>
      <c r="F102" s="356">
        <v>189627</v>
      </c>
      <c r="G102" s="253">
        <v>21.35</v>
      </c>
      <c r="H102" s="325" t="s">
        <v>888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44260</v>
      </c>
      <c r="B103" s="253" t="s">
        <v>904</v>
      </c>
      <c r="C103" s="254" t="s">
        <v>905</v>
      </c>
      <c r="D103" s="254" t="s">
        <v>1045</v>
      </c>
      <c r="E103" s="254" t="s">
        <v>542</v>
      </c>
      <c r="F103" s="356">
        <v>99802</v>
      </c>
      <c r="G103" s="253">
        <v>310.42</v>
      </c>
      <c r="H103" s="325" t="s">
        <v>888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44260</v>
      </c>
      <c r="B104" s="253" t="s">
        <v>1046</v>
      </c>
      <c r="C104" s="254" t="s">
        <v>1047</v>
      </c>
      <c r="D104" s="254" t="s">
        <v>1048</v>
      </c>
      <c r="E104" s="254" t="s">
        <v>543</v>
      </c>
      <c r="F104" s="356">
        <v>121119</v>
      </c>
      <c r="G104" s="253">
        <v>49.27</v>
      </c>
      <c r="H104" s="325" t="s">
        <v>888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44260</v>
      </c>
      <c r="B105" s="253" t="s">
        <v>901</v>
      </c>
      <c r="C105" s="254" t="s">
        <v>902</v>
      </c>
      <c r="D105" s="254" t="s">
        <v>927</v>
      </c>
      <c r="E105" s="254" t="s">
        <v>543</v>
      </c>
      <c r="F105" s="356">
        <v>550000</v>
      </c>
      <c r="G105" s="253">
        <v>4.32</v>
      </c>
      <c r="H105" s="325" t="s">
        <v>888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44260</v>
      </c>
      <c r="B106" s="253" t="s">
        <v>901</v>
      </c>
      <c r="C106" s="254" t="s">
        <v>902</v>
      </c>
      <c r="D106" s="254" t="s">
        <v>1049</v>
      </c>
      <c r="E106" s="254" t="s">
        <v>543</v>
      </c>
      <c r="F106" s="356">
        <v>605000</v>
      </c>
      <c r="G106" s="253">
        <v>4.25</v>
      </c>
      <c r="H106" s="325" t="s">
        <v>888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44260</v>
      </c>
      <c r="B107" s="253" t="s">
        <v>901</v>
      </c>
      <c r="C107" s="254" t="s">
        <v>902</v>
      </c>
      <c r="D107" s="254" t="s">
        <v>903</v>
      </c>
      <c r="E107" s="254" t="s">
        <v>543</v>
      </c>
      <c r="F107" s="356">
        <v>443435</v>
      </c>
      <c r="G107" s="253">
        <v>4.2699999999999996</v>
      </c>
      <c r="H107" s="325" t="s">
        <v>888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44260</v>
      </c>
      <c r="B108" s="253" t="s">
        <v>340</v>
      </c>
      <c r="C108" s="254" t="s">
        <v>1050</v>
      </c>
      <c r="D108" s="254" t="s">
        <v>1051</v>
      </c>
      <c r="E108" s="254" t="s">
        <v>543</v>
      </c>
      <c r="F108" s="356">
        <v>3773000</v>
      </c>
      <c r="G108" s="253">
        <v>110.19</v>
      </c>
      <c r="H108" s="325" t="s">
        <v>888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44260</v>
      </c>
      <c r="B109" s="253" t="s">
        <v>1010</v>
      </c>
      <c r="C109" s="254" t="s">
        <v>1011</v>
      </c>
      <c r="D109" s="254" t="s">
        <v>1012</v>
      </c>
      <c r="E109" s="254" t="s">
        <v>543</v>
      </c>
      <c r="F109" s="356">
        <v>585674</v>
      </c>
      <c r="G109" s="253">
        <v>59.14</v>
      </c>
      <c r="H109" s="325" t="s">
        <v>888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44260</v>
      </c>
      <c r="B110" s="253" t="s">
        <v>1016</v>
      </c>
      <c r="C110" s="254" t="s">
        <v>1017</v>
      </c>
      <c r="D110" s="254" t="s">
        <v>1026</v>
      </c>
      <c r="E110" s="254" t="s">
        <v>543</v>
      </c>
      <c r="F110" s="356">
        <v>531816</v>
      </c>
      <c r="G110" s="253">
        <v>876.7</v>
      </c>
      <c r="H110" s="325" t="s">
        <v>888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44260</v>
      </c>
      <c r="B111" s="253" t="s">
        <v>1016</v>
      </c>
      <c r="C111" s="254" t="s">
        <v>1017</v>
      </c>
      <c r="D111" s="254" t="s">
        <v>1023</v>
      </c>
      <c r="E111" s="254" t="s">
        <v>543</v>
      </c>
      <c r="F111" s="356">
        <v>497114</v>
      </c>
      <c r="G111" s="253">
        <v>879.39</v>
      </c>
      <c r="H111" s="325" t="s">
        <v>888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44260</v>
      </c>
      <c r="B112" s="253" t="s">
        <v>1016</v>
      </c>
      <c r="C112" s="254" t="s">
        <v>1017</v>
      </c>
      <c r="D112" s="254" t="s">
        <v>1025</v>
      </c>
      <c r="E112" s="254" t="s">
        <v>543</v>
      </c>
      <c r="F112" s="356">
        <v>330456</v>
      </c>
      <c r="G112" s="253">
        <v>861.99</v>
      </c>
      <c r="H112" s="325" t="s">
        <v>888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44260</v>
      </c>
      <c r="B113" s="253" t="s">
        <v>1016</v>
      </c>
      <c r="C113" s="254" t="s">
        <v>1017</v>
      </c>
      <c r="D113" s="254" t="s">
        <v>1021</v>
      </c>
      <c r="E113" s="254" t="s">
        <v>543</v>
      </c>
      <c r="F113" s="356">
        <v>246319</v>
      </c>
      <c r="G113" s="253">
        <v>860.27</v>
      </c>
      <c r="H113" s="325" t="s">
        <v>888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44260</v>
      </c>
      <c r="B114" s="253" t="s">
        <v>1016</v>
      </c>
      <c r="C114" s="254" t="s">
        <v>1017</v>
      </c>
      <c r="D114" s="254" t="s">
        <v>1022</v>
      </c>
      <c r="E114" s="254" t="s">
        <v>543</v>
      </c>
      <c r="F114" s="356">
        <v>206651</v>
      </c>
      <c r="G114" s="253">
        <v>855.42</v>
      </c>
      <c r="H114" s="325" t="s">
        <v>888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44260</v>
      </c>
      <c r="B115" s="253" t="s">
        <v>1016</v>
      </c>
      <c r="C115" s="254" t="s">
        <v>1017</v>
      </c>
      <c r="D115" s="254" t="s">
        <v>1020</v>
      </c>
      <c r="E115" s="254" t="s">
        <v>543</v>
      </c>
      <c r="F115" s="356">
        <v>439950</v>
      </c>
      <c r="G115" s="253">
        <v>902.12</v>
      </c>
      <c r="H115" s="325" t="s">
        <v>888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44260</v>
      </c>
      <c r="B116" s="253" t="s">
        <v>1016</v>
      </c>
      <c r="C116" s="254" t="s">
        <v>1017</v>
      </c>
      <c r="D116" s="254" t="s">
        <v>1024</v>
      </c>
      <c r="E116" s="254" t="s">
        <v>543</v>
      </c>
      <c r="F116" s="356">
        <v>227690</v>
      </c>
      <c r="G116" s="253">
        <v>906.24</v>
      </c>
      <c r="H116" s="325" t="s">
        <v>888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44260</v>
      </c>
      <c r="B117" s="253" t="s">
        <v>1016</v>
      </c>
      <c r="C117" s="254" t="s">
        <v>1017</v>
      </c>
      <c r="D117" s="254" t="s">
        <v>1018</v>
      </c>
      <c r="E117" s="254" t="s">
        <v>543</v>
      </c>
      <c r="F117" s="356">
        <v>322232</v>
      </c>
      <c r="G117" s="253">
        <v>864.91</v>
      </c>
      <c r="H117" s="325" t="s">
        <v>888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44260</v>
      </c>
      <c r="B118" s="253" t="s">
        <v>1016</v>
      </c>
      <c r="C118" s="254" t="s">
        <v>1017</v>
      </c>
      <c r="D118" s="254" t="s">
        <v>1019</v>
      </c>
      <c r="E118" s="254" t="s">
        <v>543</v>
      </c>
      <c r="F118" s="356">
        <v>763801</v>
      </c>
      <c r="G118" s="253">
        <v>874.1</v>
      </c>
      <c r="H118" s="325" t="s">
        <v>888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44260</v>
      </c>
      <c r="B119" s="253" t="s">
        <v>1027</v>
      </c>
      <c r="C119" s="254" t="s">
        <v>1028</v>
      </c>
      <c r="D119" s="254" t="s">
        <v>1030</v>
      </c>
      <c r="E119" s="254" t="s">
        <v>543</v>
      </c>
      <c r="F119" s="356">
        <v>1061852</v>
      </c>
      <c r="G119" s="253">
        <v>12.36</v>
      </c>
      <c r="H119" s="325" t="s">
        <v>888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44260</v>
      </c>
      <c r="B120" s="253" t="s">
        <v>1027</v>
      </c>
      <c r="C120" s="254" t="s">
        <v>1028</v>
      </c>
      <c r="D120" s="254" t="s">
        <v>1052</v>
      </c>
      <c r="E120" s="254" t="s">
        <v>543</v>
      </c>
      <c r="F120" s="356">
        <v>510000</v>
      </c>
      <c r="G120" s="253">
        <v>12.35</v>
      </c>
      <c r="H120" s="325" t="s">
        <v>888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44260</v>
      </c>
      <c r="B121" s="253" t="s">
        <v>928</v>
      </c>
      <c r="C121" s="254" t="s">
        <v>929</v>
      </c>
      <c r="D121" s="254" t="s">
        <v>887</v>
      </c>
      <c r="E121" s="254" t="s">
        <v>543</v>
      </c>
      <c r="F121" s="356">
        <v>251898</v>
      </c>
      <c r="G121" s="253">
        <v>173.75</v>
      </c>
      <c r="H121" s="325" t="s">
        <v>888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44260</v>
      </c>
      <c r="B122" s="253" t="s">
        <v>1031</v>
      </c>
      <c r="C122" s="254" t="s">
        <v>1032</v>
      </c>
      <c r="D122" s="254" t="s">
        <v>1033</v>
      </c>
      <c r="E122" s="254" t="s">
        <v>543</v>
      </c>
      <c r="F122" s="356">
        <v>28641</v>
      </c>
      <c r="G122" s="253">
        <v>26.86</v>
      </c>
      <c r="H122" s="325" t="s">
        <v>888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44260</v>
      </c>
      <c r="B123" s="253" t="s">
        <v>1031</v>
      </c>
      <c r="C123" s="254" t="s">
        <v>1032</v>
      </c>
      <c r="D123" s="254" t="s">
        <v>838</v>
      </c>
      <c r="E123" s="254" t="s">
        <v>543</v>
      </c>
      <c r="F123" s="356">
        <v>73971</v>
      </c>
      <c r="G123" s="253">
        <v>27.11</v>
      </c>
      <c r="H123" s="325" t="s">
        <v>888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44260</v>
      </c>
      <c r="B124" s="253" t="s">
        <v>1037</v>
      </c>
      <c r="C124" s="254" t="s">
        <v>1038</v>
      </c>
      <c r="D124" s="254" t="s">
        <v>1053</v>
      </c>
      <c r="E124" s="254" t="s">
        <v>543</v>
      </c>
      <c r="F124" s="356">
        <v>118400</v>
      </c>
      <c r="G124" s="253">
        <v>60.47</v>
      </c>
      <c r="H124" s="325" t="s">
        <v>888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44260</v>
      </c>
      <c r="B125" s="253" t="s">
        <v>933</v>
      </c>
      <c r="C125" s="254" t="s">
        <v>934</v>
      </c>
      <c r="D125" s="254" t="s">
        <v>935</v>
      </c>
      <c r="E125" s="254" t="s">
        <v>543</v>
      </c>
      <c r="F125" s="356">
        <v>373014</v>
      </c>
      <c r="G125" s="253">
        <v>10.07</v>
      </c>
      <c r="H125" s="325" t="s">
        <v>888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44260</v>
      </c>
      <c r="B126" s="253" t="s">
        <v>930</v>
      </c>
      <c r="C126" s="254" t="s">
        <v>931</v>
      </c>
      <c r="D126" s="254" t="s">
        <v>1054</v>
      </c>
      <c r="E126" s="254" t="s">
        <v>543</v>
      </c>
      <c r="F126" s="356">
        <v>69000</v>
      </c>
      <c r="G126" s="253">
        <v>53</v>
      </c>
      <c r="H126" s="325" t="s">
        <v>888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A127" s="230">
        <v>44260</v>
      </c>
      <c r="B127" s="253" t="s">
        <v>1043</v>
      </c>
      <c r="C127" s="254" t="s">
        <v>1044</v>
      </c>
      <c r="D127" s="254" t="s">
        <v>1030</v>
      </c>
      <c r="E127" s="254" t="s">
        <v>543</v>
      </c>
      <c r="F127" s="356">
        <v>13807</v>
      </c>
      <c r="G127" s="253">
        <v>21.41</v>
      </c>
      <c r="H127" s="325" t="s">
        <v>888</v>
      </c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A128" s="230">
        <v>44260</v>
      </c>
      <c r="B128" s="253" t="s">
        <v>904</v>
      </c>
      <c r="C128" s="254" t="s">
        <v>905</v>
      </c>
      <c r="D128" s="254" t="s">
        <v>1055</v>
      </c>
      <c r="E128" s="254" t="s">
        <v>543</v>
      </c>
      <c r="F128" s="356">
        <v>75000</v>
      </c>
      <c r="G128" s="253">
        <v>303.89999999999998</v>
      </c>
      <c r="H128" s="325" t="s">
        <v>888</v>
      </c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1:35">
      <c r="A129" s="230">
        <v>44260</v>
      </c>
      <c r="B129" s="253" t="s">
        <v>904</v>
      </c>
      <c r="C129" s="254" t="s">
        <v>905</v>
      </c>
      <c r="D129" s="254" t="s">
        <v>1045</v>
      </c>
      <c r="E129" s="254" t="s">
        <v>543</v>
      </c>
      <c r="F129" s="356">
        <v>99802</v>
      </c>
      <c r="G129" s="253">
        <v>311.57</v>
      </c>
      <c r="H129" s="325" t="s">
        <v>888</v>
      </c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1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1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1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1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1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1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1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1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1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1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1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1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1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1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1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1"/>
  <sheetViews>
    <sheetView zoomScale="70" zoomScaleNormal="70" workbookViewId="0">
      <selection activeCell="Q18" sqref="Q1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44263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839</v>
      </c>
      <c r="G10" s="387">
        <v>2090</v>
      </c>
      <c r="H10" s="387"/>
      <c r="I10" s="352" t="s">
        <v>840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4" t="s">
        <v>267</v>
      </c>
      <c r="E11" s="498" t="s">
        <v>557</v>
      </c>
      <c r="F11" s="500">
        <v>2205</v>
      </c>
      <c r="G11" s="500">
        <v>2070</v>
      </c>
      <c r="H11" s="500">
        <v>2305</v>
      </c>
      <c r="I11" s="501" t="s">
        <v>842</v>
      </c>
      <c r="J11" s="525" t="s">
        <v>874</v>
      </c>
      <c r="K11" s="525">
        <f t="shared" ref="K11" si="0">H11-F11</f>
        <v>100</v>
      </c>
      <c r="L11" s="526">
        <f t="shared" ref="L11" si="1">(F11*-0.8)/100</f>
        <v>-17.64</v>
      </c>
      <c r="M11" s="504">
        <f>(K11+L11)/F11</f>
        <v>3.7351473922902494E-2</v>
      </c>
      <c r="N11" s="525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4" t="s">
        <v>125</v>
      </c>
      <c r="E12" s="498" t="s">
        <v>557</v>
      </c>
      <c r="F12" s="500">
        <v>98.5</v>
      </c>
      <c r="G12" s="500">
        <v>91.5</v>
      </c>
      <c r="H12" s="500">
        <v>103</v>
      </c>
      <c r="I12" s="501" t="s">
        <v>856</v>
      </c>
      <c r="J12" s="525" t="s">
        <v>897</v>
      </c>
      <c r="K12" s="525">
        <f t="shared" ref="K12" si="2">H12-F12</f>
        <v>4.5</v>
      </c>
      <c r="L12" s="526">
        <f t="shared" ref="L12" si="3">(F12*-0.8)/100</f>
        <v>-0.78800000000000014</v>
      </c>
      <c r="M12" s="504">
        <f>(K12+L12)/F12</f>
        <v>3.7685279187817257E-2</v>
      </c>
      <c r="N12" s="525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857</v>
      </c>
      <c r="J13" s="445" t="s">
        <v>871</v>
      </c>
      <c r="K13" s="445">
        <f t="shared" ref="K13:K14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908</v>
      </c>
      <c r="J14" s="445" t="s">
        <v>936</v>
      </c>
      <c r="K14" s="445">
        <f t="shared" si="4"/>
        <v>24.5</v>
      </c>
      <c r="L14" s="521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4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909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2" customFormat="1" ht="14.25">
      <c r="A16" s="358"/>
      <c r="B16" s="373"/>
      <c r="C16" s="374"/>
      <c r="D16" s="385"/>
      <c r="E16" s="378"/>
      <c r="F16" s="378"/>
      <c r="G16" s="383"/>
      <c r="H16" s="378"/>
      <c r="I16" s="375"/>
      <c r="J16" s="380"/>
      <c r="K16" s="380"/>
      <c r="L16" s="388"/>
      <c r="M16" s="351"/>
      <c r="N16" s="361"/>
      <c r="O16" s="357"/>
      <c r="P16" s="456"/>
      <c r="Q16" s="4"/>
      <c r="R16" s="457"/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2" customFormat="1" ht="14.25">
      <c r="A17" s="433"/>
      <c r="B17" s="434"/>
      <c r="C17" s="435"/>
      <c r="D17" s="436"/>
      <c r="E17" s="437"/>
      <c r="F17" s="437"/>
      <c r="G17" s="400"/>
      <c r="H17" s="437"/>
      <c r="I17" s="438"/>
      <c r="J17" s="401"/>
      <c r="K17" s="401"/>
      <c r="L17" s="439"/>
      <c r="M17" s="76"/>
      <c r="N17" s="440"/>
      <c r="O17" s="441"/>
      <c r="P17" s="381"/>
      <c r="Q17" s="61"/>
      <c r="R17" s="32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4.25">
      <c r="A18" s="433"/>
      <c r="B18" s="434"/>
      <c r="C18" s="435"/>
      <c r="D18" s="436"/>
      <c r="E18" s="437"/>
      <c r="F18" s="437"/>
      <c r="G18" s="400"/>
      <c r="H18" s="437"/>
      <c r="I18" s="438"/>
      <c r="J18" s="401"/>
      <c r="K18" s="401"/>
      <c r="L18" s="439"/>
      <c r="M18" s="76"/>
      <c r="N18" s="440"/>
      <c r="O18" s="441"/>
      <c r="P18" s="381"/>
      <c r="Q18" s="61"/>
      <c r="R18" s="32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2" customHeight="1">
      <c r="A19" s="20" t="s">
        <v>560</v>
      </c>
      <c r="B19" s="21"/>
      <c r="C19" s="22"/>
      <c r="D19" s="23"/>
      <c r="E19" s="24"/>
      <c r="F19" s="25"/>
      <c r="G19" s="25"/>
      <c r="H19" s="25"/>
      <c r="I19" s="25"/>
      <c r="J19" s="62"/>
      <c r="K19" s="25"/>
      <c r="L19" s="389"/>
      <c r="M19" s="35"/>
      <c r="N19" s="62"/>
      <c r="O19" s="63"/>
      <c r="P19" s="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" customFormat="1" ht="12" customHeight="1">
      <c r="A20" s="26" t="s">
        <v>561</v>
      </c>
      <c r="B20" s="20"/>
      <c r="C20" s="20"/>
      <c r="D20" s="20"/>
      <c r="F20" s="27" t="s">
        <v>562</v>
      </c>
      <c r="G20" s="14"/>
      <c r="H20" s="28"/>
      <c r="I20" s="33"/>
      <c r="J20" s="64"/>
      <c r="K20" s="65"/>
      <c r="L20" s="390"/>
      <c r="M20" s="66"/>
      <c r="N20" s="13"/>
      <c r="O20" s="67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0" t="s">
        <v>563</v>
      </c>
      <c r="B21" s="20"/>
      <c r="C21" s="20"/>
      <c r="D21" s="20"/>
      <c r="E21" s="29"/>
      <c r="F21" s="27" t="s">
        <v>564</v>
      </c>
      <c r="G21" s="14"/>
      <c r="H21" s="28"/>
      <c r="I21" s="33"/>
      <c r="J21" s="64"/>
      <c r="K21" s="65"/>
      <c r="L21" s="390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/>
      <c r="B22" s="20"/>
      <c r="C22" s="20"/>
      <c r="D22" s="20"/>
      <c r="E22" s="29"/>
      <c r="F22" s="14"/>
      <c r="G22" s="14"/>
      <c r="H22" s="28"/>
      <c r="I22" s="33"/>
      <c r="J22" s="68"/>
      <c r="K22" s="65"/>
      <c r="L22" s="390"/>
      <c r="M22" s="14"/>
      <c r="N22" s="69"/>
      <c r="O22" s="5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15">
      <c r="A23" s="8"/>
      <c r="B23" s="30" t="s">
        <v>565</v>
      </c>
      <c r="C23" s="30"/>
      <c r="D23" s="30" t="s">
        <v>242</v>
      </c>
      <c r="E23" s="30"/>
      <c r="F23" s="31"/>
      <c r="G23" s="29"/>
      <c r="H23" s="29"/>
      <c r="I23" s="70"/>
      <c r="J23" s="71"/>
      <c r="K23" s="72"/>
      <c r="L23" s="391"/>
      <c r="M23" s="9"/>
      <c r="N23" s="8"/>
      <c r="O23" s="50"/>
      <c r="P23" s="4"/>
      <c r="R23" s="79"/>
      <c r="S23" s="13"/>
      <c r="T23" s="13"/>
      <c r="U23" s="13"/>
      <c r="V23" s="13"/>
      <c r="W23" s="13"/>
      <c r="X23" s="13"/>
      <c r="Y23" s="13"/>
      <c r="Z23" s="13"/>
    </row>
    <row r="24" spans="1:38" s="3" customFormat="1" ht="38.25">
      <c r="A24" s="17" t="s">
        <v>16</v>
      </c>
      <c r="B24" s="18" t="s">
        <v>534</v>
      </c>
      <c r="C24" s="18"/>
      <c r="D24" s="19" t="s">
        <v>545</v>
      </c>
      <c r="E24" s="18" t="s">
        <v>546</v>
      </c>
      <c r="F24" s="18" t="s">
        <v>547</v>
      </c>
      <c r="G24" s="18" t="s">
        <v>566</v>
      </c>
      <c r="H24" s="18" t="s">
        <v>549</v>
      </c>
      <c r="I24" s="18" t="s">
        <v>550</v>
      </c>
      <c r="J24" s="18" t="s">
        <v>551</v>
      </c>
      <c r="K24" s="59" t="s">
        <v>567</v>
      </c>
      <c r="L24" s="392" t="s">
        <v>820</v>
      </c>
      <c r="M24" s="60" t="s">
        <v>819</v>
      </c>
      <c r="N24" s="18" t="s">
        <v>554</v>
      </c>
      <c r="O24" s="75" t="s">
        <v>555</v>
      </c>
      <c r="P24" s="4"/>
      <c r="Q24" s="37"/>
      <c r="R24" s="35"/>
      <c r="S24" s="35"/>
      <c r="T24" s="35"/>
    </row>
    <row r="25" spans="1:38" s="369" customFormat="1" ht="15" customHeight="1">
      <c r="A25" s="474">
        <v>1</v>
      </c>
      <c r="B25" s="470">
        <v>44252</v>
      </c>
      <c r="C25" s="475"/>
      <c r="D25" s="476" t="s">
        <v>75</v>
      </c>
      <c r="E25" s="444" t="s">
        <v>557</v>
      </c>
      <c r="F25" s="444">
        <v>440</v>
      </c>
      <c r="G25" s="477">
        <v>427</v>
      </c>
      <c r="H25" s="477">
        <v>452</v>
      </c>
      <c r="I25" s="444">
        <v>465</v>
      </c>
      <c r="J25" s="445" t="s">
        <v>917</v>
      </c>
      <c r="K25" s="517">
        <f t="shared" ref="K25" si="6">H25-F25</f>
        <v>12</v>
      </c>
      <c r="L25" s="471">
        <f t="shared" ref="L25" si="7">(F25*-0.7)/100</f>
        <v>-3.08</v>
      </c>
      <c r="M25" s="442">
        <f t="shared" ref="M25" si="8">(K25+L25)/F25</f>
        <v>2.0272727272727272E-2</v>
      </c>
      <c r="N25" s="445" t="s">
        <v>556</v>
      </c>
      <c r="O25" s="443">
        <v>44259</v>
      </c>
      <c r="P25" s="4"/>
      <c r="Q25" s="4"/>
      <c r="R25" s="324" t="s">
        <v>792</v>
      </c>
      <c r="S25" s="37"/>
      <c r="T25" s="37"/>
      <c r="U25" s="37"/>
      <c r="V25" s="37"/>
      <c r="W25" s="37"/>
      <c r="X25" s="37"/>
      <c r="Y25" s="37"/>
      <c r="Z25" s="37"/>
      <c r="AA25" s="37"/>
    </row>
    <row r="26" spans="1:38" s="369" customFormat="1" ht="15" customHeight="1">
      <c r="A26" s="474">
        <v>2</v>
      </c>
      <c r="B26" s="470">
        <v>44253</v>
      </c>
      <c r="C26" s="475"/>
      <c r="D26" s="476" t="s">
        <v>260</v>
      </c>
      <c r="E26" s="444" t="s">
        <v>557</v>
      </c>
      <c r="F26" s="444">
        <v>3630</v>
      </c>
      <c r="G26" s="477">
        <v>3540</v>
      </c>
      <c r="H26" s="477">
        <v>3745</v>
      </c>
      <c r="I26" s="444" t="s">
        <v>854</v>
      </c>
      <c r="J26" s="445" t="s">
        <v>879</v>
      </c>
      <c r="K26" s="517">
        <f t="shared" ref="K26" si="9">H26-F26</f>
        <v>115</v>
      </c>
      <c r="L26" s="471">
        <f t="shared" ref="L26" si="10">(F26*-0.7)/100</f>
        <v>-25.41</v>
      </c>
      <c r="M26" s="442">
        <f t="shared" ref="M26" si="11">(K26+L26)/F26</f>
        <v>2.4680440771349864E-2</v>
      </c>
      <c r="N26" s="445" t="s">
        <v>556</v>
      </c>
      <c r="O26" s="443">
        <v>44257</v>
      </c>
      <c r="P26" s="4"/>
      <c r="Q26" s="4"/>
      <c r="R26" s="324" t="s">
        <v>559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69" customFormat="1" ht="15" customHeight="1">
      <c r="A27" s="478">
        <v>3</v>
      </c>
      <c r="B27" s="479">
        <v>44253</v>
      </c>
      <c r="C27" s="480"/>
      <c r="D27" s="481" t="s">
        <v>68</v>
      </c>
      <c r="E27" s="462" t="s">
        <v>557</v>
      </c>
      <c r="F27" s="462">
        <v>567</v>
      </c>
      <c r="G27" s="482">
        <v>549</v>
      </c>
      <c r="H27" s="482">
        <v>549</v>
      </c>
      <c r="I27" s="462" t="s">
        <v>853</v>
      </c>
      <c r="J27" s="463" t="s">
        <v>860</v>
      </c>
      <c r="K27" s="519">
        <f t="shared" ref="K27" si="12">H27-F27</f>
        <v>-18</v>
      </c>
      <c r="L27" s="511">
        <f t="shared" ref="L27" si="13">(F27*-0.7)/100</f>
        <v>-3.9689999999999999</v>
      </c>
      <c r="M27" s="483">
        <f t="shared" ref="M27" si="14">(K27+L27)/F27</f>
        <v>-3.874603174603175E-2</v>
      </c>
      <c r="N27" s="463" t="s">
        <v>620</v>
      </c>
      <c r="O27" s="484">
        <v>44256</v>
      </c>
      <c r="P27" s="4"/>
      <c r="Q27" s="4"/>
      <c r="R27" s="32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4</v>
      </c>
      <c r="B28" s="470">
        <v>44228</v>
      </c>
      <c r="C28" s="475"/>
      <c r="D28" s="476" t="s">
        <v>458</v>
      </c>
      <c r="E28" s="444" t="s">
        <v>557</v>
      </c>
      <c r="F28" s="444">
        <v>1640</v>
      </c>
      <c r="G28" s="477">
        <v>1590</v>
      </c>
      <c r="H28" s="477">
        <v>1687</v>
      </c>
      <c r="I28" s="444" t="s">
        <v>862</v>
      </c>
      <c r="J28" s="445" t="s">
        <v>863</v>
      </c>
      <c r="K28" s="517">
        <f t="shared" ref="K28" si="15">H28-F28</f>
        <v>47</v>
      </c>
      <c r="L28" s="471">
        <f>(F28*-0.07)/100</f>
        <v>-1.1480000000000001</v>
      </c>
      <c r="M28" s="442">
        <f t="shared" ref="M28" si="16">(K28+L28)/F28</f>
        <v>2.7958536585365852E-2</v>
      </c>
      <c r="N28" s="445" t="s">
        <v>556</v>
      </c>
      <c r="O28" s="464">
        <v>44256</v>
      </c>
      <c r="P28" s="4"/>
      <c r="Q28" s="4"/>
      <c r="R28" s="32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4">
        <v>5</v>
      </c>
      <c r="B29" s="470">
        <v>44228</v>
      </c>
      <c r="C29" s="475"/>
      <c r="D29" s="476" t="s">
        <v>226</v>
      </c>
      <c r="E29" s="444" t="s">
        <v>557</v>
      </c>
      <c r="F29" s="444">
        <v>2722.5</v>
      </c>
      <c r="G29" s="477">
        <v>2640</v>
      </c>
      <c r="H29" s="477">
        <v>2775.5</v>
      </c>
      <c r="I29" s="444">
        <v>2850</v>
      </c>
      <c r="J29" s="445" t="s">
        <v>864</v>
      </c>
      <c r="K29" s="517">
        <f t="shared" ref="K29" si="17">H29-F29</f>
        <v>53</v>
      </c>
      <c r="L29" s="471">
        <f>(F29*-0.07)/100</f>
        <v>-1.9057500000000003</v>
      </c>
      <c r="M29" s="442">
        <f t="shared" ref="M29" si="18">(K29+L29)/F29</f>
        <v>1.8767401285583105E-2</v>
      </c>
      <c r="N29" s="445" t="s">
        <v>556</v>
      </c>
      <c r="O29" s="464">
        <v>44256</v>
      </c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394">
        <v>6</v>
      </c>
      <c r="B30" s="418">
        <v>44229</v>
      </c>
      <c r="C30" s="421"/>
      <c r="D30" s="386" t="s">
        <v>294</v>
      </c>
      <c r="E30" s="387" t="s">
        <v>557</v>
      </c>
      <c r="F30" s="387" t="s">
        <v>882</v>
      </c>
      <c r="G30" s="422">
        <v>900</v>
      </c>
      <c r="H30" s="422"/>
      <c r="I30" s="387">
        <v>980</v>
      </c>
      <c r="J30" s="515" t="s">
        <v>558</v>
      </c>
      <c r="K30" s="352"/>
      <c r="L30" s="404"/>
      <c r="M30" s="402"/>
      <c r="N30" s="380"/>
      <c r="O30" s="393"/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7</v>
      </c>
      <c r="B31" s="470">
        <v>44230</v>
      </c>
      <c r="C31" s="475"/>
      <c r="D31" s="476" t="s">
        <v>333</v>
      </c>
      <c r="E31" s="444" t="s">
        <v>557</v>
      </c>
      <c r="F31" s="444">
        <v>249.5</v>
      </c>
      <c r="G31" s="477">
        <v>242</v>
      </c>
      <c r="H31" s="477">
        <v>255.5</v>
      </c>
      <c r="I31" s="444">
        <v>270</v>
      </c>
      <c r="J31" s="445" t="s">
        <v>892</v>
      </c>
      <c r="K31" s="517">
        <f t="shared" ref="K31" si="19">H31-F31</f>
        <v>6</v>
      </c>
      <c r="L31" s="471">
        <f>(F31*-0.07)/100</f>
        <v>-0.17465000000000003</v>
      </c>
      <c r="M31" s="442">
        <f t="shared" ref="M31" si="20">(K31+L31)/F31</f>
        <v>2.334809619238477E-2</v>
      </c>
      <c r="N31" s="445" t="s">
        <v>556</v>
      </c>
      <c r="O31" s="464">
        <v>44258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474">
        <v>8</v>
      </c>
      <c r="B32" s="470">
        <v>44230</v>
      </c>
      <c r="C32" s="475"/>
      <c r="D32" s="476" t="s">
        <v>372</v>
      </c>
      <c r="E32" s="444" t="s">
        <v>557</v>
      </c>
      <c r="F32" s="444">
        <v>539.5</v>
      </c>
      <c r="G32" s="477">
        <v>521</v>
      </c>
      <c r="H32" s="477">
        <v>553.5</v>
      </c>
      <c r="I32" s="444">
        <v>570</v>
      </c>
      <c r="J32" s="445" t="s">
        <v>894</v>
      </c>
      <c r="K32" s="517">
        <f t="shared" ref="K32" si="21">H32-F32</f>
        <v>14</v>
      </c>
      <c r="L32" s="471">
        <f>(F32*-0.07)/100</f>
        <v>-0.37764999999999999</v>
      </c>
      <c r="M32" s="442">
        <f t="shared" ref="M32" si="22">(K32+L32)/F32</f>
        <v>2.5249953660797037E-2</v>
      </c>
      <c r="N32" s="445" t="s">
        <v>556</v>
      </c>
      <c r="O32" s="464">
        <v>44258</v>
      </c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474">
        <v>9</v>
      </c>
      <c r="B33" s="470">
        <v>44230</v>
      </c>
      <c r="C33" s="475"/>
      <c r="D33" s="476" t="s">
        <v>408</v>
      </c>
      <c r="E33" s="444" t="s">
        <v>557</v>
      </c>
      <c r="F33" s="444">
        <v>102.25</v>
      </c>
      <c r="G33" s="477">
        <v>99</v>
      </c>
      <c r="H33" s="477">
        <v>104.55</v>
      </c>
      <c r="I33" s="444" t="s">
        <v>893</v>
      </c>
      <c r="J33" s="445" t="s">
        <v>895</v>
      </c>
      <c r="K33" s="517">
        <f t="shared" ref="K33" si="23">H33-F33</f>
        <v>2.2999999999999972</v>
      </c>
      <c r="L33" s="471">
        <f>(F33*-0.07)/100</f>
        <v>-7.1575E-2</v>
      </c>
      <c r="M33" s="442">
        <f t="shared" ref="M33" si="24">(K33+L33)/F33</f>
        <v>2.1793887530562318E-2</v>
      </c>
      <c r="N33" s="445" t="s">
        <v>556</v>
      </c>
      <c r="O33" s="464">
        <v>44258</v>
      </c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74">
        <v>10</v>
      </c>
      <c r="B34" s="470">
        <v>44259</v>
      </c>
      <c r="C34" s="475"/>
      <c r="D34" s="476" t="s">
        <v>193</v>
      </c>
      <c r="E34" s="444" t="s">
        <v>557</v>
      </c>
      <c r="F34" s="444">
        <v>602</v>
      </c>
      <c r="G34" s="477">
        <v>584</v>
      </c>
      <c r="H34" s="477">
        <v>613.5</v>
      </c>
      <c r="I34" s="444" t="s">
        <v>906</v>
      </c>
      <c r="J34" s="445" t="s">
        <v>907</v>
      </c>
      <c r="K34" s="517">
        <f t="shared" ref="K34" si="25">H34-F34</f>
        <v>11.5</v>
      </c>
      <c r="L34" s="471">
        <f>(F34*-0.07)/100</f>
        <v>-0.4214</v>
      </c>
      <c r="M34" s="442">
        <f t="shared" ref="M34" si="26">(K34+L34)/F34</f>
        <v>1.8402990033222592E-2</v>
      </c>
      <c r="N34" s="445" t="s">
        <v>556</v>
      </c>
      <c r="O34" s="464">
        <v>44259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>
        <v>11</v>
      </c>
      <c r="B35" s="418">
        <v>44259</v>
      </c>
      <c r="C35" s="421"/>
      <c r="D35" s="386" t="s">
        <v>167</v>
      </c>
      <c r="E35" s="387" t="s">
        <v>557</v>
      </c>
      <c r="F35" s="387" t="s">
        <v>912</v>
      </c>
      <c r="G35" s="422">
        <v>2095</v>
      </c>
      <c r="H35" s="422"/>
      <c r="I35" s="387" t="s">
        <v>913</v>
      </c>
      <c r="J35" s="515" t="s">
        <v>558</v>
      </c>
      <c r="K35" s="352"/>
      <c r="L35" s="404"/>
      <c r="M35" s="402"/>
      <c r="N35" s="380"/>
      <c r="O35" s="393"/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478">
        <v>12</v>
      </c>
      <c r="B36" s="479">
        <v>44260</v>
      </c>
      <c r="C36" s="480"/>
      <c r="D36" s="481" t="s">
        <v>333</v>
      </c>
      <c r="E36" s="462" t="s">
        <v>557</v>
      </c>
      <c r="F36" s="462">
        <v>245.5</v>
      </c>
      <c r="G36" s="482">
        <v>238</v>
      </c>
      <c r="H36" s="482">
        <v>238</v>
      </c>
      <c r="I36" s="462">
        <v>260</v>
      </c>
      <c r="J36" s="463" t="s">
        <v>943</v>
      </c>
      <c r="K36" s="532">
        <f t="shared" ref="K36" si="27">H36-F36</f>
        <v>-7.5</v>
      </c>
      <c r="L36" s="511">
        <f>(F36*-0.07)/100</f>
        <v>-0.17185000000000003</v>
      </c>
      <c r="M36" s="483">
        <f t="shared" ref="M36" si="28">(K36+L36)/F36</f>
        <v>-3.1249898167006109E-2</v>
      </c>
      <c r="N36" s="463" t="s">
        <v>620</v>
      </c>
      <c r="O36" s="530">
        <v>44260</v>
      </c>
      <c r="P36" s="4"/>
      <c r="Q36" s="4"/>
      <c r="R36" s="32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478">
        <v>13</v>
      </c>
      <c r="B37" s="479">
        <v>44260</v>
      </c>
      <c r="C37" s="480"/>
      <c r="D37" s="481" t="s">
        <v>45</v>
      </c>
      <c r="E37" s="462" t="s">
        <v>557</v>
      </c>
      <c r="F37" s="462">
        <v>295</v>
      </c>
      <c r="G37" s="482">
        <v>288</v>
      </c>
      <c r="H37" s="482">
        <v>287</v>
      </c>
      <c r="I37" s="462" t="s">
        <v>940</v>
      </c>
      <c r="J37" s="463" t="s">
        <v>942</v>
      </c>
      <c r="K37" s="532">
        <f t="shared" ref="K37" si="29">H37-F37</f>
        <v>-8</v>
      </c>
      <c r="L37" s="511">
        <f>(F37*-0.07)/100</f>
        <v>-0.20650000000000002</v>
      </c>
      <c r="M37" s="483">
        <f t="shared" ref="M37:M38" si="30">(K37+L37)/F37</f>
        <v>-2.7818644067796612E-2</v>
      </c>
      <c r="N37" s="463" t="s">
        <v>620</v>
      </c>
      <c r="O37" s="530">
        <v>44260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474">
        <v>14</v>
      </c>
      <c r="B38" s="470">
        <v>44260</v>
      </c>
      <c r="C38" s="475"/>
      <c r="D38" s="476" t="s">
        <v>169</v>
      </c>
      <c r="E38" s="444" t="s">
        <v>817</v>
      </c>
      <c r="F38" s="444">
        <v>385</v>
      </c>
      <c r="G38" s="477">
        <v>396</v>
      </c>
      <c r="H38" s="477">
        <v>379</v>
      </c>
      <c r="I38" s="444" t="s">
        <v>941</v>
      </c>
      <c r="J38" s="445" t="s">
        <v>892</v>
      </c>
      <c r="K38" s="517">
        <f>F38-H38</f>
        <v>6</v>
      </c>
      <c r="L38" s="471">
        <f>(F38*-0.07)/100</f>
        <v>-0.26950000000000002</v>
      </c>
      <c r="M38" s="442">
        <f t="shared" si="30"/>
        <v>1.4884415584415585E-2</v>
      </c>
      <c r="N38" s="445" t="s">
        <v>556</v>
      </c>
      <c r="O38" s="464">
        <v>44260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69" customFormat="1" ht="15" customHeight="1">
      <c r="A39" s="394"/>
      <c r="B39" s="418"/>
      <c r="C39" s="421"/>
      <c r="D39" s="386"/>
      <c r="E39" s="387"/>
      <c r="F39" s="387"/>
      <c r="G39" s="422"/>
      <c r="H39" s="422"/>
      <c r="I39" s="387"/>
      <c r="J39" s="515"/>
      <c r="K39" s="352"/>
      <c r="L39" s="404"/>
      <c r="M39" s="402"/>
      <c r="N39" s="380"/>
      <c r="O39" s="393"/>
      <c r="P39" s="4"/>
      <c r="Q39" s="4"/>
      <c r="R39" s="32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69" customFormat="1" ht="15" customHeight="1">
      <c r="A40" s="394"/>
      <c r="B40" s="418"/>
      <c r="C40" s="421"/>
      <c r="D40" s="386"/>
      <c r="E40" s="387"/>
      <c r="F40" s="387"/>
      <c r="G40" s="422"/>
      <c r="H40" s="422"/>
      <c r="I40" s="387"/>
      <c r="J40" s="352"/>
      <c r="K40" s="352"/>
      <c r="L40" s="404"/>
      <c r="M40" s="402"/>
      <c r="N40" s="380"/>
      <c r="O40" s="393"/>
      <c r="P40" s="4"/>
      <c r="Q40" s="4"/>
      <c r="R40" s="32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ht="44.25" customHeight="1">
      <c r="A41" s="20" t="s">
        <v>560</v>
      </c>
      <c r="B41" s="36"/>
      <c r="C41" s="36"/>
      <c r="D41" s="37"/>
      <c r="E41" s="33"/>
      <c r="F41" s="33"/>
      <c r="G41" s="32"/>
      <c r="H41" s="32" t="s">
        <v>822</v>
      </c>
      <c r="I41" s="33"/>
      <c r="J41" s="14"/>
      <c r="K41" s="76"/>
      <c r="L41" s="77"/>
      <c r="M41" s="76"/>
      <c r="N41" s="78"/>
      <c r="O41" s="76"/>
      <c r="P41" s="4"/>
      <c r="Q41" s="410"/>
      <c r="R41" s="423"/>
      <c r="S41" s="410"/>
      <c r="T41" s="410"/>
      <c r="U41" s="410"/>
      <c r="V41" s="410"/>
      <c r="W41" s="410"/>
      <c r="X41" s="410"/>
      <c r="Y41" s="410"/>
      <c r="Z41" s="37"/>
      <c r="AA41" s="37"/>
      <c r="AB41" s="37"/>
    </row>
    <row r="42" spans="1:34" s="3" customFormat="1">
      <c r="A42" s="26" t="s">
        <v>561</v>
      </c>
      <c r="B42" s="20"/>
      <c r="C42" s="20"/>
      <c r="D42" s="20"/>
      <c r="E42" s="2"/>
      <c r="F42" s="27" t="s">
        <v>562</v>
      </c>
      <c r="G42" s="38"/>
      <c r="H42" s="39"/>
      <c r="I42" s="79"/>
      <c r="J42" s="14"/>
      <c r="K42" s="80"/>
      <c r="L42" s="81"/>
      <c r="M42" s="82"/>
      <c r="N42" s="83"/>
      <c r="O42" s="84"/>
      <c r="P42" s="2"/>
      <c r="Q42" s="1"/>
      <c r="R42" s="9"/>
      <c r="Z42" s="6"/>
      <c r="AA42" s="6"/>
      <c r="AB42" s="6"/>
      <c r="AC42" s="6"/>
      <c r="AD42" s="6"/>
      <c r="AE42" s="6"/>
      <c r="AF42" s="6"/>
      <c r="AG42" s="6"/>
      <c r="AH42" s="6"/>
    </row>
    <row r="43" spans="1:34" s="6" customFormat="1" ht="14.25" customHeight="1">
      <c r="A43" s="26"/>
      <c r="B43" s="20"/>
      <c r="C43" s="20"/>
      <c r="D43" s="20"/>
      <c r="E43" s="29"/>
      <c r="F43" s="27" t="s">
        <v>564</v>
      </c>
      <c r="G43" s="38"/>
      <c r="H43" s="39"/>
      <c r="I43" s="79"/>
      <c r="J43" s="14"/>
      <c r="K43" s="80"/>
      <c r="L43" s="81"/>
      <c r="M43" s="82"/>
      <c r="N43" s="83"/>
      <c r="O43" s="84"/>
      <c r="P43" s="2"/>
      <c r="Q43" s="1"/>
      <c r="R43" s="9"/>
      <c r="S43" s="3"/>
      <c r="Y43" s="3"/>
      <c r="Z43" s="3"/>
    </row>
    <row r="44" spans="1:34" s="6" customFormat="1" ht="14.25" customHeight="1">
      <c r="A44" s="20"/>
      <c r="B44" s="20"/>
      <c r="C44" s="20"/>
      <c r="D44" s="20"/>
      <c r="E44" s="29"/>
      <c r="F44" s="14"/>
      <c r="G44" s="14"/>
      <c r="H44" s="28"/>
      <c r="I44" s="33"/>
      <c r="J44" s="68"/>
      <c r="K44" s="65"/>
      <c r="L44" s="66"/>
      <c r="M44" s="14"/>
      <c r="N44" s="69"/>
      <c r="O44" s="54"/>
      <c r="P44" s="5"/>
      <c r="Q44" s="1"/>
      <c r="R44" s="9"/>
      <c r="S44" s="3"/>
      <c r="Y44" s="3"/>
      <c r="Z44" s="3"/>
    </row>
    <row r="45" spans="1:34" s="6" customFormat="1" ht="15">
      <c r="A45" s="40" t="s">
        <v>571</v>
      </c>
      <c r="B45" s="40"/>
      <c r="C45" s="40"/>
      <c r="D45" s="40"/>
      <c r="E45" s="29"/>
      <c r="F45" s="14"/>
      <c r="G45" s="9"/>
      <c r="H45" s="14"/>
      <c r="I45" s="9"/>
      <c r="J45" s="85"/>
      <c r="K45" s="9"/>
      <c r="L45" s="9"/>
      <c r="M45" s="9"/>
      <c r="N45" s="9"/>
      <c r="O45" s="86"/>
      <c r="P45"/>
      <c r="Q45" s="1"/>
      <c r="R45" s="9"/>
      <c r="S45" s="3"/>
      <c r="Y45" s="3"/>
      <c r="Z45" s="3"/>
    </row>
    <row r="46" spans="1:34" s="6" customFormat="1" ht="38.25">
      <c r="A46" s="18" t="s">
        <v>16</v>
      </c>
      <c r="B46" s="18" t="s">
        <v>534</v>
      </c>
      <c r="C46" s="18"/>
      <c r="D46" s="19" t="s">
        <v>545</v>
      </c>
      <c r="E46" s="18" t="s">
        <v>546</v>
      </c>
      <c r="F46" s="18" t="s">
        <v>547</v>
      </c>
      <c r="G46" s="18" t="s">
        <v>566</v>
      </c>
      <c r="H46" s="18" t="s">
        <v>549</v>
      </c>
      <c r="I46" s="18" t="s">
        <v>550</v>
      </c>
      <c r="J46" s="17" t="s">
        <v>551</v>
      </c>
      <c r="K46" s="74" t="s">
        <v>572</v>
      </c>
      <c r="L46" s="60" t="s">
        <v>820</v>
      </c>
      <c r="M46" s="74" t="s">
        <v>568</v>
      </c>
      <c r="N46" s="18" t="s">
        <v>569</v>
      </c>
      <c r="O46" s="17" t="s">
        <v>554</v>
      </c>
      <c r="P46" s="87" t="s">
        <v>555</v>
      </c>
      <c r="Q46" s="1"/>
      <c r="R46" s="14"/>
      <c r="S46" s="3"/>
      <c r="Y46" s="3"/>
      <c r="Z46" s="3"/>
    </row>
    <row r="47" spans="1:34" s="369" customFormat="1" ht="13.9" customHeight="1">
      <c r="A47" s="518">
        <v>1</v>
      </c>
      <c r="B47" s="479">
        <v>44252</v>
      </c>
      <c r="C47" s="491"/>
      <c r="D47" s="461" t="s">
        <v>852</v>
      </c>
      <c r="E47" s="492" t="s">
        <v>557</v>
      </c>
      <c r="F47" s="462">
        <v>4530</v>
      </c>
      <c r="G47" s="462">
        <v>4425</v>
      </c>
      <c r="H47" s="462">
        <v>4430</v>
      </c>
      <c r="I47" s="463">
        <v>4730</v>
      </c>
      <c r="J47" s="463" t="s">
        <v>873</v>
      </c>
      <c r="K47" s="519">
        <f t="shared" ref="K47" si="31">H47-F47</f>
        <v>-100</v>
      </c>
      <c r="L47" s="511">
        <f t="shared" ref="L47" si="32">(H47*N47)*0.035%</f>
        <v>193.81250000000003</v>
      </c>
      <c r="M47" s="512">
        <f t="shared" ref="M47" si="33">(K47*N47)-L47</f>
        <v>-12693.8125</v>
      </c>
      <c r="N47" s="463">
        <v>125</v>
      </c>
      <c r="O47" s="513" t="s">
        <v>620</v>
      </c>
      <c r="P47" s="484">
        <v>44256</v>
      </c>
      <c r="Q47" s="363"/>
      <c r="R47" s="324" t="s">
        <v>792</v>
      </c>
      <c r="S47" s="37"/>
      <c r="Y47" s="37"/>
      <c r="Z47" s="37"/>
    </row>
    <row r="48" spans="1:34" s="369" customFormat="1" ht="13.9" customHeight="1">
      <c r="A48" s="516">
        <v>2</v>
      </c>
      <c r="B48" s="470">
        <v>44253</v>
      </c>
      <c r="C48" s="448"/>
      <c r="D48" s="446" t="s">
        <v>855</v>
      </c>
      <c r="E48" s="447" t="s">
        <v>557</v>
      </c>
      <c r="F48" s="444">
        <v>1313</v>
      </c>
      <c r="G48" s="444">
        <v>1287</v>
      </c>
      <c r="H48" s="444">
        <v>1342</v>
      </c>
      <c r="I48" s="445">
        <v>1360</v>
      </c>
      <c r="J48" s="445" t="s">
        <v>859</v>
      </c>
      <c r="K48" s="517">
        <f t="shared" ref="K48" si="34">H48-F48</f>
        <v>29</v>
      </c>
      <c r="L48" s="471">
        <f t="shared" ref="L48:L49" si="35">(H48*N48)*0.035%</f>
        <v>258.33500000000004</v>
      </c>
      <c r="M48" s="472">
        <f t="shared" ref="M48" si="36">(K48*N48)-L48</f>
        <v>15691.665000000001</v>
      </c>
      <c r="N48" s="445">
        <v>550</v>
      </c>
      <c r="O48" s="473" t="s">
        <v>556</v>
      </c>
      <c r="P48" s="443">
        <v>44256</v>
      </c>
      <c r="Q48" s="363"/>
      <c r="R48" s="324" t="s">
        <v>792</v>
      </c>
      <c r="S48" s="37"/>
      <c r="Y48" s="37"/>
      <c r="Z48" s="37"/>
    </row>
    <row r="49" spans="1:34" s="369" customFormat="1" ht="13.9" customHeight="1">
      <c r="A49" s="549">
        <v>3</v>
      </c>
      <c r="B49" s="551">
        <v>44256</v>
      </c>
      <c r="C49" s="491"/>
      <c r="D49" s="461" t="s">
        <v>849</v>
      </c>
      <c r="E49" s="492" t="s">
        <v>817</v>
      </c>
      <c r="F49" s="462">
        <v>14705</v>
      </c>
      <c r="G49" s="462">
        <v>14900</v>
      </c>
      <c r="H49" s="462">
        <v>14900</v>
      </c>
      <c r="I49" s="463">
        <v>14500</v>
      </c>
      <c r="J49" s="553" t="s">
        <v>875</v>
      </c>
      <c r="K49" s="511">
        <f>F49-G49</f>
        <v>-195</v>
      </c>
      <c r="L49" s="511">
        <f t="shared" si="35"/>
        <v>391.12500000000006</v>
      </c>
      <c r="M49" s="553">
        <v>-8741</v>
      </c>
      <c r="N49" s="553">
        <v>75</v>
      </c>
      <c r="O49" s="555" t="s">
        <v>620</v>
      </c>
      <c r="P49" s="547">
        <v>44257</v>
      </c>
      <c r="Q49" s="363"/>
      <c r="R49" s="324" t="s">
        <v>559</v>
      </c>
      <c r="S49" s="37"/>
      <c r="Y49" s="37"/>
      <c r="Z49" s="37"/>
    </row>
    <row r="50" spans="1:34" s="369" customFormat="1" ht="13.9" customHeight="1">
      <c r="A50" s="550"/>
      <c r="B50" s="552"/>
      <c r="C50" s="491"/>
      <c r="D50" s="461" t="s">
        <v>848</v>
      </c>
      <c r="E50" s="492" t="s">
        <v>817</v>
      </c>
      <c r="F50" s="462">
        <v>112.5</v>
      </c>
      <c r="G50" s="462"/>
      <c r="H50" s="462">
        <v>27.5</v>
      </c>
      <c r="I50" s="463"/>
      <c r="J50" s="554"/>
      <c r="K50" s="527">
        <f>F50-H50</f>
        <v>85</v>
      </c>
      <c r="L50" s="511">
        <v>100</v>
      </c>
      <c r="M50" s="554"/>
      <c r="N50" s="554"/>
      <c r="O50" s="556"/>
      <c r="P50" s="548"/>
      <c r="Q50" s="363"/>
      <c r="R50" s="324" t="s">
        <v>559</v>
      </c>
      <c r="S50" s="37"/>
      <c r="Y50" s="37"/>
      <c r="Z50" s="37"/>
    </row>
    <row r="51" spans="1:34" s="369" customFormat="1" ht="13.9" customHeight="1">
      <c r="A51" s="516">
        <v>4</v>
      </c>
      <c r="B51" s="470">
        <v>44256</v>
      </c>
      <c r="C51" s="448"/>
      <c r="D51" s="446" t="s">
        <v>861</v>
      </c>
      <c r="E51" s="447" t="s">
        <v>817</v>
      </c>
      <c r="F51" s="444">
        <v>736</v>
      </c>
      <c r="G51" s="444">
        <v>746</v>
      </c>
      <c r="H51" s="444">
        <v>729</v>
      </c>
      <c r="I51" s="445">
        <v>715</v>
      </c>
      <c r="J51" s="445" t="s">
        <v>851</v>
      </c>
      <c r="K51" s="517">
        <f>F51-H51</f>
        <v>7</v>
      </c>
      <c r="L51" s="471">
        <f t="shared" ref="L51:L53" si="37">(H51*N51)*0.035%</f>
        <v>306.18000000000006</v>
      </c>
      <c r="M51" s="472">
        <f t="shared" ref="M51:M53" si="38">(K51*N51)-L51</f>
        <v>8093.82</v>
      </c>
      <c r="N51" s="445">
        <v>1200</v>
      </c>
      <c r="O51" s="473" t="s">
        <v>556</v>
      </c>
      <c r="P51" s="464">
        <v>44256</v>
      </c>
      <c r="Q51" s="363"/>
      <c r="R51" s="324" t="s">
        <v>559</v>
      </c>
      <c r="S51" s="37"/>
      <c r="Y51" s="37"/>
      <c r="Z51" s="37"/>
    </row>
    <row r="52" spans="1:34" s="369" customFormat="1" ht="13.9" customHeight="1">
      <c r="A52" s="516">
        <v>5</v>
      </c>
      <c r="B52" s="470">
        <v>44256</v>
      </c>
      <c r="C52" s="448"/>
      <c r="D52" s="446" t="s">
        <v>868</v>
      </c>
      <c r="E52" s="447" t="s">
        <v>557</v>
      </c>
      <c r="F52" s="444">
        <v>1576.5</v>
      </c>
      <c r="G52" s="444">
        <v>1559</v>
      </c>
      <c r="H52" s="444">
        <v>1589</v>
      </c>
      <c r="I52" s="445">
        <v>1610</v>
      </c>
      <c r="J52" s="445" t="s">
        <v>869</v>
      </c>
      <c r="K52" s="517">
        <f t="shared" ref="K52:K53" si="39">H52-F52</f>
        <v>12.5</v>
      </c>
      <c r="L52" s="471">
        <f t="shared" si="37"/>
        <v>389.30500000000006</v>
      </c>
      <c r="M52" s="472">
        <f t="shared" si="38"/>
        <v>8360.6949999999997</v>
      </c>
      <c r="N52" s="445">
        <v>700</v>
      </c>
      <c r="O52" s="473" t="s">
        <v>556</v>
      </c>
      <c r="P52" s="464">
        <v>44256</v>
      </c>
      <c r="Q52" s="363"/>
      <c r="R52" s="324" t="s">
        <v>792</v>
      </c>
      <c r="S52" s="37"/>
      <c r="Y52" s="37"/>
      <c r="Z52" s="37"/>
    </row>
    <row r="53" spans="1:34" s="369" customFormat="1" ht="13.9" customHeight="1">
      <c r="A53" s="516">
        <v>6</v>
      </c>
      <c r="B53" s="470">
        <v>44256</v>
      </c>
      <c r="C53" s="448"/>
      <c r="D53" s="446" t="s">
        <v>870</v>
      </c>
      <c r="E53" s="447" t="s">
        <v>557</v>
      </c>
      <c r="F53" s="444">
        <v>2190</v>
      </c>
      <c r="G53" s="444">
        <v>2140</v>
      </c>
      <c r="H53" s="444">
        <v>2224</v>
      </c>
      <c r="I53" s="445">
        <v>2290</v>
      </c>
      <c r="J53" s="445" t="s">
        <v>570</v>
      </c>
      <c r="K53" s="517">
        <f t="shared" si="39"/>
        <v>34</v>
      </c>
      <c r="L53" s="471">
        <f t="shared" si="37"/>
        <v>194.60000000000002</v>
      </c>
      <c r="M53" s="472">
        <f t="shared" si="38"/>
        <v>8305.4</v>
      </c>
      <c r="N53" s="445">
        <v>250</v>
      </c>
      <c r="O53" s="473" t="s">
        <v>556</v>
      </c>
      <c r="P53" s="443">
        <v>44257</v>
      </c>
      <c r="Q53" s="363"/>
      <c r="R53" s="324" t="s">
        <v>792</v>
      </c>
      <c r="S53" s="37"/>
      <c r="Y53" s="37"/>
      <c r="Z53" s="37"/>
    </row>
    <row r="54" spans="1:34" s="369" customFormat="1" ht="13.9" customHeight="1">
      <c r="A54" s="516">
        <v>7</v>
      </c>
      <c r="B54" s="470">
        <v>44257</v>
      </c>
      <c r="C54" s="448"/>
      <c r="D54" s="446" t="s">
        <v>876</v>
      </c>
      <c r="E54" s="447" t="s">
        <v>557</v>
      </c>
      <c r="F54" s="444">
        <v>577.5</v>
      </c>
      <c r="G54" s="444">
        <v>570</v>
      </c>
      <c r="H54" s="444">
        <v>585.5</v>
      </c>
      <c r="I54" s="445">
        <v>598</v>
      </c>
      <c r="J54" s="445" t="s">
        <v>877</v>
      </c>
      <c r="K54" s="517">
        <f t="shared" ref="K54" si="40">H54-F54</f>
        <v>8</v>
      </c>
      <c r="L54" s="471">
        <f t="shared" ref="L54" si="41">(H54*N54)*0.035%</f>
        <v>320.29777500000006</v>
      </c>
      <c r="M54" s="472">
        <f t="shared" ref="M54" si="42">(K54*N54)-L54</f>
        <v>12183.702224999999</v>
      </c>
      <c r="N54" s="445">
        <v>1563</v>
      </c>
      <c r="O54" s="473" t="s">
        <v>556</v>
      </c>
      <c r="P54" s="464">
        <v>44257</v>
      </c>
      <c r="Q54" s="363"/>
      <c r="R54" s="324" t="s">
        <v>792</v>
      </c>
      <c r="S54" s="37"/>
      <c r="Y54" s="37"/>
      <c r="Z54" s="37"/>
    </row>
    <row r="55" spans="1:34" s="369" customFormat="1" ht="13.9" customHeight="1">
      <c r="A55" s="516">
        <v>8</v>
      </c>
      <c r="B55" s="470">
        <v>44257</v>
      </c>
      <c r="C55" s="448"/>
      <c r="D55" s="446" t="s">
        <v>880</v>
      </c>
      <c r="E55" s="447" t="s">
        <v>557</v>
      </c>
      <c r="F55" s="444">
        <v>1918</v>
      </c>
      <c r="G55" s="444">
        <v>1892</v>
      </c>
      <c r="H55" s="444">
        <v>1935.5</v>
      </c>
      <c r="I55" s="445">
        <v>1960</v>
      </c>
      <c r="J55" s="445" t="s">
        <v>881</v>
      </c>
      <c r="K55" s="517">
        <f t="shared" ref="K55" si="43">H55-F55</f>
        <v>17.5</v>
      </c>
      <c r="L55" s="471">
        <f t="shared" ref="L55" si="44">(H55*N55)*0.035%</f>
        <v>372.58375000000007</v>
      </c>
      <c r="M55" s="472">
        <f t="shared" ref="M55" si="45">(K55*N55)-L55</f>
        <v>9252.4162500000002</v>
      </c>
      <c r="N55" s="445">
        <v>550</v>
      </c>
      <c r="O55" s="473" t="s">
        <v>556</v>
      </c>
      <c r="P55" s="464">
        <v>44257</v>
      </c>
      <c r="Q55" s="363"/>
      <c r="R55" s="324" t="s">
        <v>792</v>
      </c>
      <c r="S55" s="37"/>
      <c r="Y55" s="37"/>
      <c r="Z55" s="37"/>
    </row>
    <row r="56" spans="1:34" s="369" customFormat="1" ht="13.9" customHeight="1">
      <c r="A56" s="528">
        <v>9</v>
      </c>
      <c r="B56" s="479">
        <v>44258</v>
      </c>
      <c r="C56" s="491"/>
      <c r="D56" s="461" t="s">
        <v>849</v>
      </c>
      <c r="E56" s="492" t="s">
        <v>817</v>
      </c>
      <c r="F56" s="462">
        <v>15075</v>
      </c>
      <c r="G56" s="462">
        <v>15180</v>
      </c>
      <c r="H56" s="462">
        <v>15180</v>
      </c>
      <c r="I56" s="463">
        <v>14850</v>
      </c>
      <c r="J56" s="463" t="s">
        <v>890</v>
      </c>
      <c r="K56" s="529">
        <f>F56-H56</f>
        <v>-105</v>
      </c>
      <c r="L56" s="511">
        <f t="shared" ref="L56" si="46">(H56*N56)*0.035%</f>
        <v>398.47500000000008</v>
      </c>
      <c r="M56" s="512">
        <f t="shared" ref="M56" si="47">(K56*N56)-L56</f>
        <v>-8273.4750000000004</v>
      </c>
      <c r="N56" s="463">
        <v>75</v>
      </c>
      <c r="O56" s="513" t="s">
        <v>620</v>
      </c>
      <c r="P56" s="530">
        <v>44258</v>
      </c>
      <c r="Q56" s="363"/>
      <c r="R56" s="324" t="s">
        <v>559</v>
      </c>
      <c r="S56" s="37"/>
      <c r="Y56" s="37"/>
      <c r="Z56" s="37"/>
    </row>
    <row r="57" spans="1:34" s="369" customFormat="1" ht="13.9" customHeight="1">
      <c r="A57" s="528">
        <v>10</v>
      </c>
      <c r="B57" s="479">
        <v>44258</v>
      </c>
      <c r="C57" s="491"/>
      <c r="D57" s="461" t="s">
        <v>861</v>
      </c>
      <c r="E57" s="492" t="s">
        <v>817</v>
      </c>
      <c r="F57" s="462">
        <v>744</v>
      </c>
      <c r="G57" s="462">
        <v>755</v>
      </c>
      <c r="H57" s="462">
        <v>754</v>
      </c>
      <c r="I57" s="463">
        <v>725</v>
      </c>
      <c r="J57" s="463" t="s">
        <v>891</v>
      </c>
      <c r="K57" s="529">
        <f>F57-H57</f>
        <v>-10</v>
      </c>
      <c r="L57" s="511">
        <f t="shared" ref="L57" si="48">(H57*N57)*0.035%</f>
        <v>316.68000000000006</v>
      </c>
      <c r="M57" s="512">
        <f t="shared" ref="M57" si="49">(K57*N57)-L57</f>
        <v>-12316.68</v>
      </c>
      <c r="N57" s="463">
        <v>1200</v>
      </c>
      <c r="O57" s="513" t="s">
        <v>620</v>
      </c>
      <c r="P57" s="530">
        <v>44258</v>
      </c>
      <c r="Q57" s="363"/>
      <c r="R57" s="324" t="s">
        <v>559</v>
      </c>
      <c r="S57" s="37"/>
      <c r="Y57" s="37"/>
      <c r="Z57" s="37"/>
    </row>
    <row r="58" spans="1:34" s="369" customFormat="1" ht="13.9" customHeight="1">
      <c r="A58" s="531">
        <v>11</v>
      </c>
      <c r="B58" s="479">
        <v>44260</v>
      </c>
      <c r="C58" s="491"/>
      <c r="D58" s="461" t="s">
        <v>937</v>
      </c>
      <c r="E58" s="492" t="s">
        <v>817</v>
      </c>
      <c r="F58" s="462">
        <v>7175</v>
      </c>
      <c r="G58" s="462">
        <v>7280</v>
      </c>
      <c r="H58" s="462">
        <v>7280</v>
      </c>
      <c r="I58" s="463">
        <v>6950</v>
      </c>
      <c r="J58" s="463" t="s">
        <v>890</v>
      </c>
      <c r="K58" s="532">
        <f>F58-H58</f>
        <v>-105</v>
      </c>
      <c r="L58" s="511">
        <f t="shared" ref="L58" si="50">(H58*N58)*0.035%</f>
        <v>254.80000000000004</v>
      </c>
      <c r="M58" s="512">
        <f t="shared" ref="M58" si="51">(K58*N58)-L58</f>
        <v>-10754.8</v>
      </c>
      <c r="N58" s="463">
        <v>100</v>
      </c>
      <c r="O58" s="513" t="s">
        <v>620</v>
      </c>
      <c r="P58" s="530">
        <v>44260</v>
      </c>
      <c r="Q58" s="363"/>
      <c r="R58" s="324" t="s">
        <v>559</v>
      </c>
      <c r="S58" s="37"/>
      <c r="Y58" s="37"/>
      <c r="Z58" s="37"/>
    </row>
    <row r="59" spans="1:34" s="369" customFormat="1" ht="13.9" customHeight="1">
      <c r="A59" s="522"/>
      <c r="B59" s="418"/>
      <c r="C59" s="419"/>
      <c r="D59" s="412"/>
      <c r="E59" s="413"/>
      <c r="F59" s="387"/>
      <c r="G59" s="387"/>
      <c r="H59" s="387"/>
      <c r="I59" s="352"/>
      <c r="J59" s="352"/>
      <c r="K59" s="523"/>
      <c r="L59" s="406"/>
      <c r="M59" s="509"/>
      <c r="N59" s="352"/>
      <c r="O59" s="380"/>
      <c r="P59" s="393"/>
      <c r="Q59" s="363"/>
      <c r="R59" s="324"/>
      <c r="S59" s="37"/>
      <c r="Y59" s="37"/>
      <c r="Z59" s="37"/>
    </row>
    <row r="60" spans="1:34" s="369" customFormat="1" ht="13.9" customHeight="1">
      <c r="A60" s="522"/>
      <c r="B60" s="418"/>
      <c r="C60" s="419"/>
      <c r="D60" s="412"/>
      <c r="E60" s="413"/>
      <c r="F60" s="387"/>
      <c r="G60" s="387"/>
      <c r="H60" s="387"/>
      <c r="I60" s="352"/>
      <c r="J60" s="352"/>
      <c r="K60" s="523"/>
      <c r="L60" s="406"/>
      <c r="M60" s="509"/>
      <c r="N60" s="352"/>
      <c r="O60" s="380"/>
      <c r="P60" s="393"/>
      <c r="Q60" s="363"/>
      <c r="R60" s="324"/>
      <c r="S60" s="37"/>
      <c r="Y60" s="37"/>
      <c r="Z60" s="37"/>
    </row>
    <row r="61" spans="1:34" s="369" customFormat="1" ht="13.9" customHeight="1">
      <c r="A61" s="420"/>
      <c r="B61" s="418"/>
      <c r="C61" s="419"/>
      <c r="D61" s="412"/>
      <c r="E61" s="413"/>
      <c r="F61" s="387"/>
      <c r="G61" s="387"/>
      <c r="H61" s="387"/>
      <c r="I61" s="352"/>
      <c r="J61" s="352"/>
      <c r="K61" s="352"/>
      <c r="L61" s="352"/>
      <c r="M61" s="352"/>
      <c r="N61" s="352"/>
      <c r="O61" s="352"/>
      <c r="P61" s="352"/>
      <c r="Q61" s="363"/>
      <c r="R61" s="324"/>
      <c r="S61" s="37"/>
      <c r="Y61" s="37"/>
      <c r="Z61" s="37"/>
    </row>
    <row r="62" spans="1:34" s="369" customFormat="1" ht="13.9" customHeight="1">
      <c r="A62" s="430"/>
      <c r="B62" s="424"/>
      <c r="C62" s="431"/>
      <c r="D62" s="432"/>
      <c r="E62" s="353"/>
      <c r="F62" s="399"/>
      <c r="G62" s="399"/>
      <c r="H62" s="399"/>
      <c r="I62" s="395"/>
      <c r="J62" s="395"/>
      <c r="K62" s="395"/>
      <c r="L62" s="395"/>
      <c r="M62" s="395"/>
      <c r="N62" s="395"/>
      <c r="O62" s="395"/>
      <c r="P62" s="395"/>
      <c r="Q62" s="363"/>
      <c r="R62" s="324"/>
      <c r="S62" s="37"/>
      <c r="Y62" s="37"/>
      <c r="Z62" s="37"/>
    </row>
    <row r="63" spans="1:34" s="3" customFormat="1">
      <c r="A63" s="41"/>
      <c r="B63" s="42"/>
      <c r="C63" s="43"/>
      <c r="D63" s="44"/>
      <c r="E63" s="45"/>
      <c r="F63" s="46"/>
      <c r="G63" s="46"/>
      <c r="H63" s="46"/>
      <c r="I63" s="46"/>
      <c r="J63" s="14"/>
      <c r="K63" s="88"/>
      <c r="L63" s="88"/>
      <c r="M63" s="14"/>
      <c r="N63" s="13"/>
      <c r="O63" s="89"/>
      <c r="P63" s="2"/>
      <c r="Q63" s="1"/>
      <c r="R63" s="14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3" customFormat="1" ht="15">
      <c r="A64" s="47" t="s">
        <v>573</v>
      </c>
      <c r="B64" s="47"/>
      <c r="C64" s="47"/>
      <c r="D64" s="47"/>
      <c r="E64" s="48"/>
      <c r="F64" s="46"/>
      <c r="G64" s="46"/>
      <c r="H64" s="46"/>
      <c r="I64" s="46"/>
      <c r="J64" s="50"/>
      <c r="K64" s="9"/>
      <c r="L64" s="9"/>
      <c r="M64" s="9"/>
      <c r="N64" s="8"/>
      <c r="O64" s="50"/>
      <c r="P64" s="2"/>
      <c r="Q64" s="1"/>
      <c r="R64" s="14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3" customFormat="1" ht="38.25">
      <c r="A65" s="18" t="s">
        <v>16</v>
      </c>
      <c r="B65" s="18" t="s">
        <v>534</v>
      </c>
      <c r="C65" s="18"/>
      <c r="D65" s="19" t="s">
        <v>545</v>
      </c>
      <c r="E65" s="18" t="s">
        <v>546</v>
      </c>
      <c r="F65" s="18" t="s">
        <v>547</v>
      </c>
      <c r="G65" s="49" t="s">
        <v>566</v>
      </c>
      <c r="H65" s="18" t="s">
        <v>549</v>
      </c>
      <c r="I65" s="18" t="s">
        <v>550</v>
      </c>
      <c r="J65" s="17" t="s">
        <v>551</v>
      </c>
      <c r="K65" s="17" t="s">
        <v>574</v>
      </c>
      <c r="L65" s="60" t="s">
        <v>820</v>
      </c>
      <c r="M65" s="74" t="s">
        <v>568</v>
      </c>
      <c r="N65" s="18" t="s">
        <v>569</v>
      </c>
      <c r="O65" s="18" t="s">
        <v>554</v>
      </c>
      <c r="P65" s="19" t="s">
        <v>555</v>
      </c>
      <c r="Q65" s="1"/>
      <c r="R65" s="14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369" customFormat="1" ht="13.9" customHeight="1">
      <c r="A66" s="516">
        <v>1</v>
      </c>
      <c r="B66" s="470">
        <v>44256</v>
      </c>
      <c r="C66" s="448"/>
      <c r="D66" s="446" t="s">
        <v>865</v>
      </c>
      <c r="E66" s="447" t="s">
        <v>557</v>
      </c>
      <c r="F66" s="444">
        <v>350</v>
      </c>
      <c r="G66" s="444">
        <v>190</v>
      </c>
      <c r="H66" s="444">
        <v>470</v>
      </c>
      <c r="I66" s="445">
        <v>700</v>
      </c>
      <c r="J66" s="445" t="s">
        <v>866</v>
      </c>
      <c r="K66" s="517">
        <f t="shared" ref="K66" si="52">H66-F66</f>
        <v>120</v>
      </c>
      <c r="L66" s="445">
        <v>100</v>
      </c>
      <c r="M66" s="472">
        <f t="shared" ref="M66" si="53">(K66*N66)-L66</f>
        <v>2900</v>
      </c>
      <c r="N66" s="445">
        <v>25</v>
      </c>
      <c r="O66" s="473" t="s">
        <v>556</v>
      </c>
      <c r="P66" s="464">
        <v>44256</v>
      </c>
      <c r="Q66" s="363"/>
      <c r="R66" s="324" t="s">
        <v>559</v>
      </c>
      <c r="S66" s="37"/>
      <c r="Y66" s="37"/>
      <c r="Z66" s="37"/>
    </row>
    <row r="67" spans="1:34" s="369" customFormat="1" ht="13.9" customHeight="1">
      <c r="A67" s="516">
        <v>2</v>
      </c>
      <c r="B67" s="470">
        <v>44256</v>
      </c>
      <c r="C67" s="448"/>
      <c r="D67" s="446" t="s">
        <v>865</v>
      </c>
      <c r="E67" s="447" t="s">
        <v>557</v>
      </c>
      <c r="F67" s="444">
        <v>340</v>
      </c>
      <c r="G67" s="444">
        <v>190</v>
      </c>
      <c r="H67" s="444">
        <v>430</v>
      </c>
      <c r="I67" s="445">
        <v>700</v>
      </c>
      <c r="J67" s="445" t="s">
        <v>867</v>
      </c>
      <c r="K67" s="517">
        <f t="shared" ref="K67" si="54">H67-F67</f>
        <v>90</v>
      </c>
      <c r="L67" s="445">
        <v>100</v>
      </c>
      <c r="M67" s="472">
        <f t="shared" ref="M67" si="55">(K67*N67)-L67</f>
        <v>2150</v>
      </c>
      <c r="N67" s="445">
        <v>25</v>
      </c>
      <c r="O67" s="473" t="s">
        <v>556</v>
      </c>
      <c r="P67" s="464">
        <v>44256</v>
      </c>
      <c r="Q67" s="363"/>
      <c r="R67" s="324" t="s">
        <v>559</v>
      </c>
      <c r="S67" s="37"/>
      <c r="Y67" s="37"/>
      <c r="Z67" s="37"/>
    </row>
    <row r="68" spans="1:34" s="369" customFormat="1" ht="13.9" customHeight="1">
      <c r="A68" s="516">
        <v>3</v>
      </c>
      <c r="B68" s="470">
        <v>44257</v>
      </c>
      <c r="C68" s="448"/>
      <c r="D68" s="446" t="s">
        <v>878</v>
      </c>
      <c r="E68" s="447" t="s">
        <v>557</v>
      </c>
      <c r="F68" s="444">
        <v>320</v>
      </c>
      <c r="G68" s="444">
        <v>170</v>
      </c>
      <c r="H68" s="444">
        <v>405</v>
      </c>
      <c r="I68" s="445">
        <v>700</v>
      </c>
      <c r="J68" s="445" t="s">
        <v>898</v>
      </c>
      <c r="K68" s="517">
        <f t="shared" ref="K68" si="56">H68-F68</f>
        <v>85</v>
      </c>
      <c r="L68" s="445">
        <v>100</v>
      </c>
      <c r="M68" s="472">
        <f t="shared" ref="M68" si="57">(K68*N68)-L68</f>
        <v>2025</v>
      </c>
      <c r="N68" s="445">
        <v>25</v>
      </c>
      <c r="O68" s="473" t="s">
        <v>556</v>
      </c>
      <c r="P68" s="464">
        <v>44257</v>
      </c>
      <c r="Q68" s="363"/>
      <c r="R68" s="324" t="s">
        <v>792</v>
      </c>
      <c r="S68" s="37"/>
      <c r="Y68" s="37"/>
      <c r="Z68" s="37"/>
    </row>
    <row r="69" spans="1:34" s="369" customFormat="1" ht="13.9" customHeight="1">
      <c r="A69" s="516">
        <v>4</v>
      </c>
      <c r="B69" s="470">
        <v>44257</v>
      </c>
      <c r="C69" s="448"/>
      <c r="D69" s="446" t="s">
        <v>883</v>
      </c>
      <c r="E69" s="447" t="s">
        <v>557</v>
      </c>
      <c r="F69" s="444">
        <v>73.5</v>
      </c>
      <c r="G69" s="444">
        <v>25</v>
      </c>
      <c r="H69" s="444">
        <v>96</v>
      </c>
      <c r="I69" s="445">
        <v>150</v>
      </c>
      <c r="J69" s="445" t="s">
        <v>884</v>
      </c>
      <c r="K69" s="517">
        <f t="shared" ref="K69" si="58">H69-F69</f>
        <v>22.5</v>
      </c>
      <c r="L69" s="445">
        <v>100</v>
      </c>
      <c r="M69" s="472">
        <f t="shared" ref="M69" si="59">(K69*N69)-L69</f>
        <v>1587.5</v>
      </c>
      <c r="N69" s="445">
        <v>75</v>
      </c>
      <c r="O69" s="473" t="s">
        <v>556</v>
      </c>
      <c r="P69" s="464">
        <v>44257</v>
      </c>
      <c r="Q69" s="363"/>
      <c r="R69" s="324" t="s">
        <v>792</v>
      </c>
      <c r="S69" s="37"/>
      <c r="Y69" s="37"/>
      <c r="Z69" s="37"/>
    </row>
    <row r="70" spans="1:34" s="369" customFormat="1" ht="13.9" customHeight="1">
      <c r="A70" s="528">
        <v>5</v>
      </c>
      <c r="B70" s="479">
        <v>44257</v>
      </c>
      <c r="C70" s="491"/>
      <c r="D70" s="461" t="s">
        <v>883</v>
      </c>
      <c r="E70" s="492" t="s">
        <v>557</v>
      </c>
      <c r="F70" s="462">
        <v>73.5</v>
      </c>
      <c r="G70" s="462">
        <v>25</v>
      </c>
      <c r="H70" s="462">
        <v>25</v>
      </c>
      <c r="I70" s="463">
        <v>150</v>
      </c>
      <c r="J70" s="463" t="s">
        <v>889</v>
      </c>
      <c r="K70" s="529">
        <f t="shared" ref="K70:K71" si="60">H70-F70</f>
        <v>-48.5</v>
      </c>
      <c r="L70" s="463">
        <v>100</v>
      </c>
      <c r="M70" s="512">
        <f t="shared" ref="M70:M71" si="61">(K70*N70)-L70</f>
        <v>-3737.5</v>
      </c>
      <c r="N70" s="463">
        <v>75</v>
      </c>
      <c r="O70" s="513" t="s">
        <v>620</v>
      </c>
      <c r="P70" s="484">
        <v>44258</v>
      </c>
      <c r="Q70" s="363"/>
      <c r="R70" s="324" t="s">
        <v>792</v>
      </c>
      <c r="S70" s="37"/>
      <c r="Y70" s="37"/>
      <c r="Z70" s="37"/>
    </row>
    <row r="71" spans="1:34" s="369" customFormat="1" ht="13.9" customHeight="1">
      <c r="A71" s="516">
        <v>6</v>
      </c>
      <c r="B71" s="470">
        <v>44258</v>
      </c>
      <c r="C71" s="448"/>
      <c r="D71" s="446" t="s">
        <v>910</v>
      </c>
      <c r="E71" s="447" t="s">
        <v>557</v>
      </c>
      <c r="F71" s="444">
        <v>295</v>
      </c>
      <c r="G71" s="444">
        <v>145</v>
      </c>
      <c r="H71" s="444">
        <v>375</v>
      </c>
      <c r="I71" s="445">
        <v>600</v>
      </c>
      <c r="J71" s="445" t="s">
        <v>916</v>
      </c>
      <c r="K71" s="517">
        <f t="shared" si="60"/>
        <v>80</v>
      </c>
      <c r="L71" s="445">
        <v>100</v>
      </c>
      <c r="M71" s="472">
        <f t="shared" si="61"/>
        <v>1900</v>
      </c>
      <c r="N71" s="445">
        <v>25</v>
      </c>
      <c r="O71" s="473" t="s">
        <v>556</v>
      </c>
      <c r="P71" s="443">
        <v>44259</v>
      </c>
      <c r="Q71" s="363"/>
      <c r="R71" s="324" t="s">
        <v>559</v>
      </c>
      <c r="S71" s="37"/>
      <c r="Y71" s="37"/>
      <c r="Z71" s="37"/>
    </row>
    <row r="72" spans="1:34" s="369" customFormat="1" ht="13.9" customHeight="1">
      <c r="A72" s="516">
        <v>7</v>
      </c>
      <c r="B72" s="470">
        <v>44259</v>
      </c>
      <c r="C72" s="448"/>
      <c r="D72" s="446" t="s">
        <v>914</v>
      </c>
      <c r="E72" s="447" t="s">
        <v>557</v>
      </c>
      <c r="F72" s="444">
        <v>30</v>
      </c>
      <c r="G72" s="444"/>
      <c r="H72" s="444">
        <v>43</v>
      </c>
      <c r="I72" s="445">
        <v>80</v>
      </c>
      <c r="J72" s="445" t="s">
        <v>915</v>
      </c>
      <c r="K72" s="517">
        <f t="shared" ref="K72:K73" si="62">H72-F72</f>
        <v>13</v>
      </c>
      <c r="L72" s="445">
        <v>100</v>
      </c>
      <c r="M72" s="472">
        <f t="shared" ref="M72:M73" si="63">(K72*N72)-L72</f>
        <v>875</v>
      </c>
      <c r="N72" s="445">
        <v>75</v>
      </c>
      <c r="O72" s="473" t="s">
        <v>556</v>
      </c>
      <c r="P72" s="464">
        <v>44259</v>
      </c>
      <c r="Q72" s="363"/>
      <c r="R72" s="324" t="s">
        <v>792</v>
      </c>
      <c r="S72" s="37"/>
      <c r="Y72" s="37"/>
      <c r="Z72" s="37"/>
    </row>
    <row r="73" spans="1:34" s="369" customFormat="1" ht="13.9" customHeight="1">
      <c r="A73" s="516">
        <v>8</v>
      </c>
      <c r="B73" s="470">
        <v>44259</v>
      </c>
      <c r="C73" s="448"/>
      <c r="D73" s="446" t="s">
        <v>911</v>
      </c>
      <c r="E73" s="447" t="s">
        <v>557</v>
      </c>
      <c r="F73" s="444">
        <v>305</v>
      </c>
      <c r="G73" s="444">
        <v>145</v>
      </c>
      <c r="H73" s="444">
        <v>365</v>
      </c>
      <c r="I73" s="445">
        <v>600</v>
      </c>
      <c r="J73" s="445" t="s">
        <v>787</v>
      </c>
      <c r="K73" s="517">
        <f t="shared" si="62"/>
        <v>60</v>
      </c>
      <c r="L73" s="445">
        <v>100</v>
      </c>
      <c r="M73" s="472">
        <f t="shared" si="63"/>
        <v>1400</v>
      </c>
      <c r="N73" s="445">
        <v>25</v>
      </c>
      <c r="O73" s="473" t="s">
        <v>556</v>
      </c>
      <c r="P73" s="464">
        <v>44259</v>
      </c>
      <c r="Q73" s="363"/>
      <c r="R73" s="324" t="s">
        <v>559</v>
      </c>
      <c r="S73" s="37"/>
      <c r="Y73" s="37"/>
      <c r="Z73" s="37"/>
    </row>
    <row r="74" spans="1:34" s="369" customFormat="1" ht="13.9" customHeight="1">
      <c r="A74" s="522">
        <v>9</v>
      </c>
      <c r="B74" s="418">
        <v>44260</v>
      </c>
      <c r="C74" s="419"/>
      <c r="D74" s="412" t="s">
        <v>938</v>
      </c>
      <c r="E74" s="413" t="s">
        <v>557</v>
      </c>
      <c r="F74" s="387" t="s">
        <v>939</v>
      </c>
      <c r="G74" s="387">
        <v>30</v>
      </c>
      <c r="H74" s="387"/>
      <c r="I74" s="352">
        <v>150</v>
      </c>
      <c r="J74" s="352" t="s">
        <v>558</v>
      </c>
      <c r="K74" s="523"/>
      <c r="L74" s="352"/>
      <c r="M74" s="509"/>
      <c r="N74" s="352"/>
      <c r="O74" s="380"/>
      <c r="P74" s="393"/>
      <c r="Q74" s="363"/>
      <c r="R74" s="324" t="s">
        <v>559</v>
      </c>
      <c r="S74" s="37"/>
      <c r="Y74" s="37"/>
      <c r="Z74" s="37"/>
    </row>
    <row r="75" spans="1:34" s="369" customFormat="1" ht="13.9" customHeight="1">
      <c r="A75" s="522"/>
      <c r="B75" s="418"/>
      <c r="C75" s="419"/>
      <c r="D75" s="412"/>
      <c r="E75" s="413"/>
      <c r="F75" s="387"/>
      <c r="G75" s="387"/>
      <c r="H75" s="387"/>
      <c r="I75" s="352"/>
      <c r="J75" s="352"/>
      <c r="K75" s="523"/>
      <c r="L75" s="352"/>
      <c r="M75" s="509"/>
      <c r="N75" s="352"/>
      <c r="O75" s="380"/>
      <c r="P75" s="393"/>
      <c r="Q75" s="363"/>
      <c r="R75" s="324"/>
      <c r="S75" s="37"/>
      <c r="Y75" s="37"/>
      <c r="Z75" s="37"/>
    </row>
    <row r="76" spans="1:34" s="369" customFormat="1" ht="13.9" customHeight="1">
      <c r="A76" s="420"/>
      <c r="B76" s="418"/>
      <c r="C76" s="419"/>
      <c r="D76" s="412"/>
      <c r="E76" s="413"/>
      <c r="F76" s="387"/>
      <c r="G76" s="387"/>
      <c r="H76" s="387"/>
      <c r="I76" s="352"/>
      <c r="J76" s="352"/>
      <c r="K76" s="352"/>
      <c r="L76" s="352"/>
      <c r="M76" s="352"/>
      <c r="N76" s="352"/>
      <c r="O76" s="352"/>
      <c r="P76" s="352"/>
      <c r="Q76" s="363"/>
      <c r="R76" s="324"/>
      <c r="S76" s="37"/>
      <c r="Y76" s="37"/>
      <c r="Z76" s="37"/>
    </row>
    <row r="77" spans="1:34" s="37" customFormat="1" ht="14.25">
      <c r="A77" s="33"/>
      <c r="B77" s="397"/>
      <c r="C77" s="397"/>
      <c r="D77" s="398"/>
      <c r="E77" s="399"/>
      <c r="F77" s="399"/>
      <c r="G77" s="400"/>
      <c r="H77" s="400"/>
      <c r="I77" s="399"/>
      <c r="J77" s="395"/>
      <c r="K77" s="395"/>
      <c r="L77" s="395"/>
      <c r="M77" s="395"/>
      <c r="N77" s="395"/>
      <c r="O77" s="395"/>
      <c r="P77" s="395"/>
      <c r="Q77" s="363"/>
      <c r="R77" s="324"/>
      <c r="Z77" s="369"/>
      <c r="AA77" s="369"/>
      <c r="AB77" s="369"/>
      <c r="AC77" s="369"/>
      <c r="AD77" s="369"/>
      <c r="AE77" s="369"/>
      <c r="AF77" s="369"/>
      <c r="AG77" s="369"/>
      <c r="AH77" s="369"/>
    </row>
    <row r="78" spans="1:34" s="37" customFormat="1" ht="14.25">
      <c r="A78" s="33"/>
      <c r="B78" s="397"/>
      <c r="C78" s="397"/>
      <c r="D78" s="398"/>
      <c r="E78" s="399"/>
      <c r="F78" s="399"/>
      <c r="G78" s="400"/>
      <c r="H78" s="400"/>
      <c r="I78" s="399"/>
      <c r="J78" s="395"/>
      <c r="K78" s="395"/>
      <c r="L78" s="395"/>
      <c r="M78" s="395"/>
      <c r="N78" s="395"/>
      <c r="O78" s="395"/>
      <c r="P78" s="395"/>
      <c r="Q78" s="363"/>
      <c r="R78" s="324"/>
      <c r="Z78" s="369"/>
      <c r="AA78" s="369"/>
      <c r="AB78" s="369"/>
      <c r="AC78" s="369"/>
      <c r="AD78" s="369"/>
      <c r="AE78" s="369"/>
      <c r="AF78" s="369"/>
      <c r="AG78" s="369"/>
      <c r="AH78" s="369"/>
    </row>
    <row r="79" spans="1:34" s="37" customFormat="1" ht="14.25">
      <c r="A79" s="33"/>
      <c r="B79" s="397"/>
      <c r="C79" s="397"/>
      <c r="D79" s="398"/>
      <c r="E79" s="399"/>
      <c r="F79" s="399"/>
      <c r="G79" s="400"/>
      <c r="H79" s="400"/>
      <c r="I79" s="399"/>
      <c r="J79" s="395"/>
      <c r="K79" s="395"/>
      <c r="L79" s="395"/>
      <c r="M79" s="395"/>
      <c r="N79" s="395"/>
      <c r="O79" s="395"/>
      <c r="P79" s="395"/>
      <c r="Q79" s="363"/>
      <c r="R79" s="324"/>
      <c r="Z79" s="369"/>
      <c r="AA79" s="369"/>
      <c r="AB79" s="369"/>
      <c r="AC79" s="369"/>
      <c r="AD79" s="369"/>
      <c r="AE79" s="369"/>
      <c r="AF79" s="369"/>
      <c r="AG79" s="369"/>
      <c r="AH79" s="369"/>
    </row>
    <row r="80" spans="1:34" s="37" customFormat="1" ht="14.25">
      <c r="A80" s="33"/>
      <c r="B80" s="397"/>
      <c r="C80" s="397"/>
      <c r="D80" s="398"/>
      <c r="E80" s="399"/>
      <c r="F80" s="399"/>
      <c r="G80" s="400"/>
      <c r="H80" s="400"/>
      <c r="I80" s="399"/>
      <c r="J80" s="395"/>
      <c r="K80" s="395"/>
      <c r="L80" s="395"/>
      <c r="M80" s="395"/>
      <c r="N80" s="395"/>
      <c r="O80" s="395"/>
      <c r="P80" s="395"/>
      <c r="Q80" s="363"/>
      <c r="R80" s="324"/>
      <c r="Z80" s="369"/>
      <c r="AA80" s="369"/>
      <c r="AB80" s="369"/>
      <c r="AC80" s="369"/>
      <c r="AD80" s="369"/>
      <c r="AE80" s="369"/>
      <c r="AF80" s="369"/>
      <c r="AG80" s="369"/>
      <c r="AH80" s="369"/>
    </row>
    <row r="81" spans="1:34" s="37" customFormat="1" ht="14.25">
      <c r="A81" s="33"/>
      <c r="B81" s="397"/>
      <c r="C81" s="397"/>
      <c r="D81" s="398"/>
      <c r="E81" s="399"/>
      <c r="F81" s="399"/>
      <c r="G81" s="400"/>
      <c r="H81" s="400"/>
      <c r="I81" s="399"/>
      <c r="J81" s="395"/>
      <c r="K81" s="395"/>
      <c r="L81" s="395"/>
      <c r="M81" s="395"/>
      <c r="N81" s="395"/>
      <c r="O81" s="401"/>
      <c r="P81" s="395"/>
      <c r="Q81" s="363"/>
      <c r="R81" s="324"/>
      <c r="Z81" s="369"/>
      <c r="AA81" s="369"/>
      <c r="AB81" s="369"/>
      <c r="AC81" s="369"/>
      <c r="AD81" s="369"/>
      <c r="AE81" s="369"/>
      <c r="AF81" s="369"/>
      <c r="AG81" s="369"/>
      <c r="AH81" s="369"/>
    </row>
    <row r="82" spans="1:34" s="37" customFormat="1" ht="14.25">
      <c r="A82" s="353"/>
      <c r="B82" s="354"/>
      <c r="C82" s="354"/>
      <c r="D82" s="355"/>
      <c r="E82" s="353"/>
      <c r="F82" s="370"/>
      <c r="G82" s="353"/>
      <c r="H82" s="353"/>
      <c r="I82" s="353"/>
      <c r="J82" s="354"/>
      <c r="K82" s="371"/>
      <c r="L82" s="353"/>
      <c r="M82" s="353"/>
      <c r="N82" s="353"/>
      <c r="O82" s="372"/>
      <c r="P82" s="363"/>
      <c r="Q82" s="363"/>
      <c r="R82" s="324"/>
      <c r="Z82" s="369"/>
      <c r="AA82" s="369"/>
      <c r="AB82" s="369"/>
      <c r="AC82" s="369"/>
      <c r="AD82" s="369"/>
      <c r="AE82" s="369"/>
      <c r="AF82" s="369"/>
      <c r="AG82" s="369"/>
      <c r="AH82" s="369"/>
    </row>
    <row r="83" spans="1:34" ht="15">
      <c r="A83" s="96" t="s">
        <v>575</v>
      </c>
      <c r="B83" s="97"/>
      <c r="C83" s="97"/>
      <c r="D83" s="98"/>
      <c r="E83" s="31"/>
      <c r="F83" s="29"/>
      <c r="G83" s="29"/>
      <c r="H83" s="70"/>
      <c r="I83" s="116"/>
      <c r="J83" s="117"/>
      <c r="K83" s="14"/>
      <c r="L83" s="14"/>
      <c r="M83" s="14"/>
      <c r="N83" s="8"/>
      <c r="O83" s="50"/>
      <c r="Q83" s="92"/>
      <c r="R83" s="14"/>
      <c r="S83" s="13"/>
      <c r="T83" s="13"/>
      <c r="U83" s="13"/>
      <c r="V83" s="13"/>
      <c r="W83" s="13"/>
      <c r="X83" s="13"/>
      <c r="Y83" s="13"/>
      <c r="Z83" s="13"/>
    </row>
    <row r="84" spans="1:34" ht="38.25">
      <c r="A84" s="17" t="s">
        <v>16</v>
      </c>
      <c r="B84" s="18" t="s">
        <v>534</v>
      </c>
      <c r="C84" s="18"/>
      <c r="D84" s="19" t="s">
        <v>545</v>
      </c>
      <c r="E84" s="18" t="s">
        <v>546</v>
      </c>
      <c r="F84" s="18" t="s">
        <v>547</v>
      </c>
      <c r="G84" s="18" t="s">
        <v>548</v>
      </c>
      <c r="H84" s="18" t="s">
        <v>549</v>
      </c>
      <c r="I84" s="18" t="s">
        <v>550</v>
      </c>
      <c r="J84" s="17" t="s">
        <v>551</v>
      </c>
      <c r="K84" s="59" t="s">
        <v>567</v>
      </c>
      <c r="L84" s="392" t="s">
        <v>820</v>
      </c>
      <c r="M84" s="60" t="s">
        <v>819</v>
      </c>
      <c r="N84" s="18" t="s">
        <v>554</v>
      </c>
      <c r="O84" s="75" t="s">
        <v>555</v>
      </c>
      <c r="P84" s="94"/>
      <c r="Q84" s="8"/>
      <c r="R84" s="14"/>
      <c r="S84" s="13"/>
      <c r="T84" s="13"/>
      <c r="U84" s="13"/>
      <c r="V84" s="13"/>
      <c r="W84" s="13"/>
      <c r="X84" s="13"/>
      <c r="Y84" s="13"/>
      <c r="Z84" s="13"/>
    </row>
    <row r="85" spans="1:34" s="369" customFormat="1" ht="14.25">
      <c r="A85" s="494">
        <v>1</v>
      </c>
      <c r="B85" s="495">
        <v>44203</v>
      </c>
      <c r="C85" s="496"/>
      <c r="D85" s="497" t="s">
        <v>480</v>
      </c>
      <c r="E85" s="498" t="s">
        <v>557</v>
      </c>
      <c r="F85" s="499">
        <v>424</v>
      </c>
      <c r="G85" s="500">
        <v>385</v>
      </c>
      <c r="H85" s="499">
        <v>455</v>
      </c>
      <c r="I85" s="501" t="s">
        <v>830</v>
      </c>
      <c r="J85" s="502" t="s">
        <v>847</v>
      </c>
      <c r="K85" s="502">
        <f t="shared" ref="K85" si="64">H85-F85</f>
        <v>31</v>
      </c>
      <c r="L85" s="503">
        <f>(F85*-0.8)/100</f>
        <v>-3.3920000000000003</v>
      </c>
      <c r="M85" s="504">
        <f t="shared" ref="M85" si="65">(K85+L85)/F85</f>
        <v>6.5113207547169816E-2</v>
      </c>
      <c r="N85" s="505" t="s">
        <v>556</v>
      </c>
      <c r="O85" s="506">
        <v>43877</v>
      </c>
      <c r="P85" s="95"/>
      <c r="Q85" s="416"/>
      <c r="R85" s="455" t="s">
        <v>559</v>
      </c>
      <c r="S85" s="410"/>
      <c r="T85" s="410"/>
      <c r="U85" s="410"/>
      <c r="V85" s="410"/>
      <c r="W85" s="410"/>
      <c r="X85" s="410"/>
      <c r="Y85" s="410"/>
      <c r="Z85" s="410"/>
    </row>
    <row r="86" spans="1:34" s="369" customFormat="1" ht="14.25">
      <c r="A86" s="433">
        <v>2</v>
      </c>
      <c r="B86" s="373">
        <v>44238</v>
      </c>
      <c r="C86" s="435"/>
      <c r="D86" s="385" t="s">
        <v>445</v>
      </c>
      <c r="E86" s="378" t="s">
        <v>557</v>
      </c>
      <c r="F86" s="387" t="s">
        <v>843</v>
      </c>
      <c r="G86" s="383">
        <v>1390</v>
      </c>
      <c r="H86" s="387"/>
      <c r="I86" s="375" t="s">
        <v>844</v>
      </c>
      <c r="J86" s="493" t="s">
        <v>558</v>
      </c>
      <c r="K86" s="493"/>
      <c r="L86" s="406"/>
      <c r="M86" s="402"/>
      <c r="N86" s="407"/>
      <c r="O86" s="409"/>
      <c r="P86" s="95"/>
      <c r="Q86" s="416"/>
      <c r="R86" s="455" t="s">
        <v>559</v>
      </c>
      <c r="S86" s="410"/>
      <c r="T86" s="410"/>
      <c r="U86" s="410"/>
      <c r="V86" s="410"/>
      <c r="W86" s="410"/>
      <c r="X86" s="410"/>
      <c r="Y86" s="410"/>
      <c r="Z86" s="410"/>
    </row>
    <row r="87" spans="1:34" s="5" customFormat="1">
      <c r="A87" s="364"/>
      <c r="B87" s="365"/>
      <c r="C87" s="366"/>
      <c r="D87" s="367"/>
      <c r="E87" s="396"/>
      <c r="F87" s="396"/>
      <c r="G87" s="453"/>
      <c r="H87" s="453"/>
      <c r="I87" s="396"/>
      <c r="J87" s="454"/>
      <c r="K87" s="449"/>
      <c r="L87" s="450"/>
      <c r="M87" s="451"/>
      <c r="N87" s="452"/>
      <c r="O87" s="368"/>
      <c r="P87" s="120"/>
      <c r="Q87"/>
      <c r="R87" s="91"/>
      <c r="T87" s="54"/>
      <c r="U87" s="54"/>
      <c r="V87" s="54"/>
      <c r="W87" s="54"/>
      <c r="X87" s="54"/>
      <c r="Y87" s="54"/>
      <c r="Z87" s="54"/>
    </row>
    <row r="88" spans="1:34">
      <c r="A88" s="20" t="s">
        <v>560</v>
      </c>
      <c r="B88" s="20"/>
      <c r="C88" s="20"/>
      <c r="D88" s="20"/>
      <c r="E88" s="2"/>
      <c r="F88" s="27" t="s">
        <v>562</v>
      </c>
      <c r="G88" s="79"/>
      <c r="H88" s="79"/>
      <c r="I88" s="35"/>
      <c r="J88" s="82"/>
      <c r="K88" s="80"/>
      <c r="L88" s="81"/>
      <c r="M88" s="82"/>
      <c r="N88" s="83"/>
      <c r="O88" s="121"/>
      <c r="P88" s="8"/>
      <c r="Q88" s="13"/>
      <c r="R88" s="93"/>
      <c r="S88" s="13"/>
      <c r="T88" s="13"/>
      <c r="U88" s="13"/>
      <c r="V88" s="13"/>
      <c r="W88" s="13"/>
      <c r="X88" s="13"/>
      <c r="Y88" s="13"/>
    </row>
    <row r="89" spans="1:34">
      <c r="A89" s="26" t="s">
        <v>561</v>
      </c>
      <c r="B89" s="20"/>
      <c r="C89" s="20"/>
      <c r="D89" s="20"/>
      <c r="E89" s="29"/>
      <c r="F89" s="27" t="s">
        <v>564</v>
      </c>
      <c r="G89" s="9"/>
      <c r="H89" s="9"/>
      <c r="I89" s="9"/>
      <c r="J89" s="50"/>
      <c r="K89" s="9"/>
      <c r="L89" s="9"/>
      <c r="M89" s="9"/>
      <c r="N89" s="8"/>
      <c r="O89" s="50"/>
      <c r="Q89" s="4"/>
      <c r="R89" s="14"/>
      <c r="S89" s="13"/>
      <c r="T89" s="13"/>
      <c r="U89" s="13"/>
      <c r="V89" s="13"/>
      <c r="W89" s="13"/>
      <c r="X89" s="13"/>
      <c r="Y89" s="13"/>
      <c r="Z89" s="13"/>
    </row>
    <row r="90" spans="1:34">
      <c r="A90" s="26"/>
      <c r="B90" s="20"/>
      <c r="C90" s="20"/>
      <c r="D90" s="20"/>
      <c r="E90" s="29"/>
      <c r="F90" s="27"/>
      <c r="G90" s="9"/>
      <c r="H90" s="9"/>
      <c r="I90" s="9"/>
      <c r="J90" s="50"/>
      <c r="K90" s="9"/>
      <c r="L90" s="9"/>
      <c r="M90" s="9"/>
      <c r="N90" s="8"/>
      <c r="O90" s="50"/>
      <c r="Q90" s="4"/>
      <c r="R90" s="79"/>
      <c r="S90" s="13"/>
      <c r="T90" s="13"/>
      <c r="U90" s="13"/>
      <c r="V90" s="13"/>
      <c r="W90" s="13"/>
      <c r="X90" s="13"/>
      <c r="Y90" s="13"/>
      <c r="Z90" s="13"/>
    </row>
    <row r="91" spans="1:34" ht="15">
      <c r="A91" s="8"/>
      <c r="B91" s="30" t="s">
        <v>824</v>
      </c>
      <c r="C91" s="30"/>
      <c r="D91" s="30"/>
      <c r="E91" s="30"/>
      <c r="F91" s="31"/>
      <c r="G91" s="29"/>
      <c r="H91" s="29"/>
      <c r="I91" s="70"/>
      <c r="J91" s="71"/>
      <c r="K91" s="72"/>
      <c r="L91" s="391"/>
      <c r="M91" s="9"/>
      <c r="N91" s="8"/>
      <c r="O91" s="50"/>
      <c r="Q91" s="4"/>
      <c r="R91" s="79"/>
      <c r="S91" s="13"/>
      <c r="T91" s="13"/>
      <c r="U91" s="13"/>
      <c r="V91" s="13"/>
      <c r="W91" s="13"/>
      <c r="X91" s="13"/>
      <c r="Y91" s="13"/>
      <c r="Z91" s="13"/>
    </row>
    <row r="92" spans="1:34" ht="38.25">
      <c r="A92" s="17" t="s">
        <v>16</v>
      </c>
      <c r="B92" s="18" t="s">
        <v>534</v>
      </c>
      <c r="C92" s="18"/>
      <c r="D92" s="19" t="s">
        <v>545</v>
      </c>
      <c r="E92" s="18" t="s">
        <v>546</v>
      </c>
      <c r="F92" s="18" t="s">
        <v>547</v>
      </c>
      <c r="G92" s="18" t="s">
        <v>566</v>
      </c>
      <c r="H92" s="18" t="s">
        <v>549</v>
      </c>
      <c r="I92" s="18" t="s">
        <v>550</v>
      </c>
      <c r="J92" s="73" t="s">
        <v>551</v>
      </c>
      <c r="K92" s="59" t="s">
        <v>567</v>
      </c>
      <c r="L92" s="74" t="s">
        <v>568</v>
      </c>
      <c r="M92" s="18" t="s">
        <v>569</v>
      </c>
      <c r="N92" s="392" t="s">
        <v>820</v>
      </c>
      <c r="O92" s="60" t="s">
        <v>819</v>
      </c>
      <c r="P92" s="18" t="s">
        <v>554</v>
      </c>
      <c r="Q92" s="75" t="s">
        <v>555</v>
      </c>
      <c r="R92" s="79"/>
      <c r="S92" s="13"/>
      <c r="T92" s="13"/>
      <c r="U92" s="13"/>
      <c r="V92" s="13"/>
      <c r="W92" s="13"/>
      <c r="X92" s="13"/>
      <c r="Y92" s="13"/>
      <c r="Z92" s="13"/>
    </row>
    <row r="93" spans="1:34" ht="14.25">
      <c r="A93" s="358"/>
      <c r="B93" s="373"/>
      <c r="C93" s="377"/>
      <c r="D93" s="385"/>
      <c r="E93" s="378"/>
      <c r="F93" s="403"/>
      <c r="G93" s="383"/>
      <c r="H93" s="378"/>
      <c r="I93" s="375"/>
      <c r="J93" s="414"/>
      <c r="K93" s="414"/>
      <c r="L93" s="415"/>
      <c r="M93" s="413"/>
      <c r="N93" s="415"/>
      <c r="O93" s="402"/>
      <c r="P93" s="379"/>
      <c r="Q93" s="393"/>
      <c r="R93" s="411"/>
      <c r="S93" s="401"/>
      <c r="T93" s="13"/>
      <c r="U93" s="410"/>
      <c r="V93" s="410"/>
      <c r="W93" s="410"/>
      <c r="X93" s="410"/>
      <c r="Y93" s="410"/>
      <c r="Z93" s="410"/>
      <c r="AA93" s="369"/>
      <c r="AB93" s="369"/>
      <c r="AC93" s="369"/>
    </row>
    <row r="94" spans="1:34" ht="14.25">
      <c r="A94" s="358"/>
      <c r="B94" s="373"/>
      <c r="C94" s="377"/>
      <c r="D94" s="385"/>
      <c r="E94" s="378"/>
      <c r="F94" s="403"/>
      <c r="G94" s="383"/>
      <c r="H94" s="378"/>
      <c r="I94" s="375"/>
      <c r="J94" s="414"/>
      <c r="K94" s="414"/>
      <c r="L94" s="415"/>
      <c r="M94" s="413"/>
      <c r="N94" s="415"/>
      <c r="O94" s="402"/>
      <c r="P94" s="379"/>
      <c r="Q94" s="393"/>
      <c r="R94" s="411"/>
      <c r="S94" s="401"/>
      <c r="T94" s="13"/>
      <c r="U94" s="410"/>
      <c r="V94" s="410"/>
      <c r="W94" s="410"/>
      <c r="X94" s="410"/>
      <c r="Y94" s="410"/>
      <c r="Z94" s="410"/>
      <c r="AA94" s="369"/>
      <c r="AB94" s="369"/>
      <c r="AC94" s="369"/>
    </row>
    <row r="95" spans="1:34" s="369" customFormat="1" ht="14.25">
      <c r="A95" s="358"/>
      <c r="B95" s="373"/>
      <c r="C95" s="377"/>
      <c r="D95" s="385"/>
      <c r="E95" s="378"/>
      <c r="F95" s="403"/>
      <c r="G95" s="383"/>
      <c r="H95" s="378"/>
      <c r="I95" s="375"/>
      <c r="J95" s="414"/>
      <c r="K95" s="414"/>
      <c r="L95" s="415"/>
      <c r="M95" s="413"/>
      <c r="N95" s="415"/>
      <c r="O95" s="402"/>
      <c r="P95" s="379"/>
      <c r="Q95" s="393"/>
      <c r="R95" s="408"/>
      <c r="S95" s="410"/>
      <c r="T95" s="410"/>
      <c r="U95" s="410"/>
      <c r="V95" s="410"/>
      <c r="W95" s="410"/>
      <c r="X95" s="410"/>
      <c r="Y95" s="410"/>
      <c r="Z95" s="410"/>
    </row>
    <row r="96" spans="1:34" s="369" customFormat="1" ht="14.25">
      <c r="A96" s="358"/>
      <c r="B96" s="373"/>
      <c r="C96" s="377"/>
      <c r="D96" s="385"/>
      <c r="E96" s="378"/>
      <c r="F96" s="414"/>
      <c r="G96" s="387"/>
      <c r="H96" s="378"/>
      <c r="I96" s="375"/>
      <c r="J96" s="414"/>
      <c r="K96" s="414"/>
      <c r="L96" s="415"/>
      <c r="M96" s="413"/>
      <c r="N96" s="415"/>
      <c r="O96" s="402"/>
      <c r="P96" s="379"/>
      <c r="Q96" s="393"/>
      <c r="R96" s="408"/>
      <c r="S96" s="410"/>
      <c r="T96" s="410"/>
      <c r="U96" s="410"/>
      <c r="V96" s="410"/>
      <c r="W96" s="410"/>
      <c r="X96" s="410"/>
      <c r="Y96" s="410"/>
      <c r="Z96" s="410"/>
    </row>
    <row r="97" spans="1:26" s="369" customFormat="1" ht="14.25">
      <c r="A97" s="358"/>
      <c r="B97" s="373"/>
      <c r="C97" s="377"/>
      <c r="D97" s="385"/>
      <c r="E97" s="378"/>
      <c r="F97" s="414"/>
      <c r="G97" s="387"/>
      <c r="H97" s="378"/>
      <c r="I97" s="375"/>
      <c r="J97" s="414"/>
      <c r="K97" s="414"/>
      <c r="L97" s="415"/>
      <c r="M97" s="413"/>
      <c r="N97" s="415"/>
      <c r="O97" s="402"/>
      <c r="P97" s="379"/>
      <c r="Q97" s="393"/>
      <c r="R97" s="408"/>
      <c r="S97" s="410"/>
      <c r="T97" s="410"/>
      <c r="U97" s="410"/>
      <c r="V97" s="410"/>
      <c r="W97" s="410"/>
      <c r="X97" s="410"/>
      <c r="Y97" s="410"/>
      <c r="Z97" s="410"/>
    </row>
    <row r="98" spans="1:26" s="369" customFormat="1" ht="14.25">
      <c r="A98" s="358"/>
      <c r="B98" s="373"/>
      <c r="C98" s="377"/>
      <c r="D98" s="385"/>
      <c r="E98" s="378"/>
      <c r="F98" s="403"/>
      <c r="G98" s="383"/>
      <c r="H98" s="378"/>
      <c r="I98" s="375"/>
      <c r="J98" s="414"/>
      <c r="K98" s="405"/>
      <c r="L98" s="415"/>
      <c r="M98" s="413"/>
      <c r="N98" s="415"/>
      <c r="O98" s="402"/>
      <c r="P98" s="407"/>
      <c r="Q98" s="393"/>
      <c r="R98" s="408"/>
      <c r="S98" s="410"/>
      <c r="T98" s="410"/>
      <c r="U98" s="410"/>
      <c r="V98" s="410"/>
      <c r="W98" s="410"/>
      <c r="X98" s="410"/>
      <c r="Y98" s="410"/>
      <c r="Z98" s="410"/>
    </row>
    <row r="99" spans="1:26" s="369" customFormat="1" ht="14.25">
      <c r="A99" s="358"/>
      <c r="B99" s="373"/>
      <c r="C99" s="377"/>
      <c r="D99" s="385"/>
      <c r="E99" s="378"/>
      <c r="F99" s="403"/>
      <c r="G99" s="383"/>
      <c r="H99" s="378"/>
      <c r="I99" s="375"/>
      <c r="J99" s="405"/>
      <c r="K99" s="405"/>
      <c r="L99" s="405"/>
      <c r="M99" s="405"/>
      <c r="N99" s="406"/>
      <c r="O99" s="417"/>
      <c r="P99" s="407"/>
      <c r="Q99" s="393"/>
      <c r="R99" s="408"/>
      <c r="S99" s="410"/>
      <c r="T99" s="410"/>
      <c r="U99" s="410"/>
      <c r="V99" s="410"/>
      <c r="W99" s="410"/>
      <c r="X99" s="410"/>
      <c r="Y99" s="410"/>
      <c r="Z99" s="410"/>
    </row>
    <row r="100" spans="1:26" s="369" customFormat="1" ht="14.25">
      <c r="A100" s="358"/>
      <c r="B100" s="373"/>
      <c r="C100" s="377"/>
      <c r="D100" s="385"/>
      <c r="E100" s="378"/>
      <c r="F100" s="414"/>
      <c r="G100" s="387"/>
      <c r="H100" s="378"/>
      <c r="I100" s="375"/>
      <c r="J100" s="414"/>
      <c r="K100" s="414"/>
      <c r="L100" s="415"/>
      <c r="M100" s="413"/>
      <c r="N100" s="415"/>
      <c r="O100" s="402"/>
      <c r="P100" s="379"/>
      <c r="Q100" s="393"/>
      <c r="R100" s="411"/>
      <c r="S100" s="401"/>
      <c r="T100" s="410"/>
      <c r="U100" s="410"/>
      <c r="V100" s="410"/>
      <c r="W100" s="410"/>
      <c r="X100" s="410"/>
      <c r="Y100" s="410"/>
      <c r="Z100" s="410"/>
    </row>
    <row r="101" spans="1:26" s="369" customFormat="1" ht="14.25">
      <c r="A101" s="358"/>
      <c r="B101" s="373"/>
      <c r="C101" s="377"/>
      <c r="D101" s="385"/>
      <c r="E101" s="378"/>
      <c r="F101" s="403"/>
      <c r="G101" s="383"/>
      <c r="H101" s="378"/>
      <c r="I101" s="375"/>
      <c r="J101" s="352"/>
      <c r="K101" s="352"/>
      <c r="L101" s="352"/>
      <c r="M101" s="352"/>
      <c r="N101" s="404"/>
      <c r="O101" s="402"/>
      <c r="P101" s="380"/>
      <c r="Q101" s="393"/>
      <c r="R101" s="411"/>
      <c r="S101" s="401"/>
      <c r="T101" s="410"/>
      <c r="U101" s="410"/>
      <c r="V101" s="410"/>
      <c r="W101" s="410"/>
      <c r="X101" s="410"/>
      <c r="Y101" s="410"/>
      <c r="Z101" s="410"/>
    </row>
    <row r="102" spans="1:26">
      <c r="A102" s="26"/>
      <c r="B102" s="20"/>
      <c r="C102" s="20"/>
      <c r="D102" s="20"/>
      <c r="E102" s="29"/>
      <c r="F102" s="27"/>
      <c r="G102" s="9"/>
      <c r="H102" s="9"/>
      <c r="I102" s="9"/>
      <c r="J102" s="50"/>
      <c r="K102" s="9"/>
      <c r="L102" s="9"/>
      <c r="M102" s="9"/>
      <c r="N102" s="8"/>
      <c r="O102" s="50"/>
      <c r="P102" s="4"/>
      <c r="Q102" s="8"/>
      <c r="R102" s="138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26"/>
      <c r="B103" s="20"/>
      <c r="C103" s="20"/>
      <c r="D103" s="20"/>
      <c r="E103" s="29"/>
      <c r="F103" s="27"/>
      <c r="G103" s="38"/>
      <c r="H103" s="39"/>
      <c r="I103" s="79"/>
      <c r="J103" s="14"/>
      <c r="K103" s="80"/>
      <c r="L103" s="81"/>
      <c r="M103" s="82"/>
      <c r="N103" s="83"/>
      <c r="O103" s="84"/>
      <c r="P103" s="8"/>
      <c r="Q103" s="13"/>
      <c r="R103" s="138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34"/>
      <c r="B104" s="42"/>
      <c r="C104" s="99"/>
      <c r="D104" s="3"/>
      <c r="E104" s="35"/>
      <c r="F104" s="79"/>
      <c r="G104" s="38"/>
      <c r="H104" s="39"/>
      <c r="I104" s="79"/>
      <c r="J104" s="14"/>
      <c r="K104" s="80"/>
      <c r="L104" s="81"/>
      <c r="M104" s="82"/>
      <c r="N104" s="83"/>
      <c r="O104" s="84"/>
      <c r="P104" s="8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 ht="15">
      <c r="A105" s="2"/>
      <c r="B105" s="100" t="s">
        <v>576</v>
      </c>
      <c r="C105" s="100"/>
      <c r="D105" s="100"/>
      <c r="E105" s="100"/>
      <c r="F105" s="14"/>
      <c r="G105" s="14"/>
      <c r="H105" s="101"/>
      <c r="I105" s="14"/>
      <c r="J105" s="71"/>
      <c r="K105" s="72"/>
      <c r="L105" s="14"/>
      <c r="M105" s="14"/>
      <c r="N105" s="13"/>
      <c r="O105" s="95"/>
      <c r="P105" s="8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 ht="38.25">
      <c r="A106" s="17" t="s">
        <v>16</v>
      </c>
      <c r="B106" s="18" t="s">
        <v>534</v>
      </c>
      <c r="C106" s="18"/>
      <c r="D106" s="19" t="s">
        <v>545</v>
      </c>
      <c r="E106" s="18" t="s">
        <v>546</v>
      </c>
      <c r="F106" s="18" t="s">
        <v>547</v>
      </c>
      <c r="G106" s="18" t="s">
        <v>577</v>
      </c>
      <c r="H106" s="18" t="s">
        <v>578</v>
      </c>
      <c r="I106" s="18" t="s">
        <v>550</v>
      </c>
      <c r="J106" s="58" t="s">
        <v>551</v>
      </c>
      <c r="K106" s="18" t="s">
        <v>552</v>
      </c>
      <c r="L106" s="18" t="s">
        <v>553</v>
      </c>
      <c r="M106" s="18" t="s">
        <v>554</v>
      </c>
      <c r="N106" s="19" t="s">
        <v>555</v>
      </c>
      <c r="O106" s="95"/>
      <c r="P106" s="8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1</v>
      </c>
      <c r="B107" s="102">
        <v>41579</v>
      </c>
      <c r="C107" s="102"/>
      <c r="D107" s="103" t="s">
        <v>579</v>
      </c>
      <c r="E107" s="104" t="s">
        <v>580</v>
      </c>
      <c r="F107" s="105">
        <v>82</v>
      </c>
      <c r="G107" s="104" t="s">
        <v>581</v>
      </c>
      <c r="H107" s="104">
        <v>100</v>
      </c>
      <c r="I107" s="122">
        <v>100</v>
      </c>
      <c r="J107" s="123" t="s">
        <v>582</v>
      </c>
      <c r="K107" s="124">
        <f t="shared" ref="K107:K138" si="66">H107-F107</f>
        <v>18</v>
      </c>
      <c r="L107" s="125">
        <f t="shared" ref="L107:L138" si="67">K107/F107</f>
        <v>0.21951219512195122</v>
      </c>
      <c r="M107" s="126" t="s">
        <v>556</v>
      </c>
      <c r="N107" s="127">
        <v>42657</v>
      </c>
      <c r="O107" s="50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2</v>
      </c>
      <c r="B108" s="102">
        <v>41794</v>
      </c>
      <c r="C108" s="102"/>
      <c r="D108" s="103" t="s">
        <v>583</v>
      </c>
      <c r="E108" s="104" t="s">
        <v>557</v>
      </c>
      <c r="F108" s="105">
        <v>257</v>
      </c>
      <c r="G108" s="104" t="s">
        <v>581</v>
      </c>
      <c r="H108" s="104">
        <v>300</v>
      </c>
      <c r="I108" s="122">
        <v>300</v>
      </c>
      <c r="J108" s="123" t="s">
        <v>582</v>
      </c>
      <c r="K108" s="124">
        <f t="shared" si="66"/>
        <v>43</v>
      </c>
      <c r="L108" s="125">
        <f t="shared" si="67"/>
        <v>0.16731517509727625</v>
      </c>
      <c r="M108" s="126" t="s">
        <v>556</v>
      </c>
      <c r="N108" s="127">
        <v>41822</v>
      </c>
      <c r="O108" s="50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3</v>
      </c>
      <c r="B109" s="102">
        <v>41828</v>
      </c>
      <c r="C109" s="102"/>
      <c r="D109" s="103" t="s">
        <v>584</v>
      </c>
      <c r="E109" s="104" t="s">
        <v>557</v>
      </c>
      <c r="F109" s="105">
        <v>393</v>
      </c>
      <c r="G109" s="104" t="s">
        <v>581</v>
      </c>
      <c r="H109" s="104">
        <v>468</v>
      </c>
      <c r="I109" s="122">
        <v>468</v>
      </c>
      <c r="J109" s="123" t="s">
        <v>582</v>
      </c>
      <c r="K109" s="124">
        <f t="shared" si="66"/>
        <v>75</v>
      </c>
      <c r="L109" s="125">
        <f t="shared" si="67"/>
        <v>0.19083969465648856</v>
      </c>
      <c r="M109" s="126" t="s">
        <v>556</v>
      </c>
      <c r="N109" s="127">
        <v>41863</v>
      </c>
      <c r="O109" s="50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4</v>
      </c>
      <c r="B110" s="102">
        <v>41857</v>
      </c>
      <c r="C110" s="102"/>
      <c r="D110" s="103" t="s">
        <v>585</v>
      </c>
      <c r="E110" s="104" t="s">
        <v>557</v>
      </c>
      <c r="F110" s="105">
        <v>205</v>
      </c>
      <c r="G110" s="104" t="s">
        <v>581</v>
      </c>
      <c r="H110" s="104">
        <v>275</v>
      </c>
      <c r="I110" s="122">
        <v>250</v>
      </c>
      <c r="J110" s="123" t="s">
        <v>582</v>
      </c>
      <c r="K110" s="124">
        <f t="shared" si="66"/>
        <v>70</v>
      </c>
      <c r="L110" s="125">
        <f t="shared" si="67"/>
        <v>0.34146341463414637</v>
      </c>
      <c r="M110" s="126" t="s">
        <v>556</v>
      </c>
      <c r="N110" s="127">
        <v>41962</v>
      </c>
      <c r="O110" s="50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5</v>
      </c>
      <c r="B111" s="102">
        <v>41886</v>
      </c>
      <c r="C111" s="102"/>
      <c r="D111" s="103" t="s">
        <v>586</v>
      </c>
      <c r="E111" s="104" t="s">
        <v>557</v>
      </c>
      <c r="F111" s="105">
        <v>162</v>
      </c>
      <c r="G111" s="104" t="s">
        <v>581</v>
      </c>
      <c r="H111" s="104">
        <v>190</v>
      </c>
      <c r="I111" s="122">
        <v>190</v>
      </c>
      <c r="J111" s="123" t="s">
        <v>582</v>
      </c>
      <c r="K111" s="124">
        <f t="shared" si="66"/>
        <v>28</v>
      </c>
      <c r="L111" s="125">
        <f t="shared" si="67"/>
        <v>0.1728395061728395</v>
      </c>
      <c r="M111" s="126" t="s">
        <v>556</v>
      </c>
      <c r="N111" s="127">
        <v>42006</v>
      </c>
      <c r="O111" s="50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6</v>
      </c>
      <c r="B112" s="102">
        <v>41886</v>
      </c>
      <c r="C112" s="102"/>
      <c r="D112" s="103" t="s">
        <v>587</v>
      </c>
      <c r="E112" s="104" t="s">
        <v>557</v>
      </c>
      <c r="F112" s="105">
        <v>75</v>
      </c>
      <c r="G112" s="104" t="s">
        <v>581</v>
      </c>
      <c r="H112" s="104">
        <v>91.5</v>
      </c>
      <c r="I112" s="122" t="s">
        <v>588</v>
      </c>
      <c r="J112" s="123" t="s">
        <v>589</v>
      </c>
      <c r="K112" s="124">
        <f t="shared" si="66"/>
        <v>16.5</v>
      </c>
      <c r="L112" s="125">
        <f t="shared" si="67"/>
        <v>0.22</v>
      </c>
      <c r="M112" s="126" t="s">
        <v>556</v>
      </c>
      <c r="N112" s="127">
        <v>41954</v>
      </c>
      <c r="O112" s="50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7</v>
      </c>
      <c r="B113" s="102">
        <v>41913</v>
      </c>
      <c r="C113" s="102"/>
      <c r="D113" s="103" t="s">
        <v>590</v>
      </c>
      <c r="E113" s="104" t="s">
        <v>557</v>
      </c>
      <c r="F113" s="105">
        <v>850</v>
      </c>
      <c r="G113" s="104" t="s">
        <v>581</v>
      </c>
      <c r="H113" s="104">
        <v>982.5</v>
      </c>
      <c r="I113" s="122">
        <v>1050</v>
      </c>
      <c r="J113" s="123" t="s">
        <v>591</v>
      </c>
      <c r="K113" s="124">
        <f t="shared" si="66"/>
        <v>132.5</v>
      </c>
      <c r="L113" s="125">
        <f t="shared" si="67"/>
        <v>0.15588235294117647</v>
      </c>
      <c r="M113" s="126" t="s">
        <v>556</v>
      </c>
      <c r="N113" s="127">
        <v>42039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8</v>
      </c>
      <c r="B114" s="102">
        <v>41913</v>
      </c>
      <c r="C114" s="102"/>
      <c r="D114" s="103" t="s">
        <v>592</v>
      </c>
      <c r="E114" s="104" t="s">
        <v>557</v>
      </c>
      <c r="F114" s="105">
        <v>475</v>
      </c>
      <c r="G114" s="104" t="s">
        <v>581</v>
      </c>
      <c r="H114" s="104">
        <v>515</v>
      </c>
      <c r="I114" s="122">
        <v>600</v>
      </c>
      <c r="J114" s="123" t="s">
        <v>593</v>
      </c>
      <c r="K114" s="124">
        <f t="shared" si="66"/>
        <v>40</v>
      </c>
      <c r="L114" s="125">
        <f t="shared" si="67"/>
        <v>8.4210526315789472E-2</v>
      </c>
      <c r="M114" s="126" t="s">
        <v>556</v>
      </c>
      <c r="N114" s="127">
        <v>41939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9</v>
      </c>
      <c r="B115" s="102">
        <v>41913</v>
      </c>
      <c r="C115" s="102"/>
      <c r="D115" s="103" t="s">
        <v>594</v>
      </c>
      <c r="E115" s="104" t="s">
        <v>557</v>
      </c>
      <c r="F115" s="105">
        <v>86</v>
      </c>
      <c r="G115" s="104" t="s">
        <v>581</v>
      </c>
      <c r="H115" s="104">
        <v>99</v>
      </c>
      <c r="I115" s="122">
        <v>140</v>
      </c>
      <c r="J115" s="123" t="s">
        <v>595</v>
      </c>
      <c r="K115" s="124">
        <f t="shared" si="66"/>
        <v>13</v>
      </c>
      <c r="L115" s="125">
        <f t="shared" si="67"/>
        <v>0.15116279069767441</v>
      </c>
      <c r="M115" s="126" t="s">
        <v>556</v>
      </c>
      <c r="N115" s="127">
        <v>41939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10</v>
      </c>
      <c r="B116" s="102">
        <v>41926</v>
      </c>
      <c r="C116" s="102"/>
      <c r="D116" s="103" t="s">
        <v>596</v>
      </c>
      <c r="E116" s="104" t="s">
        <v>557</v>
      </c>
      <c r="F116" s="105">
        <v>496.6</v>
      </c>
      <c r="G116" s="104" t="s">
        <v>581</v>
      </c>
      <c r="H116" s="104">
        <v>621</v>
      </c>
      <c r="I116" s="122">
        <v>580</v>
      </c>
      <c r="J116" s="123" t="s">
        <v>582</v>
      </c>
      <c r="K116" s="124">
        <f t="shared" si="66"/>
        <v>124.39999999999998</v>
      </c>
      <c r="L116" s="125">
        <f t="shared" si="67"/>
        <v>0.25050342327829234</v>
      </c>
      <c r="M116" s="126" t="s">
        <v>556</v>
      </c>
      <c r="N116" s="127">
        <v>42605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11</v>
      </c>
      <c r="B117" s="102">
        <v>41926</v>
      </c>
      <c r="C117" s="102"/>
      <c r="D117" s="103" t="s">
        <v>597</v>
      </c>
      <c r="E117" s="104" t="s">
        <v>557</v>
      </c>
      <c r="F117" s="105">
        <v>2481.9</v>
      </c>
      <c r="G117" s="104" t="s">
        <v>581</v>
      </c>
      <c r="H117" s="104">
        <v>2840</v>
      </c>
      <c r="I117" s="122">
        <v>2870</v>
      </c>
      <c r="J117" s="123" t="s">
        <v>598</v>
      </c>
      <c r="K117" s="124">
        <f t="shared" si="66"/>
        <v>358.09999999999991</v>
      </c>
      <c r="L117" s="125">
        <f t="shared" si="67"/>
        <v>0.14428462065353154</v>
      </c>
      <c r="M117" s="126" t="s">
        <v>556</v>
      </c>
      <c r="N117" s="127">
        <v>42017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12</v>
      </c>
      <c r="B118" s="102">
        <v>41928</v>
      </c>
      <c r="C118" s="102"/>
      <c r="D118" s="103" t="s">
        <v>599</v>
      </c>
      <c r="E118" s="104" t="s">
        <v>557</v>
      </c>
      <c r="F118" s="105">
        <v>84.5</v>
      </c>
      <c r="G118" s="104" t="s">
        <v>581</v>
      </c>
      <c r="H118" s="104">
        <v>93</v>
      </c>
      <c r="I118" s="122">
        <v>110</v>
      </c>
      <c r="J118" s="123" t="s">
        <v>600</v>
      </c>
      <c r="K118" s="124">
        <f t="shared" si="66"/>
        <v>8.5</v>
      </c>
      <c r="L118" s="125">
        <f t="shared" si="67"/>
        <v>0.10059171597633136</v>
      </c>
      <c r="M118" s="126" t="s">
        <v>556</v>
      </c>
      <c r="N118" s="127">
        <v>41939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13</v>
      </c>
      <c r="B119" s="102">
        <v>41928</v>
      </c>
      <c r="C119" s="102"/>
      <c r="D119" s="103" t="s">
        <v>601</v>
      </c>
      <c r="E119" s="104" t="s">
        <v>557</v>
      </c>
      <c r="F119" s="105">
        <v>401</v>
      </c>
      <c r="G119" s="104" t="s">
        <v>581</v>
      </c>
      <c r="H119" s="104">
        <v>428</v>
      </c>
      <c r="I119" s="122">
        <v>450</v>
      </c>
      <c r="J119" s="123" t="s">
        <v>602</v>
      </c>
      <c r="K119" s="124">
        <f t="shared" si="66"/>
        <v>27</v>
      </c>
      <c r="L119" s="125">
        <f t="shared" si="67"/>
        <v>6.7331670822942641E-2</v>
      </c>
      <c r="M119" s="126" t="s">
        <v>556</v>
      </c>
      <c r="N119" s="127">
        <v>42020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14</v>
      </c>
      <c r="B120" s="102">
        <v>41928</v>
      </c>
      <c r="C120" s="102"/>
      <c r="D120" s="103" t="s">
        <v>603</v>
      </c>
      <c r="E120" s="104" t="s">
        <v>557</v>
      </c>
      <c r="F120" s="105">
        <v>101</v>
      </c>
      <c r="G120" s="104" t="s">
        <v>581</v>
      </c>
      <c r="H120" s="104">
        <v>112</v>
      </c>
      <c r="I120" s="122">
        <v>120</v>
      </c>
      <c r="J120" s="123" t="s">
        <v>604</v>
      </c>
      <c r="K120" s="124">
        <f t="shared" si="66"/>
        <v>11</v>
      </c>
      <c r="L120" s="125">
        <f t="shared" si="67"/>
        <v>0.10891089108910891</v>
      </c>
      <c r="M120" s="126" t="s">
        <v>556</v>
      </c>
      <c r="N120" s="127">
        <v>41939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15</v>
      </c>
      <c r="B121" s="102">
        <v>41954</v>
      </c>
      <c r="C121" s="102"/>
      <c r="D121" s="103" t="s">
        <v>605</v>
      </c>
      <c r="E121" s="104" t="s">
        <v>557</v>
      </c>
      <c r="F121" s="105">
        <v>59</v>
      </c>
      <c r="G121" s="104" t="s">
        <v>581</v>
      </c>
      <c r="H121" s="104">
        <v>76</v>
      </c>
      <c r="I121" s="122">
        <v>76</v>
      </c>
      <c r="J121" s="123" t="s">
        <v>582</v>
      </c>
      <c r="K121" s="124">
        <f t="shared" si="66"/>
        <v>17</v>
      </c>
      <c r="L121" s="125">
        <f t="shared" si="67"/>
        <v>0.28813559322033899</v>
      </c>
      <c r="M121" s="126" t="s">
        <v>556</v>
      </c>
      <c r="N121" s="127">
        <v>43032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16</v>
      </c>
      <c r="B122" s="102">
        <v>41954</v>
      </c>
      <c r="C122" s="102"/>
      <c r="D122" s="103" t="s">
        <v>594</v>
      </c>
      <c r="E122" s="104" t="s">
        <v>557</v>
      </c>
      <c r="F122" s="105">
        <v>99</v>
      </c>
      <c r="G122" s="104" t="s">
        <v>581</v>
      </c>
      <c r="H122" s="104">
        <v>120</v>
      </c>
      <c r="I122" s="122">
        <v>120</v>
      </c>
      <c r="J122" s="123" t="s">
        <v>606</v>
      </c>
      <c r="K122" s="124">
        <f t="shared" si="66"/>
        <v>21</v>
      </c>
      <c r="L122" s="125">
        <f t="shared" si="67"/>
        <v>0.21212121212121213</v>
      </c>
      <c r="M122" s="126" t="s">
        <v>556</v>
      </c>
      <c r="N122" s="127">
        <v>41960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17</v>
      </c>
      <c r="B123" s="102">
        <v>41956</v>
      </c>
      <c r="C123" s="102"/>
      <c r="D123" s="103" t="s">
        <v>607</v>
      </c>
      <c r="E123" s="104" t="s">
        <v>557</v>
      </c>
      <c r="F123" s="105">
        <v>22</v>
      </c>
      <c r="G123" s="104" t="s">
        <v>581</v>
      </c>
      <c r="H123" s="104">
        <v>33.549999999999997</v>
      </c>
      <c r="I123" s="122">
        <v>32</v>
      </c>
      <c r="J123" s="123" t="s">
        <v>608</v>
      </c>
      <c r="K123" s="124">
        <f t="shared" si="66"/>
        <v>11.549999999999997</v>
      </c>
      <c r="L123" s="125">
        <f t="shared" si="67"/>
        <v>0.52499999999999991</v>
      </c>
      <c r="M123" s="126" t="s">
        <v>556</v>
      </c>
      <c r="N123" s="127">
        <v>42188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18</v>
      </c>
      <c r="B124" s="102">
        <v>41976</v>
      </c>
      <c r="C124" s="102"/>
      <c r="D124" s="103" t="s">
        <v>609</v>
      </c>
      <c r="E124" s="104" t="s">
        <v>557</v>
      </c>
      <c r="F124" s="105">
        <v>440</v>
      </c>
      <c r="G124" s="104" t="s">
        <v>581</v>
      </c>
      <c r="H124" s="104">
        <v>520</v>
      </c>
      <c r="I124" s="122">
        <v>520</v>
      </c>
      <c r="J124" s="123" t="s">
        <v>610</v>
      </c>
      <c r="K124" s="124">
        <f t="shared" si="66"/>
        <v>80</v>
      </c>
      <c r="L124" s="125">
        <f t="shared" si="67"/>
        <v>0.18181818181818182</v>
      </c>
      <c r="M124" s="126" t="s">
        <v>556</v>
      </c>
      <c r="N124" s="127">
        <v>42208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19</v>
      </c>
      <c r="B125" s="102">
        <v>41976</v>
      </c>
      <c r="C125" s="102"/>
      <c r="D125" s="103" t="s">
        <v>611</v>
      </c>
      <c r="E125" s="104" t="s">
        <v>557</v>
      </c>
      <c r="F125" s="105">
        <v>360</v>
      </c>
      <c r="G125" s="104" t="s">
        <v>581</v>
      </c>
      <c r="H125" s="104">
        <v>427</v>
      </c>
      <c r="I125" s="122">
        <v>425</v>
      </c>
      <c r="J125" s="123" t="s">
        <v>612</v>
      </c>
      <c r="K125" s="124">
        <f t="shared" si="66"/>
        <v>67</v>
      </c>
      <c r="L125" s="125">
        <f t="shared" si="67"/>
        <v>0.18611111111111112</v>
      </c>
      <c r="M125" s="126" t="s">
        <v>556</v>
      </c>
      <c r="N125" s="127">
        <v>42058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20</v>
      </c>
      <c r="B126" s="102">
        <v>42012</v>
      </c>
      <c r="C126" s="102"/>
      <c r="D126" s="103" t="s">
        <v>613</v>
      </c>
      <c r="E126" s="104" t="s">
        <v>557</v>
      </c>
      <c r="F126" s="105">
        <v>360</v>
      </c>
      <c r="G126" s="104" t="s">
        <v>581</v>
      </c>
      <c r="H126" s="104">
        <v>455</v>
      </c>
      <c r="I126" s="122">
        <v>420</v>
      </c>
      <c r="J126" s="123" t="s">
        <v>614</v>
      </c>
      <c r="K126" s="124">
        <f t="shared" si="66"/>
        <v>95</v>
      </c>
      <c r="L126" s="125">
        <f t="shared" si="67"/>
        <v>0.2638888888888889</v>
      </c>
      <c r="M126" s="126" t="s">
        <v>556</v>
      </c>
      <c r="N126" s="127">
        <v>42024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21</v>
      </c>
      <c r="B127" s="102">
        <v>42012</v>
      </c>
      <c r="C127" s="102"/>
      <c r="D127" s="103" t="s">
        <v>615</v>
      </c>
      <c r="E127" s="104" t="s">
        <v>557</v>
      </c>
      <c r="F127" s="105">
        <v>130</v>
      </c>
      <c r="G127" s="104"/>
      <c r="H127" s="104">
        <v>175.5</v>
      </c>
      <c r="I127" s="122">
        <v>165</v>
      </c>
      <c r="J127" s="123" t="s">
        <v>616</v>
      </c>
      <c r="K127" s="124">
        <f t="shared" si="66"/>
        <v>45.5</v>
      </c>
      <c r="L127" s="125">
        <f t="shared" si="67"/>
        <v>0.35</v>
      </c>
      <c r="M127" s="126" t="s">
        <v>556</v>
      </c>
      <c r="N127" s="127">
        <v>43088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22</v>
      </c>
      <c r="B128" s="102">
        <v>42040</v>
      </c>
      <c r="C128" s="102"/>
      <c r="D128" s="103" t="s">
        <v>376</v>
      </c>
      <c r="E128" s="104" t="s">
        <v>580</v>
      </c>
      <c r="F128" s="105">
        <v>98</v>
      </c>
      <c r="G128" s="104"/>
      <c r="H128" s="104">
        <v>120</v>
      </c>
      <c r="I128" s="122">
        <v>120</v>
      </c>
      <c r="J128" s="123" t="s">
        <v>582</v>
      </c>
      <c r="K128" s="124">
        <f t="shared" si="66"/>
        <v>22</v>
      </c>
      <c r="L128" s="125">
        <f t="shared" si="67"/>
        <v>0.22448979591836735</v>
      </c>
      <c r="M128" s="126" t="s">
        <v>556</v>
      </c>
      <c r="N128" s="127">
        <v>42753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23</v>
      </c>
      <c r="B129" s="102">
        <v>42040</v>
      </c>
      <c r="C129" s="102"/>
      <c r="D129" s="103" t="s">
        <v>617</v>
      </c>
      <c r="E129" s="104" t="s">
        <v>580</v>
      </c>
      <c r="F129" s="105">
        <v>196</v>
      </c>
      <c r="G129" s="104"/>
      <c r="H129" s="104">
        <v>262</v>
      </c>
      <c r="I129" s="122">
        <v>255</v>
      </c>
      <c r="J129" s="123" t="s">
        <v>582</v>
      </c>
      <c r="K129" s="124">
        <f t="shared" si="66"/>
        <v>66</v>
      </c>
      <c r="L129" s="125">
        <f t="shared" si="67"/>
        <v>0.33673469387755101</v>
      </c>
      <c r="M129" s="126" t="s">
        <v>556</v>
      </c>
      <c r="N129" s="127">
        <v>42599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5">
        <v>24</v>
      </c>
      <c r="B130" s="106">
        <v>42067</v>
      </c>
      <c r="C130" s="106"/>
      <c r="D130" s="107" t="s">
        <v>375</v>
      </c>
      <c r="E130" s="108" t="s">
        <v>580</v>
      </c>
      <c r="F130" s="109">
        <v>235</v>
      </c>
      <c r="G130" s="109"/>
      <c r="H130" s="110">
        <v>77</v>
      </c>
      <c r="I130" s="128" t="s">
        <v>618</v>
      </c>
      <c r="J130" s="129" t="s">
        <v>619</v>
      </c>
      <c r="K130" s="130">
        <f t="shared" si="66"/>
        <v>-158</v>
      </c>
      <c r="L130" s="131">
        <f t="shared" si="67"/>
        <v>-0.67234042553191486</v>
      </c>
      <c r="M130" s="132" t="s">
        <v>620</v>
      </c>
      <c r="N130" s="133">
        <v>43522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25</v>
      </c>
      <c r="B131" s="102">
        <v>42067</v>
      </c>
      <c r="C131" s="102"/>
      <c r="D131" s="103" t="s">
        <v>453</v>
      </c>
      <c r="E131" s="104" t="s">
        <v>580</v>
      </c>
      <c r="F131" s="105">
        <v>185</v>
      </c>
      <c r="G131" s="104"/>
      <c r="H131" s="104">
        <v>224</v>
      </c>
      <c r="I131" s="122" t="s">
        <v>621</v>
      </c>
      <c r="J131" s="123" t="s">
        <v>582</v>
      </c>
      <c r="K131" s="124">
        <f t="shared" si="66"/>
        <v>39</v>
      </c>
      <c r="L131" s="125">
        <f t="shared" si="67"/>
        <v>0.21081081081081082</v>
      </c>
      <c r="M131" s="126" t="s">
        <v>556</v>
      </c>
      <c r="N131" s="127">
        <v>42647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339">
        <v>26</v>
      </c>
      <c r="B132" s="111">
        <v>42090</v>
      </c>
      <c r="C132" s="111"/>
      <c r="D132" s="112" t="s">
        <v>622</v>
      </c>
      <c r="E132" s="113" t="s">
        <v>580</v>
      </c>
      <c r="F132" s="114">
        <v>49.5</v>
      </c>
      <c r="G132" s="115"/>
      <c r="H132" s="115">
        <v>15.85</v>
      </c>
      <c r="I132" s="115">
        <v>67</v>
      </c>
      <c r="J132" s="134" t="s">
        <v>623</v>
      </c>
      <c r="K132" s="115">
        <f t="shared" si="66"/>
        <v>-33.65</v>
      </c>
      <c r="L132" s="135">
        <f t="shared" si="67"/>
        <v>-0.67979797979797973</v>
      </c>
      <c r="M132" s="132" t="s">
        <v>620</v>
      </c>
      <c r="N132" s="136">
        <v>43627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27</v>
      </c>
      <c r="B133" s="102">
        <v>42093</v>
      </c>
      <c r="C133" s="102"/>
      <c r="D133" s="103" t="s">
        <v>624</v>
      </c>
      <c r="E133" s="104" t="s">
        <v>580</v>
      </c>
      <c r="F133" s="105">
        <v>183.5</v>
      </c>
      <c r="G133" s="104"/>
      <c r="H133" s="104">
        <v>219</v>
      </c>
      <c r="I133" s="122">
        <v>218</v>
      </c>
      <c r="J133" s="123" t="s">
        <v>625</v>
      </c>
      <c r="K133" s="124">
        <f t="shared" si="66"/>
        <v>35.5</v>
      </c>
      <c r="L133" s="125">
        <f t="shared" si="67"/>
        <v>0.19346049046321526</v>
      </c>
      <c r="M133" s="126" t="s">
        <v>556</v>
      </c>
      <c r="N133" s="127">
        <v>42103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28</v>
      </c>
      <c r="B134" s="102">
        <v>42114</v>
      </c>
      <c r="C134" s="102"/>
      <c r="D134" s="103" t="s">
        <v>626</v>
      </c>
      <c r="E134" s="104" t="s">
        <v>580</v>
      </c>
      <c r="F134" s="105">
        <f>(227+237)/2</f>
        <v>232</v>
      </c>
      <c r="G134" s="104"/>
      <c r="H134" s="104">
        <v>298</v>
      </c>
      <c r="I134" s="122">
        <v>298</v>
      </c>
      <c r="J134" s="123" t="s">
        <v>582</v>
      </c>
      <c r="K134" s="124">
        <f t="shared" si="66"/>
        <v>66</v>
      </c>
      <c r="L134" s="125">
        <f t="shared" si="67"/>
        <v>0.28448275862068967</v>
      </c>
      <c r="M134" s="126" t="s">
        <v>556</v>
      </c>
      <c r="N134" s="127">
        <v>42823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29</v>
      </c>
      <c r="B135" s="102">
        <v>42128</v>
      </c>
      <c r="C135" s="102"/>
      <c r="D135" s="103" t="s">
        <v>627</v>
      </c>
      <c r="E135" s="104" t="s">
        <v>557</v>
      </c>
      <c r="F135" s="105">
        <v>385</v>
      </c>
      <c r="G135" s="104"/>
      <c r="H135" s="104">
        <f>212.5+331</f>
        <v>543.5</v>
      </c>
      <c r="I135" s="122">
        <v>510</v>
      </c>
      <c r="J135" s="123" t="s">
        <v>628</v>
      </c>
      <c r="K135" s="124">
        <f t="shared" si="66"/>
        <v>158.5</v>
      </c>
      <c r="L135" s="125">
        <f t="shared" si="67"/>
        <v>0.41168831168831171</v>
      </c>
      <c r="M135" s="126" t="s">
        <v>556</v>
      </c>
      <c r="N135" s="127">
        <v>42235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30</v>
      </c>
      <c r="B136" s="102">
        <v>42128</v>
      </c>
      <c r="C136" s="102"/>
      <c r="D136" s="103" t="s">
        <v>629</v>
      </c>
      <c r="E136" s="104" t="s">
        <v>557</v>
      </c>
      <c r="F136" s="105">
        <v>115.5</v>
      </c>
      <c r="G136" s="104"/>
      <c r="H136" s="104">
        <v>146</v>
      </c>
      <c r="I136" s="122">
        <v>142</v>
      </c>
      <c r="J136" s="123" t="s">
        <v>630</v>
      </c>
      <c r="K136" s="124">
        <f t="shared" si="66"/>
        <v>30.5</v>
      </c>
      <c r="L136" s="125">
        <f t="shared" si="67"/>
        <v>0.26406926406926406</v>
      </c>
      <c r="M136" s="126" t="s">
        <v>556</v>
      </c>
      <c r="N136" s="127">
        <v>42202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31</v>
      </c>
      <c r="B137" s="102">
        <v>42151</v>
      </c>
      <c r="C137" s="102"/>
      <c r="D137" s="103" t="s">
        <v>631</v>
      </c>
      <c r="E137" s="104" t="s">
        <v>557</v>
      </c>
      <c r="F137" s="105">
        <v>237.5</v>
      </c>
      <c r="G137" s="104"/>
      <c r="H137" s="104">
        <v>279.5</v>
      </c>
      <c r="I137" s="122">
        <v>278</v>
      </c>
      <c r="J137" s="123" t="s">
        <v>582</v>
      </c>
      <c r="K137" s="124">
        <f t="shared" si="66"/>
        <v>42</v>
      </c>
      <c r="L137" s="125">
        <f t="shared" si="67"/>
        <v>0.17684210526315788</v>
      </c>
      <c r="M137" s="126" t="s">
        <v>556</v>
      </c>
      <c r="N137" s="127">
        <v>42222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32</v>
      </c>
      <c r="B138" s="102">
        <v>42174</v>
      </c>
      <c r="C138" s="102"/>
      <c r="D138" s="103" t="s">
        <v>601</v>
      </c>
      <c r="E138" s="104" t="s">
        <v>580</v>
      </c>
      <c r="F138" s="105">
        <v>340</v>
      </c>
      <c r="G138" s="104"/>
      <c r="H138" s="104">
        <v>448</v>
      </c>
      <c r="I138" s="122">
        <v>448</v>
      </c>
      <c r="J138" s="123" t="s">
        <v>582</v>
      </c>
      <c r="K138" s="124">
        <f t="shared" si="66"/>
        <v>108</v>
      </c>
      <c r="L138" s="125">
        <f t="shared" si="67"/>
        <v>0.31764705882352939</v>
      </c>
      <c r="M138" s="126" t="s">
        <v>556</v>
      </c>
      <c r="N138" s="127">
        <v>43018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33</v>
      </c>
      <c r="B139" s="102">
        <v>42191</v>
      </c>
      <c r="C139" s="102"/>
      <c r="D139" s="103" t="s">
        <v>632</v>
      </c>
      <c r="E139" s="104" t="s">
        <v>580</v>
      </c>
      <c r="F139" s="105">
        <v>390</v>
      </c>
      <c r="G139" s="104"/>
      <c r="H139" s="104">
        <v>460</v>
      </c>
      <c r="I139" s="122">
        <v>460</v>
      </c>
      <c r="J139" s="123" t="s">
        <v>582</v>
      </c>
      <c r="K139" s="124">
        <f t="shared" ref="K139:K159" si="68">H139-F139</f>
        <v>70</v>
      </c>
      <c r="L139" s="125">
        <f t="shared" ref="L139:L159" si="69">K139/F139</f>
        <v>0.17948717948717949</v>
      </c>
      <c r="M139" s="126" t="s">
        <v>556</v>
      </c>
      <c r="N139" s="127">
        <v>42478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5">
        <v>34</v>
      </c>
      <c r="B140" s="106">
        <v>42195</v>
      </c>
      <c r="C140" s="106"/>
      <c r="D140" s="107" t="s">
        <v>633</v>
      </c>
      <c r="E140" s="108" t="s">
        <v>580</v>
      </c>
      <c r="F140" s="109">
        <v>122.5</v>
      </c>
      <c r="G140" s="109"/>
      <c r="H140" s="110">
        <v>61</v>
      </c>
      <c r="I140" s="128">
        <v>172</v>
      </c>
      <c r="J140" s="129" t="s">
        <v>634</v>
      </c>
      <c r="K140" s="130">
        <f t="shared" si="68"/>
        <v>-61.5</v>
      </c>
      <c r="L140" s="131">
        <f t="shared" si="69"/>
        <v>-0.50204081632653064</v>
      </c>
      <c r="M140" s="132" t="s">
        <v>620</v>
      </c>
      <c r="N140" s="133">
        <v>43333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35</v>
      </c>
      <c r="B141" s="102">
        <v>42219</v>
      </c>
      <c r="C141" s="102"/>
      <c r="D141" s="103" t="s">
        <v>635</v>
      </c>
      <c r="E141" s="104" t="s">
        <v>580</v>
      </c>
      <c r="F141" s="105">
        <v>297.5</v>
      </c>
      <c r="G141" s="104"/>
      <c r="H141" s="104">
        <v>350</v>
      </c>
      <c r="I141" s="122">
        <v>360</v>
      </c>
      <c r="J141" s="123" t="s">
        <v>636</v>
      </c>
      <c r="K141" s="124">
        <f t="shared" si="68"/>
        <v>52.5</v>
      </c>
      <c r="L141" s="125">
        <f t="shared" si="69"/>
        <v>0.17647058823529413</v>
      </c>
      <c r="M141" s="126" t="s">
        <v>556</v>
      </c>
      <c r="N141" s="127">
        <v>42232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36</v>
      </c>
      <c r="B142" s="102">
        <v>42219</v>
      </c>
      <c r="C142" s="102"/>
      <c r="D142" s="103" t="s">
        <v>637</v>
      </c>
      <c r="E142" s="104" t="s">
        <v>580</v>
      </c>
      <c r="F142" s="105">
        <v>115.5</v>
      </c>
      <c r="G142" s="104"/>
      <c r="H142" s="104">
        <v>149</v>
      </c>
      <c r="I142" s="122">
        <v>140</v>
      </c>
      <c r="J142" s="137" t="s">
        <v>638</v>
      </c>
      <c r="K142" s="124">
        <f t="shared" si="68"/>
        <v>33.5</v>
      </c>
      <c r="L142" s="125">
        <f t="shared" si="69"/>
        <v>0.29004329004329005</v>
      </c>
      <c r="M142" s="126" t="s">
        <v>556</v>
      </c>
      <c r="N142" s="127">
        <v>42740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37</v>
      </c>
      <c r="B143" s="102">
        <v>42251</v>
      </c>
      <c r="C143" s="102"/>
      <c r="D143" s="103" t="s">
        <v>631</v>
      </c>
      <c r="E143" s="104" t="s">
        <v>580</v>
      </c>
      <c r="F143" s="105">
        <v>226</v>
      </c>
      <c r="G143" s="104"/>
      <c r="H143" s="104">
        <v>292</v>
      </c>
      <c r="I143" s="122">
        <v>292</v>
      </c>
      <c r="J143" s="123" t="s">
        <v>639</v>
      </c>
      <c r="K143" s="124">
        <f t="shared" si="68"/>
        <v>66</v>
      </c>
      <c r="L143" s="125">
        <f t="shared" si="69"/>
        <v>0.29203539823008851</v>
      </c>
      <c r="M143" s="126" t="s">
        <v>556</v>
      </c>
      <c r="N143" s="127">
        <v>42286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38</v>
      </c>
      <c r="B144" s="102">
        <v>42254</v>
      </c>
      <c r="C144" s="102"/>
      <c r="D144" s="103" t="s">
        <v>626</v>
      </c>
      <c r="E144" s="104" t="s">
        <v>580</v>
      </c>
      <c r="F144" s="105">
        <v>232.5</v>
      </c>
      <c r="G144" s="104"/>
      <c r="H144" s="104">
        <v>312.5</v>
      </c>
      <c r="I144" s="122">
        <v>310</v>
      </c>
      <c r="J144" s="123" t="s">
        <v>582</v>
      </c>
      <c r="K144" s="124">
        <f t="shared" si="68"/>
        <v>80</v>
      </c>
      <c r="L144" s="125">
        <f t="shared" si="69"/>
        <v>0.34408602150537637</v>
      </c>
      <c r="M144" s="126" t="s">
        <v>556</v>
      </c>
      <c r="N144" s="127">
        <v>42823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39</v>
      </c>
      <c r="B145" s="102">
        <v>42268</v>
      </c>
      <c r="C145" s="102"/>
      <c r="D145" s="103" t="s">
        <v>640</v>
      </c>
      <c r="E145" s="104" t="s">
        <v>580</v>
      </c>
      <c r="F145" s="105">
        <v>196.5</v>
      </c>
      <c r="G145" s="104"/>
      <c r="H145" s="104">
        <v>238</v>
      </c>
      <c r="I145" s="122">
        <v>238</v>
      </c>
      <c r="J145" s="123" t="s">
        <v>639</v>
      </c>
      <c r="K145" s="124">
        <f t="shared" si="68"/>
        <v>41.5</v>
      </c>
      <c r="L145" s="125">
        <f t="shared" si="69"/>
        <v>0.21119592875318066</v>
      </c>
      <c r="M145" s="126" t="s">
        <v>556</v>
      </c>
      <c r="N145" s="127">
        <v>42291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40</v>
      </c>
      <c r="B146" s="102">
        <v>42271</v>
      </c>
      <c r="C146" s="102"/>
      <c r="D146" s="103" t="s">
        <v>579</v>
      </c>
      <c r="E146" s="104" t="s">
        <v>580</v>
      </c>
      <c r="F146" s="105">
        <v>65</v>
      </c>
      <c r="G146" s="104"/>
      <c r="H146" s="104">
        <v>82</v>
      </c>
      <c r="I146" s="122">
        <v>82</v>
      </c>
      <c r="J146" s="123" t="s">
        <v>639</v>
      </c>
      <c r="K146" s="124">
        <f t="shared" si="68"/>
        <v>17</v>
      </c>
      <c r="L146" s="125">
        <f t="shared" si="69"/>
        <v>0.26153846153846155</v>
      </c>
      <c r="M146" s="126" t="s">
        <v>556</v>
      </c>
      <c r="N146" s="127">
        <v>42578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41</v>
      </c>
      <c r="B147" s="102">
        <v>42291</v>
      </c>
      <c r="C147" s="102"/>
      <c r="D147" s="103" t="s">
        <v>641</v>
      </c>
      <c r="E147" s="104" t="s">
        <v>580</v>
      </c>
      <c r="F147" s="105">
        <v>144</v>
      </c>
      <c r="G147" s="104"/>
      <c r="H147" s="104">
        <v>182.5</v>
      </c>
      <c r="I147" s="122">
        <v>181</v>
      </c>
      <c r="J147" s="123" t="s">
        <v>639</v>
      </c>
      <c r="K147" s="124">
        <f t="shared" si="68"/>
        <v>38.5</v>
      </c>
      <c r="L147" s="125">
        <f t="shared" si="69"/>
        <v>0.2673611111111111</v>
      </c>
      <c r="M147" s="126" t="s">
        <v>556</v>
      </c>
      <c r="N147" s="127">
        <v>42817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42</v>
      </c>
      <c r="B148" s="102">
        <v>42291</v>
      </c>
      <c r="C148" s="102"/>
      <c r="D148" s="103" t="s">
        <v>642</v>
      </c>
      <c r="E148" s="104" t="s">
        <v>580</v>
      </c>
      <c r="F148" s="105">
        <v>264</v>
      </c>
      <c r="G148" s="104"/>
      <c r="H148" s="104">
        <v>311</v>
      </c>
      <c r="I148" s="122">
        <v>311</v>
      </c>
      <c r="J148" s="123" t="s">
        <v>639</v>
      </c>
      <c r="K148" s="124">
        <f t="shared" si="68"/>
        <v>47</v>
      </c>
      <c r="L148" s="125">
        <f t="shared" si="69"/>
        <v>0.17803030303030304</v>
      </c>
      <c r="M148" s="126" t="s">
        <v>556</v>
      </c>
      <c r="N148" s="127">
        <v>42604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43</v>
      </c>
      <c r="B149" s="102">
        <v>42318</v>
      </c>
      <c r="C149" s="102"/>
      <c r="D149" s="103" t="s">
        <v>643</v>
      </c>
      <c r="E149" s="104" t="s">
        <v>557</v>
      </c>
      <c r="F149" s="105">
        <v>549.5</v>
      </c>
      <c r="G149" s="104"/>
      <c r="H149" s="104">
        <v>630</v>
      </c>
      <c r="I149" s="122">
        <v>630</v>
      </c>
      <c r="J149" s="123" t="s">
        <v>639</v>
      </c>
      <c r="K149" s="124">
        <f t="shared" si="68"/>
        <v>80.5</v>
      </c>
      <c r="L149" s="125">
        <f t="shared" si="69"/>
        <v>0.1464968152866242</v>
      </c>
      <c r="M149" s="126" t="s">
        <v>556</v>
      </c>
      <c r="N149" s="127">
        <v>42419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44</v>
      </c>
      <c r="B150" s="102">
        <v>42342</v>
      </c>
      <c r="C150" s="102"/>
      <c r="D150" s="103" t="s">
        <v>644</v>
      </c>
      <c r="E150" s="104" t="s">
        <v>580</v>
      </c>
      <c r="F150" s="105">
        <v>1027.5</v>
      </c>
      <c r="G150" s="104"/>
      <c r="H150" s="104">
        <v>1315</v>
      </c>
      <c r="I150" s="122">
        <v>1250</v>
      </c>
      <c r="J150" s="123" t="s">
        <v>639</v>
      </c>
      <c r="K150" s="124">
        <f t="shared" si="68"/>
        <v>287.5</v>
      </c>
      <c r="L150" s="125">
        <f t="shared" si="69"/>
        <v>0.27980535279805352</v>
      </c>
      <c r="M150" s="126" t="s">
        <v>556</v>
      </c>
      <c r="N150" s="127">
        <v>43244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45</v>
      </c>
      <c r="B151" s="102">
        <v>42367</v>
      </c>
      <c r="C151" s="102"/>
      <c r="D151" s="103" t="s">
        <v>645</v>
      </c>
      <c r="E151" s="104" t="s">
        <v>580</v>
      </c>
      <c r="F151" s="105">
        <v>465</v>
      </c>
      <c r="G151" s="104"/>
      <c r="H151" s="104">
        <v>540</v>
      </c>
      <c r="I151" s="122">
        <v>540</v>
      </c>
      <c r="J151" s="123" t="s">
        <v>639</v>
      </c>
      <c r="K151" s="124">
        <f t="shared" si="68"/>
        <v>75</v>
      </c>
      <c r="L151" s="125">
        <f t="shared" si="69"/>
        <v>0.16129032258064516</v>
      </c>
      <c r="M151" s="126" t="s">
        <v>556</v>
      </c>
      <c r="N151" s="127">
        <v>42530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46</v>
      </c>
      <c r="B152" s="102">
        <v>42380</v>
      </c>
      <c r="C152" s="102"/>
      <c r="D152" s="103" t="s">
        <v>376</v>
      </c>
      <c r="E152" s="104" t="s">
        <v>557</v>
      </c>
      <c r="F152" s="105">
        <v>81</v>
      </c>
      <c r="G152" s="104"/>
      <c r="H152" s="104">
        <v>110</v>
      </c>
      <c r="I152" s="122">
        <v>110</v>
      </c>
      <c r="J152" s="123" t="s">
        <v>639</v>
      </c>
      <c r="K152" s="124">
        <f t="shared" si="68"/>
        <v>29</v>
      </c>
      <c r="L152" s="125">
        <f t="shared" si="69"/>
        <v>0.35802469135802467</v>
      </c>
      <c r="M152" s="126" t="s">
        <v>556</v>
      </c>
      <c r="N152" s="127">
        <v>42745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47</v>
      </c>
      <c r="B153" s="102">
        <v>42382</v>
      </c>
      <c r="C153" s="102"/>
      <c r="D153" s="103" t="s">
        <v>646</v>
      </c>
      <c r="E153" s="104" t="s">
        <v>557</v>
      </c>
      <c r="F153" s="105">
        <v>417.5</v>
      </c>
      <c r="G153" s="104"/>
      <c r="H153" s="104">
        <v>547</v>
      </c>
      <c r="I153" s="122">
        <v>535</v>
      </c>
      <c r="J153" s="123" t="s">
        <v>639</v>
      </c>
      <c r="K153" s="124">
        <f t="shared" si="68"/>
        <v>129.5</v>
      </c>
      <c r="L153" s="125">
        <f t="shared" si="69"/>
        <v>0.31017964071856285</v>
      </c>
      <c r="M153" s="126" t="s">
        <v>556</v>
      </c>
      <c r="N153" s="127">
        <v>42578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48</v>
      </c>
      <c r="B154" s="102">
        <v>42408</v>
      </c>
      <c r="C154" s="102"/>
      <c r="D154" s="103" t="s">
        <v>647</v>
      </c>
      <c r="E154" s="104" t="s">
        <v>580</v>
      </c>
      <c r="F154" s="105">
        <v>650</v>
      </c>
      <c r="G154" s="104"/>
      <c r="H154" s="104">
        <v>800</v>
      </c>
      <c r="I154" s="122">
        <v>800</v>
      </c>
      <c r="J154" s="123" t="s">
        <v>639</v>
      </c>
      <c r="K154" s="124">
        <f t="shared" si="68"/>
        <v>150</v>
      </c>
      <c r="L154" s="125">
        <f t="shared" si="69"/>
        <v>0.23076923076923078</v>
      </c>
      <c r="M154" s="126" t="s">
        <v>556</v>
      </c>
      <c r="N154" s="127">
        <v>43154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49</v>
      </c>
      <c r="B155" s="102">
        <v>42433</v>
      </c>
      <c r="C155" s="102"/>
      <c r="D155" s="103" t="s">
        <v>193</v>
      </c>
      <c r="E155" s="104" t="s">
        <v>580</v>
      </c>
      <c r="F155" s="105">
        <v>437.5</v>
      </c>
      <c r="G155" s="104"/>
      <c r="H155" s="104">
        <v>504.5</v>
      </c>
      <c r="I155" s="122">
        <v>522</v>
      </c>
      <c r="J155" s="123" t="s">
        <v>648</v>
      </c>
      <c r="K155" s="124">
        <f t="shared" si="68"/>
        <v>67</v>
      </c>
      <c r="L155" s="125">
        <f t="shared" si="69"/>
        <v>0.15314285714285714</v>
      </c>
      <c r="M155" s="126" t="s">
        <v>556</v>
      </c>
      <c r="N155" s="127">
        <v>42480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50</v>
      </c>
      <c r="B156" s="102">
        <v>42438</v>
      </c>
      <c r="C156" s="102"/>
      <c r="D156" s="103" t="s">
        <v>649</v>
      </c>
      <c r="E156" s="104" t="s">
        <v>580</v>
      </c>
      <c r="F156" s="105">
        <v>189.5</v>
      </c>
      <c r="G156" s="104"/>
      <c r="H156" s="104">
        <v>218</v>
      </c>
      <c r="I156" s="122">
        <v>218</v>
      </c>
      <c r="J156" s="123" t="s">
        <v>639</v>
      </c>
      <c r="K156" s="124">
        <f t="shared" si="68"/>
        <v>28.5</v>
      </c>
      <c r="L156" s="125">
        <f t="shared" si="69"/>
        <v>0.15039577836411611</v>
      </c>
      <c r="M156" s="126" t="s">
        <v>556</v>
      </c>
      <c r="N156" s="127">
        <v>43034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339">
        <v>51</v>
      </c>
      <c r="B157" s="111">
        <v>42471</v>
      </c>
      <c r="C157" s="111"/>
      <c r="D157" s="112" t="s">
        <v>650</v>
      </c>
      <c r="E157" s="113" t="s">
        <v>580</v>
      </c>
      <c r="F157" s="114">
        <v>36.5</v>
      </c>
      <c r="G157" s="115"/>
      <c r="H157" s="115">
        <v>15.85</v>
      </c>
      <c r="I157" s="115">
        <v>60</v>
      </c>
      <c r="J157" s="134" t="s">
        <v>651</v>
      </c>
      <c r="K157" s="130">
        <f t="shared" si="68"/>
        <v>-20.65</v>
      </c>
      <c r="L157" s="164">
        <f t="shared" si="69"/>
        <v>-0.5657534246575342</v>
      </c>
      <c r="M157" s="132" t="s">
        <v>620</v>
      </c>
      <c r="N157" s="165">
        <v>43627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52</v>
      </c>
      <c r="B158" s="102">
        <v>42472</v>
      </c>
      <c r="C158" s="102"/>
      <c r="D158" s="103" t="s">
        <v>652</v>
      </c>
      <c r="E158" s="104" t="s">
        <v>580</v>
      </c>
      <c r="F158" s="105">
        <v>93</v>
      </c>
      <c r="G158" s="104"/>
      <c r="H158" s="104">
        <v>149</v>
      </c>
      <c r="I158" s="122">
        <v>140</v>
      </c>
      <c r="J158" s="137" t="s">
        <v>653</v>
      </c>
      <c r="K158" s="124">
        <f t="shared" si="68"/>
        <v>56</v>
      </c>
      <c r="L158" s="125">
        <f t="shared" si="69"/>
        <v>0.60215053763440862</v>
      </c>
      <c r="M158" s="126" t="s">
        <v>556</v>
      </c>
      <c r="N158" s="127">
        <v>42740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53</v>
      </c>
      <c r="B159" s="102">
        <v>42472</v>
      </c>
      <c r="C159" s="102"/>
      <c r="D159" s="103" t="s">
        <v>654</v>
      </c>
      <c r="E159" s="104" t="s">
        <v>580</v>
      </c>
      <c r="F159" s="105">
        <v>130</v>
      </c>
      <c r="G159" s="104"/>
      <c r="H159" s="104">
        <v>150</v>
      </c>
      <c r="I159" s="122" t="s">
        <v>655</v>
      </c>
      <c r="J159" s="123" t="s">
        <v>639</v>
      </c>
      <c r="K159" s="124">
        <f t="shared" si="68"/>
        <v>20</v>
      </c>
      <c r="L159" s="125">
        <f t="shared" si="69"/>
        <v>0.15384615384615385</v>
      </c>
      <c r="M159" s="126" t="s">
        <v>556</v>
      </c>
      <c r="N159" s="127">
        <v>42564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54</v>
      </c>
      <c r="B160" s="102">
        <v>42473</v>
      </c>
      <c r="C160" s="102"/>
      <c r="D160" s="103" t="s">
        <v>344</v>
      </c>
      <c r="E160" s="104" t="s">
        <v>580</v>
      </c>
      <c r="F160" s="105">
        <v>196</v>
      </c>
      <c r="G160" s="104"/>
      <c r="H160" s="104">
        <v>299</v>
      </c>
      <c r="I160" s="122">
        <v>299</v>
      </c>
      <c r="J160" s="123" t="s">
        <v>639</v>
      </c>
      <c r="K160" s="124">
        <v>103</v>
      </c>
      <c r="L160" s="125">
        <v>0.52551020408163296</v>
      </c>
      <c r="M160" s="126" t="s">
        <v>556</v>
      </c>
      <c r="N160" s="127">
        <v>42620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55</v>
      </c>
      <c r="B161" s="102">
        <v>42473</v>
      </c>
      <c r="C161" s="102"/>
      <c r="D161" s="103" t="s">
        <v>713</v>
      </c>
      <c r="E161" s="104" t="s">
        <v>580</v>
      </c>
      <c r="F161" s="105">
        <v>88</v>
      </c>
      <c r="G161" s="104"/>
      <c r="H161" s="104">
        <v>103</v>
      </c>
      <c r="I161" s="122">
        <v>103</v>
      </c>
      <c r="J161" s="123" t="s">
        <v>639</v>
      </c>
      <c r="K161" s="124">
        <v>15</v>
      </c>
      <c r="L161" s="125">
        <v>0.170454545454545</v>
      </c>
      <c r="M161" s="126" t="s">
        <v>556</v>
      </c>
      <c r="N161" s="127">
        <v>42530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56</v>
      </c>
      <c r="B162" s="102">
        <v>42492</v>
      </c>
      <c r="C162" s="102"/>
      <c r="D162" s="103" t="s">
        <v>656</v>
      </c>
      <c r="E162" s="104" t="s">
        <v>580</v>
      </c>
      <c r="F162" s="105">
        <v>127.5</v>
      </c>
      <c r="G162" s="104"/>
      <c r="H162" s="104">
        <v>148</v>
      </c>
      <c r="I162" s="122" t="s">
        <v>657</v>
      </c>
      <c r="J162" s="123" t="s">
        <v>639</v>
      </c>
      <c r="K162" s="124">
        <f>H162-F162</f>
        <v>20.5</v>
      </c>
      <c r="L162" s="125">
        <f>K162/F162</f>
        <v>0.16078431372549021</v>
      </c>
      <c r="M162" s="126" t="s">
        <v>556</v>
      </c>
      <c r="N162" s="127">
        <v>42564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57</v>
      </c>
      <c r="B163" s="102">
        <v>42493</v>
      </c>
      <c r="C163" s="102"/>
      <c r="D163" s="103" t="s">
        <v>658</v>
      </c>
      <c r="E163" s="104" t="s">
        <v>580</v>
      </c>
      <c r="F163" s="105">
        <v>675</v>
      </c>
      <c r="G163" s="104"/>
      <c r="H163" s="104">
        <v>815</v>
      </c>
      <c r="I163" s="122" t="s">
        <v>659</v>
      </c>
      <c r="J163" s="123" t="s">
        <v>639</v>
      </c>
      <c r="K163" s="124">
        <f>H163-F163</f>
        <v>140</v>
      </c>
      <c r="L163" s="125">
        <f>K163/F163</f>
        <v>0.2074074074074074</v>
      </c>
      <c r="M163" s="126" t="s">
        <v>556</v>
      </c>
      <c r="N163" s="127">
        <v>43154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5">
        <v>58</v>
      </c>
      <c r="B164" s="106">
        <v>42522</v>
      </c>
      <c r="C164" s="106"/>
      <c r="D164" s="107" t="s">
        <v>714</v>
      </c>
      <c r="E164" s="108" t="s">
        <v>580</v>
      </c>
      <c r="F164" s="109">
        <v>500</v>
      </c>
      <c r="G164" s="109"/>
      <c r="H164" s="110">
        <v>232.5</v>
      </c>
      <c r="I164" s="128" t="s">
        <v>715</v>
      </c>
      <c r="J164" s="129" t="s">
        <v>716</v>
      </c>
      <c r="K164" s="130">
        <f>H164-F164</f>
        <v>-267.5</v>
      </c>
      <c r="L164" s="131">
        <f>K164/F164</f>
        <v>-0.53500000000000003</v>
      </c>
      <c r="M164" s="132" t="s">
        <v>620</v>
      </c>
      <c r="N164" s="133">
        <v>43735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59</v>
      </c>
      <c r="B165" s="102">
        <v>42527</v>
      </c>
      <c r="C165" s="102"/>
      <c r="D165" s="103" t="s">
        <v>660</v>
      </c>
      <c r="E165" s="104" t="s">
        <v>580</v>
      </c>
      <c r="F165" s="105">
        <v>110</v>
      </c>
      <c r="G165" s="104"/>
      <c r="H165" s="104">
        <v>126.5</v>
      </c>
      <c r="I165" s="122">
        <v>125</v>
      </c>
      <c r="J165" s="123" t="s">
        <v>589</v>
      </c>
      <c r="K165" s="124">
        <f>H165-F165</f>
        <v>16.5</v>
      </c>
      <c r="L165" s="125">
        <f>K165/F165</f>
        <v>0.15</v>
      </c>
      <c r="M165" s="126" t="s">
        <v>556</v>
      </c>
      <c r="N165" s="127">
        <v>42552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60</v>
      </c>
      <c r="B166" s="102">
        <v>42538</v>
      </c>
      <c r="C166" s="102"/>
      <c r="D166" s="103" t="s">
        <v>661</v>
      </c>
      <c r="E166" s="104" t="s">
        <v>580</v>
      </c>
      <c r="F166" s="105">
        <v>44</v>
      </c>
      <c r="G166" s="104"/>
      <c r="H166" s="104">
        <v>69.5</v>
      </c>
      <c r="I166" s="122">
        <v>69.5</v>
      </c>
      <c r="J166" s="123" t="s">
        <v>662</v>
      </c>
      <c r="K166" s="124">
        <f>H166-F166</f>
        <v>25.5</v>
      </c>
      <c r="L166" s="125">
        <f>K166/F166</f>
        <v>0.57954545454545459</v>
      </c>
      <c r="M166" s="126" t="s">
        <v>556</v>
      </c>
      <c r="N166" s="127">
        <v>42977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61</v>
      </c>
      <c r="B167" s="102">
        <v>42549</v>
      </c>
      <c r="C167" s="102"/>
      <c r="D167" s="144" t="s">
        <v>717</v>
      </c>
      <c r="E167" s="104" t="s">
        <v>580</v>
      </c>
      <c r="F167" s="105">
        <v>262.5</v>
      </c>
      <c r="G167" s="104"/>
      <c r="H167" s="104">
        <v>340</v>
      </c>
      <c r="I167" s="122">
        <v>333</v>
      </c>
      <c r="J167" s="123" t="s">
        <v>718</v>
      </c>
      <c r="K167" s="124">
        <v>77.5</v>
      </c>
      <c r="L167" s="125">
        <v>0.29523809523809502</v>
      </c>
      <c r="M167" s="126" t="s">
        <v>556</v>
      </c>
      <c r="N167" s="127">
        <v>43017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62</v>
      </c>
      <c r="B168" s="102">
        <v>42549</v>
      </c>
      <c r="C168" s="102"/>
      <c r="D168" s="144" t="s">
        <v>719</v>
      </c>
      <c r="E168" s="104" t="s">
        <v>580</v>
      </c>
      <c r="F168" s="105">
        <v>840</v>
      </c>
      <c r="G168" s="104"/>
      <c r="H168" s="104">
        <v>1230</v>
      </c>
      <c r="I168" s="122">
        <v>1230</v>
      </c>
      <c r="J168" s="123" t="s">
        <v>639</v>
      </c>
      <c r="K168" s="124">
        <v>390</v>
      </c>
      <c r="L168" s="125">
        <v>0.46428571428571402</v>
      </c>
      <c r="M168" s="126" t="s">
        <v>556</v>
      </c>
      <c r="N168" s="127">
        <v>42649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340">
        <v>63</v>
      </c>
      <c r="B169" s="139">
        <v>42556</v>
      </c>
      <c r="C169" s="139"/>
      <c r="D169" s="140" t="s">
        <v>663</v>
      </c>
      <c r="E169" s="141" t="s">
        <v>580</v>
      </c>
      <c r="F169" s="142">
        <v>395</v>
      </c>
      <c r="G169" s="143"/>
      <c r="H169" s="143">
        <f>(468.5+342.5)/2</f>
        <v>405.5</v>
      </c>
      <c r="I169" s="143">
        <v>510</v>
      </c>
      <c r="J169" s="166" t="s">
        <v>664</v>
      </c>
      <c r="K169" s="167">
        <f t="shared" ref="K169:K175" si="70">H169-F169</f>
        <v>10.5</v>
      </c>
      <c r="L169" s="168">
        <f t="shared" ref="L169:L175" si="71">K169/F169</f>
        <v>2.6582278481012658E-2</v>
      </c>
      <c r="M169" s="169" t="s">
        <v>665</v>
      </c>
      <c r="N169" s="170">
        <v>43606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5">
        <v>64</v>
      </c>
      <c r="B170" s="106">
        <v>42584</v>
      </c>
      <c r="C170" s="106"/>
      <c r="D170" s="107" t="s">
        <v>666</v>
      </c>
      <c r="E170" s="108" t="s">
        <v>557</v>
      </c>
      <c r="F170" s="109">
        <f>169.5-12.8</f>
        <v>156.69999999999999</v>
      </c>
      <c r="G170" s="109"/>
      <c r="H170" s="110">
        <v>77</v>
      </c>
      <c r="I170" s="128" t="s">
        <v>667</v>
      </c>
      <c r="J170" s="359" t="s">
        <v>795</v>
      </c>
      <c r="K170" s="130">
        <f t="shared" si="70"/>
        <v>-79.699999999999989</v>
      </c>
      <c r="L170" s="131">
        <f t="shared" si="71"/>
        <v>-0.50861518825781749</v>
      </c>
      <c r="M170" s="132" t="s">
        <v>620</v>
      </c>
      <c r="N170" s="133">
        <v>43522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5">
        <v>65</v>
      </c>
      <c r="B171" s="106">
        <v>42586</v>
      </c>
      <c r="C171" s="106"/>
      <c r="D171" s="107" t="s">
        <v>668</v>
      </c>
      <c r="E171" s="108" t="s">
        <v>580</v>
      </c>
      <c r="F171" s="109">
        <v>400</v>
      </c>
      <c r="G171" s="109"/>
      <c r="H171" s="110">
        <v>305</v>
      </c>
      <c r="I171" s="128">
        <v>475</v>
      </c>
      <c r="J171" s="129" t="s">
        <v>669</v>
      </c>
      <c r="K171" s="130">
        <f t="shared" si="70"/>
        <v>-95</v>
      </c>
      <c r="L171" s="131">
        <f t="shared" si="71"/>
        <v>-0.23749999999999999</v>
      </c>
      <c r="M171" s="132" t="s">
        <v>620</v>
      </c>
      <c r="N171" s="133">
        <v>43606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66</v>
      </c>
      <c r="B172" s="102">
        <v>42593</v>
      </c>
      <c r="C172" s="102"/>
      <c r="D172" s="103" t="s">
        <v>670</v>
      </c>
      <c r="E172" s="104" t="s">
        <v>580</v>
      </c>
      <c r="F172" s="105">
        <v>86.5</v>
      </c>
      <c r="G172" s="104"/>
      <c r="H172" s="104">
        <v>130</v>
      </c>
      <c r="I172" s="122">
        <v>130</v>
      </c>
      <c r="J172" s="137" t="s">
        <v>671</v>
      </c>
      <c r="K172" s="124">
        <f t="shared" si="70"/>
        <v>43.5</v>
      </c>
      <c r="L172" s="125">
        <f t="shared" si="71"/>
        <v>0.50289017341040465</v>
      </c>
      <c r="M172" s="126" t="s">
        <v>556</v>
      </c>
      <c r="N172" s="127">
        <v>43091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5">
        <v>67</v>
      </c>
      <c r="B173" s="106">
        <v>42600</v>
      </c>
      <c r="C173" s="106"/>
      <c r="D173" s="107" t="s">
        <v>367</v>
      </c>
      <c r="E173" s="108" t="s">
        <v>580</v>
      </c>
      <c r="F173" s="109">
        <v>133.5</v>
      </c>
      <c r="G173" s="109"/>
      <c r="H173" s="110">
        <v>126.5</v>
      </c>
      <c r="I173" s="128">
        <v>178</v>
      </c>
      <c r="J173" s="129" t="s">
        <v>672</v>
      </c>
      <c r="K173" s="130">
        <f t="shared" si="70"/>
        <v>-7</v>
      </c>
      <c r="L173" s="131">
        <f t="shared" si="71"/>
        <v>-5.2434456928838954E-2</v>
      </c>
      <c r="M173" s="132" t="s">
        <v>620</v>
      </c>
      <c r="N173" s="133">
        <v>42615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68</v>
      </c>
      <c r="B174" s="102">
        <v>42613</v>
      </c>
      <c r="C174" s="102"/>
      <c r="D174" s="103" t="s">
        <v>673</v>
      </c>
      <c r="E174" s="104" t="s">
        <v>580</v>
      </c>
      <c r="F174" s="105">
        <v>560</v>
      </c>
      <c r="G174" s="104"/>
      <c r="H174" s="104">
        <v>725</v>
      </c>
      <c r="I174" s="122">
        <v>725</v>
      </c>
      <c r="J174" s="123" t="s">
        <v>582</v>
      </c>
      <c r="K174" s="124">
        <f t="shared" si="70"/>
        <v>165</v>
      </c>
      <c r="L174" s="125">
        <f t="shared" si="71"/>
        <v>0.29464285714285715</v>
      </c>
      <c r="M174" s="126" t="s">
        <v>556</v>
      </c>
      <c r="N174" s="127">
        <v>42456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69</v>
      </c>
      <c r="B175" s="102">
        <v>42614</v>
      </c>
      <c r="C175" s="102"/>
      <c r="D175" s="103" t="s">
        <v>674</v>
      </c>
      <c r="E175" s="104" t="s">
        <v>580</v>
      </c>
      <c r="F175" s="105">
        <v>160.5</v>
      </c>
      <c r="G175" s="104"/>
      <c r="H175" s="104">
        <v>210</v>
      </c>
      <c r="I175" s="122">
        <v>210</v>
      </c>
      <c r="J175" s="123" t="s">
        <v>582</v>
      </c>
      <c r="K175" s="124">
        <f t="shared" si="70"/>
        <v>49.5</v>
      </c>
      <c r="L175" s="125">
        <f t="shared" si="71"/>
        <v>0.30841121495327101</v>
      </c>
      <c r="M175" s="126" t="s">
        <v>556</v>
      </c>
      <c r="N175" s="127">
        <v>42871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70</v>
      </c>
      <c r="B176" s="102">
        <v>42646</v>
      </c>
      <c r="C176" s="102"/>
      <c r="D176" s="144" t="s">
        <v>390</v>
      </c>
      <c r="E176" s="104" t="s">
        <v>580</v>
      </c>
      <c r="F176" s="105">
        <v>430</v>
      </c>
      <c r="G176" s="104"/>
      <c r="H176" s="104">
        <v>596</v>
      </c>
      <c r="I176" s="122">
        <v>575</v>
      </c>
      <c r="J176" s="123" t="s">
        <v>720</v>
      </c>
      <c r="K176" s="124">
        <v>166</v>
      </c>
      <c r="L176" s="125">
        <v>0.38604651162790699</v>
      </c>
      <c r="M176" s="126" t="s">
        <v>556</v>
      </c>
      <c r="N176" s="127">
        <v>42769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71</v>
      </c>
      <c r="B177" s="102">
        <v>42657</v>
      </c>
      <c r="C177" s="102"/>
      <c r="D177" s="103" t="s">
        <v>675</v>
      </c>
      <c r="E177" s="104" t="s">
        <v>580</v>
      </c>
      <c r="F177" s="105">
        <v>280</v>
      </c>
      <c r="G177" s="104"/>
      <c r="H177" s="104">
        <v>345</v>
      </c>
      <c r="I177" s="122">
        <v>345</v>
      </c>
      <c r="J177" s="123" t="s">
        <v>582</v>
      </c>
      <c r="K177" s="124">
        <f t="shared" ref="K177:K182" si="72">H177-F177</f>
        <v>65</v>
      </c>
      <c r="L177" s="125">
        <f>K177/F177</f>
        <v>0.23214285714285715</v>
      </c>
      <c r="M177" s="126" t="s">
        <v>556</v>
      </c>
      <c r="N177" s="127">
        <v>42814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72</v>
      </c>
      <c r="B178" s="102">
        <v>42657</v>
      </c>
      <c r="C178" s="102"/>
      <c r="D178" s="103" t="s">
        <v>676</v>
      </c>
      <c r="E178" s="104" t="s">
        <v>580</v>
      </c>
      <c r="F178" s="105">
        <v>245</v>
      </c>
      <c r="G178" s="104"/>
      <c r="H178" s="104">
        <v>325.5</v>
      </c>
      <c r="I178" s="122">
        <v>330</v>
      </c>
      <c r="J178" s="123" t="s">
        <v>677</v>
      </c>
      <c r="K178" s="124">
        <f t="shared" si="72"/>
        <v>80.5</v>
      </c>
      <c r="L178" s="125">
        <f>K178/F178</f>
        <v>0.32857142857142857</v>
      </c>
      <c r="M178" s="126" t="s">
        <v>556</v>
      </c>
      <c r="N178" s="127">
        <v>42769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73</v>
      </c>
      <c r="B179" s="102">
        <v>42660</v>
      </c>
      <c r="C179" s="102"/>
      <c r="D179" s="103" t="s">
        <v>340</v>
      </c>
      <c r="E179" s="104" t="s">
        <v>580</v>
      </c>
      <c r="F179" s="105">
        <v>125</v>
      </c>
      <c r="G179" s="104"/>
      <c r="H179" s="104">
        <v>160</v>
      </c>
      <c r="I179" s="122">
        <v>160</v>
      </c>
      <c r="J179" s="123" t="s">
        <v>639</v>
      </c>
      <c r="K179" s="124">
        <f t="shared" si="72"/>
        <v>35</v>
      </c>
      <c r="L179" s="125">
        <v>0.28000000000000003</v>
      </c>
      <c r="M179" s="126" t="s">
        <v>556</v>
      </c>
      <c r="N179" s="127">
        <v>42803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74</v>
      </c>
      <c r="B180" s="102">
        <v>42660</v>
      </c>
      <c r="C180" s="102"/>
      <c r="D180" s="103" t="s">
        <v>455</v>
      </c>
      <c r="E180" s="104" t="s">
        <v>580</v>
      </c>
      <c r="F180" s="105">
        <v>114</v>
      </c>
      <c r="G180" s="104"/>
      <c r="H180" s="104">
        <v>145</v>
      </c>
      <c r="I180" s="122">
        <v>145</v>
      </c>
      <c r="J180" s="123" t="s">
        <v>639</v>
      </c>
      <c r="K180" s="124">
        <f t="shared" si="72"/>
        <v>31</v>
      </c>
      <c r="L180" s="125">
        <f>K180/F180</f>
        <v>0.27192982456140352</v>
      </c>
      <c r="M180" s="126" t="s">
        <v>556</v>
      </c>
      <c r="N180" s="127">
        <v>42859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75</v>
      </c>
      <c r="B181" s="102">
        <v>42660</v>
      </c>
      <c r="C181" s="102"/>
      <c r="D181" s="103" t="s">
        <v>678</v>
      </c>
      <c r="E181" s="104" t="s">
        <v>580</v>
      </c>
      <c r="F181" s="105">
        <v>212</v>
      </c>
      <c r="G181" s="104"/>
      <c r="H181" s="104">
        <v>280</v>
      </c>
      <c r="I181" s="122">
        <v>276</v>
      </c>
      <c r="J181" s="123" t="s">
        <v>679</v>
      </c>
      <c r="K181" s="124">
        <f t="shared" si="72"/>
        <v>68</v>
      </c>
      <c r="L181" s="125">
        <f>K181/F181</f>
        <v>0.32075471698113206</v>
      </c>
      <c r="M181" s="126" t="s">
        <v>556</v>
      </c>
      <c r="N181" s="127">
        <v>42858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76</v>
      </c>
      <c r="B182" s="102">
        <v>42678</v>
      </c>
      <c r="C182" s="102"/>
      <c r="D182" s="103" t="s">
        <v>149</v>
      </c>
      <c r="E182" s="104" t="s">
        <v>580</v>
      </c>
      <c r="F182" s="105">
        <v>155</v>
      </c>
      <c r="G182" s="104"/>
      <c r="H182" s="104">
        <v>210</v>
      </c>
      <c r="I182" s="122">
        <v>210</v>
      </c>
      <c r="J182" s="123" t="s">
        <v>680</v>
      </c>
      <c r="K182" s="124">
        <f t="shared" si="72"/>
        <v>55</v>
      </c>
      <c r="L182" s="125">
        <f>K182/F182</f>
        <v>0.35483870967741937</v>
      </c>
      <c r="M182" s="126" t="s">
        <v>556</v>
      </c>
      <c r="N182" s="127">
        <v>42944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5">
        <v>77</v>
      </c>
      <c r="B183" s="106">
        <v>42710</v>
      </c>
      <c r="C183" s="106"/>
      <c r="D183" s="107" t="s">
        <v>721</v>
      </c>
      <c r="E183" s="108" t="s">
        <v>580</v>
      </c>
      <c r="F183" s="109">
        <v>150.5</v>
      </c>
      <c r="G183" s="109"/>
      <c r="H183" s="110">
        <v>72.5</v>
      </c>
      <c r="I183" s="128">
        <v>174</v>
      </c>
      <c r="J183" s="129" t="s">
        <v>722</v>
      </c>
      <c r="K183" s="130">
        <v>-78</v>
      </c>
      <c r="L183" s="131">
        <v>-0.51827242524916906</v>
      </c>
      <c r="M183" s="132" t="s">
        <v>620</v>
      </c>
      <c r="N183" s="133">
        <v>43333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78</v>
      </c>
      <c r="B184" s="102">
        <v>42712</v>
      </c>
      <c r="C184" s="102"/>
      <c r="D184" s="103" t="s">
        <v>123</v>
      </c>
      <c r="E184" s="104" t="s">
        <v>580</v>
      </c>
      <c r="F184" s="105">
        <v>380</v>
      </c>
      <c r="G184" s="104"/>
      <c r="H184" s="104">
        <v>478</v>
      </c>
      <c r="I184" s="122">
        <v>468</v>
      </c>
      <c r="J184" s="123" t="s">
        <v>639</v>
      </c>
      <c r="K184" s="124">
        <f>H184-F184</f>
        <v>98</v>
      </c>
      <c r="L184" s="125">
        <f>K184/F184</f>
        <v>0.25789473684210529</v>
      </c>
      <c r="M184" s="126" t="s">
        <v>556</v>
      </c>
      <c r="N184" s="127">
        <v>43025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79</v>
      </c>
      <c r="B185" s="102">
        <v>42734</v>
      </c>
      <c r="C185" s="102"/>
      <c r="D185" s="103" t="s">
        <v>244</v>
      </c>
      <c r="E185" s="104" t="s">
        <v>580</v>
      </c>
      <c r="F185" s="105">
        <v>305</v>
      </c>
      <c r="G185" s="104"/>
      <c r="H185" s="104">
        <v>375</v>
      </c>
      <c r="I185" s="122">
        <v>375</v>
      </c>
      <c r="J185" s="123" t="s">
        <v>639</v>
      </c>
      <c r="K185" s="124">
        <f>H185-F185</f>
        <v>70</v>
      </c>
      <c r="L185" s="125">
        <f>K185/F185</f>
        <v>0.22950819672131148</v>
      </c>
      <c r="M185" s="126" t="s">
        <v>556</v>
      </c>
      <c r="N185" s="127">
        <v>42768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80</v>
      </c>
      <c r="B186" s="102">
        <v>42739</v>
      </c>
      <c r="C186" s="102"/>
      <c r="D186" s="103" t="s">
        <v>342</v>
      </c>
      <c r="E186" s="104" t="s">
        <v>580</v>
      </c>
      <c r="F186" s="105">
        <v>99.5</v>
      </c>
      <c r="G186" s="104"/>
      <c r="H186" s="104">
        <v>158</v>
      </c>
      <c r="I186" s="122">
        <v>158</v>
      </c>
      <c r="J186" s="123" t="s">
        <v>639</v>
      </c>
      <c r="K186" s="124">
        <f>H186-F186</f>
        <v>58.5</v>
      </c>
      <c r="L186" s="125">
        <f>K186/F186</f>
        <v>0.5879396984924623</v>
      </c>
      <c r="M186" s="126" t="s">
        <v>556</v>
      </c>
      <c r="N186" s="127">
        <v>42898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81</v>
      </c>
      <c r="B187" s="102">
        <v>42739</v>
      </c>
      <c r="C187" s="102"/>
      <c r="D187" s="103" t="s">
        <v>342</v>
      </c>
      <c r="E187" s="104" t="s">
        <v>580</v>
      </c>
      <c r="F187" s="105">
        <v>99.5</v>
      </c>
      <c r="G187" s="104"/>
      <c r="H187" s="104">
        <v>158</v>
      </c>
      <c r="I187" s="122">
        <v>158</v>
      </c>
      <c r="J187" s="123" t="s">
        <v>639</v>
      </c>
      <c r="K187" s="124">
        <v>58.5</v>
      </c>
      <c r="L187" s="125">
        <v>0.58793969849246197</v>
      </c>
      <c r="M187" s="126" t="s">
        <v>556</v>
      </c>
      <c r="N187" s="127">
        <v>42898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82</v>
      </c>
      <c r="B188" s="102">
        <v>42786</v>
      </c>
      <c r="C188" s="102"/>
      <c r="D188" s="103" t="s">
        <v>166</v>
      </c>
      <c r="E188" s="104" t="s">
        <v>580</v>
      </c>
      <c r="F188" s="105">
        <v>140.5</v>
      </c>
      <c r="G188" s="104"/>
      <c r="H188" s="104">
        <v>220</v>
      </c>
      <c r="I188" s="122">
        <v>220</v>
      </c>
      <c r="J188" s="123" t="s">
        <v>639</v>
      </c>
      <c r="K188" s="124">
        <f>H188-F188</f>
        <v>79.5</v>
      </c>
      <c r="L188" s="125">
        <f>K188/F188</f>
        <v>0.5658362989323843</v>
      </c>
      <c r="M188" s="126" t="s">
        <v>556</v>
      </c>
      <c r="N188" s="127">
        <v>42864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83</v>
      </c>
      <c r="B189" s="102">
        <v>42786</v>
      </c>
      <c r="C189" s="102"/>
      <c r="D189" s="103" t="s">
        <v>723</v>
      </c>
      <c r="E189" s="104" t="s">
        <v>580</v>
      </c>
      <c r="F189" s="105">
        <v>202.5</v>
      </c>
      <c r="G189" s="104"/>
      <c r="H189" s="104">
        <v>234</v>
      </c>
      <c r="I189" s="122">
        <v>234</v>
      </c>
      <c r="J189" s="123" t="s">
        <v>639</v>
      </c>
      <c r="K189" s="124">
        <v>31.5</v>
      </c>
      <c r="L189" s="125">
        <v>0.155555555555556</v>
      </c>
      <c r="M189" s="126" t="s">
        <v>556</v>
      </c>
      <c r="N189" s="127">
        <v>42836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84</v>
      </c>
      <c r="B190" s="102">
        <v>42818</v>
      </c>
      <c r="C190" s="102"/>
      <c r="D190" s="103" t="s">
        <v>517</v>
      </c>
      <c r="E190" s="104" t="s">
        <v>580</v>
      </c>
      <c r="F190" s="105">
        <v>300.5</v>
      </c>
      <c r="G190" s="104"/>
      <c r="H190" s="104">
        <v>417.5</v>
      </c>
      <c r="I190" s="122">
        <v>420</v>
      </c>
      <c r="J190" s="123" t="s">
        <v>681</v>
      </c>
      <c r="K190" s="124">
        <f>H190-F190</f>
        <v>117</v>
      </c>
      <c r="L190" s="125">
        <f>K190/F190</f>
        <v>0.38935108153078202</v>
      </c>
      <c r="M190" s="126" t="s">
        <v>556</v>
      </c>
      <c r="N190" s="127">
        <v>43070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85</v>
      </c>
      <c r="B191" s="102">
        <v>42818</v>
      </c>
      <c r="C191" s="102"/>
      <c r="D191" s="103" t="s">
        <v>719</v>
      </c>
      <c r="E191" s="104" t="s">
        <v>580</v>
      </c>
      <c r="F191" s="105">
        <v>850</v>
      </c>
      <c r="G191" s="104"/>
      <c r="H191" s="104">
        <v>1042.5</v>
      </c>
      <c r="I191" s="122">
        <v>1023</v>
      </c>
      <c r="J191" s="123" t="s">
        <v>724</v>
      </c>
      <c r="K191" s="124">
        <v>192.5</v>
      </c>
      <c r="L191" s="125">
        <v>0.22647058823529401</v>
      </c>
      <c r="M191" s="126" t="s">
        <v>556</v>
      </c>
      <c r="N191" s="127">
        <v>42830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86</v>
      </c>
      <c r="B192" s="102">
        <v>42830</v>
      </c>
      <c r="C192" s="102"/>
      <c r="D192" s="103" t="s">
        <v>471</v>
      </c>
      <c r="E192" s="104" t="s">
        <v>580</v>
      </c>
      <c r="F192" s="105">
        <v>785</v>
      </c>
      <c r="G192" s="104"/>
      <c r="H192" s="104">
        <v>930</v>
      </c>
      <c r="I192" s="122">
        <v>920</v>
      </c>
      <c r="J192" s="123" t="s">
        <v>682</v>
      </c>
      <c r="K192" s="124">
        <f>H192-F192</f>
        <v>145</v>
      </c>
      <c r="L192" s="125">
        <f>K192/F192</f>
        <v>0.18471337579617833</v>
      </c>
      <c r="M192" s="126" t="s">
        <v>556</v>
      </c>
      <c r="N192" s="127">
        <v>42976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5">
        <v>87</v>
      </c>
      <c r="B193" s="106">
        <v>42831</v>
      </c>
      <c r="C193" s="106"/>
      <c r="D193" s="107" t="s">
        <v>725</v>
      </c>
      <c r="E193" s="108" t="s">
        <v>580</v>
      </c>
      <c r="F193" s="109">
        <v>40</v>
      </c>
      <c r="G193" s="109"/>
      <c r="H193" s="110">
        <v>13.1</v>
      </c>
      <c r="I193" s="128">
        <v>60</v>
      </c>
      <c r="J193" s="134" t="s">
        <v>726</v>
      </c>
      <c r="K193" s="130">
        <v>-26.9</v>
      </c>
      <c r="L193" s="131">
        <v>-0.67249999999999999</v>
      </c>
      <c r="M193" s="132" t="s">
        <v>620</v>
      </c>
      <c r="N193" s="133">
        <v>43138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88</v>
      </c>
      <c r="B194" s="102">
        <v>42837</v>
      </c>
      <c r="C194" s="102"/>
      <c r="D194" s="103" t="s">
        <v>87</v>
      </c>
      <c r="E194" s="104" t="s">
        <v>580</v>
      </c>
      <c r="F194" s="105">
        <v>289.5</v>
      </c>
      <c r="G194" s="104"/>
      <c r="H194" s="104">
        <v>354</v>
      </c>
      <c r="I194" s="122">
        <v>360</v>
      </c>
      <c r="J194" s="123" t="s">
        <v>683</v>
      </c>
      <c r="K194" s="124">
        <f t="shared" ref="K194:K202" si="73">H194-F194</f>
        <v>64.5</v>
      </c>
      <c r="L194" s="125">
        <f t="shared" ref="L194:L202" si="74">K194/F194</f>
        <v>0.22279792746113988</v>
      </c>
      <c r="M194" s="126" t="s">
        <v>556</v>
      </c>
      <c r="N194" s="127">
        <v>43040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89</v>
      </c>
      <c r="B195" s="102">
        <v>42845</v>
      </c>
      <c r="C195" s="102"/>
      <c r="D195" s="103" t="s">
        <v>416</v>
      </c>
      <c r="E195" s="104" t="s">
        <v>580</v>
      </c>
      <c r="F195" s="105">
        <v>700</v>
      </c>
      <c r="G195" s="104"/>
      <c r="H195" s="104">
        <v>840</v>
      </c>
      <c r="I195" s="122">
        <v>840</v>
      </c>
      <c r="J195" s="123" t="s">
        <v>684</v>
      </c>
      <c r="K195" s="124">
        <f t="shared" si="73"/>
        <v>140</v>
      </c>
      <c r="L195" s="125">
        <f t="shared" si="74"/>
        <v>0.2</v>
      </c>
      <c r="M195" s="126" t="s">
        <v>556</v>
      </c>
      <c r="N195" s="127">
        <v>42893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90</v>
      </c>
      <c r="B196" s="102">
        <v>42887</v>
      </c>
      <c r="C196" s="102"/>
      <c r="D196" s="144" t="s">
        <v>353</v>
      </c>
      <c r="E196" s="104" t="s">
        <v>580</v>
      </c>
      <c r="F196" s="105">
        <v>130</v>
      </c>
      <c r="G196" s="104"/>
      <c r="H196" s="104">
        <v>144.25</v>
      </c>
      <c r="I196" s="122">
        <v>170</v>
      </c>
      <c r="J196" s="123" t="s">
        <v>685</v>
      </c>
      <c r="K196" s="124">
        <f t="shared" si="73"/>
        <v>14.25</v>
      </c>
      <c r="L196" s="125">
        <f t="shared" si="74"/>
        <v>0.10961538461538461</v>
      </c>
      <c r="M196" s="126" t="s">
        <v>556</v>
      </c>
      <c r="N196" s="127">
        <v>43675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91</v>
      </c>
      <c r="B197" s="102">
        <v>42901</v>
      </c>
      <c r="C197" s="102"/>
      <c r="D197" s="144" t="s">
        <v>686</v>
      </c>
      <c r="E197" s="104" t="s">
        <v>580</v>
      </c>
      <c r="F197" s="105">
        <v>214.5</v>
      </c>
      <c r="G197" s="104"/>
      <c r="H197" s="104">
        <v>262</v>
      </c>
      <c r="I197" s="122">
        <v>262</v>
      </c>
      <c r="J197" s="123" t="s">
        <v>687</v>
      </c>
      <c r="K197" s="124">
        <f t="shared" si="73"/>
        <v>47.5</v>
      </c>
      <c r="L197" s="125">
        <f t="shared" si="74"/>
        <v>0.22144522144522144</v>
      </c>
      <c r="M197" s="126" t="s">
        <v>556</v>
      </c>
      <c r="N197" s="127">
        <v>42977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6">
        <v>92</v>
      </c>
      <c r="B198" s="150">
        <v>42933</v>
      </c>
      <c r="C198" s="150"/>
      <c r="D198" s="151" t="s">
        <v>688</v>
      </c>
      <c r="E198" s="152" t="s">
        <v>580</v>
      </c>
      <c r="F198" s="153">
        <v>370</v>
      </c>
      <c r="G198" s="152"/>
      <c r="H198" s="152">
        <v>447.5</v>
      </c>
      <c r="I198" s="174">
        <v>450</v>
      </c>
      <c r="J198" s="218" t="s">
        <v>639</v>
      </c>
      <c r="K198" s="124">
        <f t="shared" si="73"/>
        <v>77.5</v>
      </c>
      <c r="L198" s="176">
        <f t="shared" si="74"/>
        <v>0.20945945945945946</v>
      </c>
      <c r="M198" s="177" t="s">
        <v>556</v>
      </c>
      <c r="N198" s="178">
        <v>43035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6">
        <v>93</v>
      </c>
      <c r="B199" s="150">
        <v>42943</v>
      </c>
      <c r="C199" s="150"/>
      <c r="D199" s="151" t="s">
        <v>164</v>
      </c>
      <c r="E199" s="152" t="s">
        <v>580</v>
      </c>
      <c r="F199" s="153">
        <v>657.5</v>
      </c>
      <c r="G199" s="152"/>
      <c r="H199" s="152">
        <v>825</v>
      </c>
      <c r="I199" s="174">
        <v>820</v>
      </c>
      <c r="J199" s="218" t="s">
        <v>639</v>
      </c>
      <c r="K199" s="124">
        <f t="shared" si="73"/>
        <v>167.5</v>
      </c>
      <c r="L199" s="176">
        <f t="shared" si="74"/>
        <v>0.25475285171102663</v>
      </c>
      <c r="M199" s="177" t="s">
        <v>556</v>
      </c>
      <c r="N199" s="178">
        <v>43090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94</v>
      </c>
      <c r="B200" s="102">
        <v>42964</v>
      </c>
      <c r="C200" s="102"/>
      <c r="D200" s="103" t="s">
        <v>357</v>
      </c>
      <c r="E200" s="104" t="s">
        <v>580</v>
      </c>
      <c r="F200" s="105">
        <v>605</v>
      </c>
      <c r="G200" s="104"/>
      <c r="H200" s="104">
        <v>750</v>
      </c>
      <c r="I200" s="122">
        <v>750</v>
      </c>
      <c r="J200" s="123" t="s">
        <v>682</v>
      </c>
      <c r="K200" s="124">
        <f t="shared" si="73"/>
        <v>145</v>
      </c>
      <c r="L200" s="125">
        <f t="shared" si="74"/>
        <v>0.23966942148760331</v>
      </c>
      <c r="M200" s="126" t="s">
        <v>556</v>
      </c>
      <c r="N200" s="127">
        <v>43027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41">
        <v>95</v>
      </c>
      <c r="B201" s="145">
        <v>42979</v>
      </c>
      <c r="C201" s="145"/>
      <c r="D201" s="146" t="s">
        <v>475</v>
      </c>
      <c r="E201" s="147" t="s">
        <v>580</v>
      </c>
      <c r="F201" s="148">
        <v>255</v>
      </c>
      <c r="G201" s="149"/>
      <c r="H201" s="149">
        <v>217.25</v>
      </c>
      <c r="I201" s="149">
        <v>320</v>
      </c>
      <c r="J201" s="171" t="s">
        <v>689</v>
      </c>
      <c r="K201" s="130">
        <f t="shared" si="73"/>
        <v>-37.75</v>
      </c>
      <c r="L201" s="172">
        <f t="shared" si="74"/>
        <v>-0.14803921568627451</v>
      </c>
      <c r="M201" s="132" t="s">
        <v>620</v>
      </c>
      <c r="N201" s="173">
        <v>43661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96</v>
      </c>
      <c r="B202" s="102">
        <v>42997</v>
      </c>
      <c r="C202" s="102"/>
      <c r="D202" s="103" t="s">
        <v>690</v>
      </c>
      <c r="E202" s="104" t="s">
        <v>580</v>
      </c>
      <c r="F202" s="105">
        <v>215</v>
      </c>
      <c r="G202" s="104"/>
      <c r="H202" s="104">
        <v>258</v>
      </c>
      <c r="I202" s="122">
        <v>258</v>
      </c>
      <c r="J202" s="123" t="s">
        <v>639</v>
      </c>
      <c r="K202" s="124">
        <f t="shared" si="73"/>
        <v>43</v>
      </c>
      <c r="L202" s="125">
        <f t="shared" si="74"/>
        <v>0.2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97</v>
      </c>
      <c r="B203" s="102">
        <v>42997</v>
      </c>
      <c r="C203" s="102"/>
      <c r="D203" s="103" t="s">
        <v>690</v>
      </c>
      <c r="E203" s="104" t="s">
        <v>580</v>
      </c>
      <c r="F203" s="105">
        <v>215</v>
      </c>
      <c r="G203" s="104"/>
      <c r="H203" s="104">
        <v>258</v>
      </c>
      <c r="I203" s="122">
        <v>258</v>
      </c>
      <c r="J203" s="218" t="s">
        <v>639</v>
      </c>
      <c r="K203" s="124">
        <v>43</v>
      </c>
      <c r="L203" s="125">
        <v>0.2</v>
      </c>
      <c r="M203" s="126" t="s">
        <v>556</v>
      </c>
      <c r="N203" s="127">
        <v>43040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7">
        <v>98</v>
      </c>
      <c r="B204" s="198">
        <v>42998</v>
      </c>
      <c r="C204" s="198"/>
      <c r="D204" s="350" t="s">
        <v>780</v>
      </c>
      <c r="E204" s="199" t="s">
        <v>580</v>
      </c>
      <c r="F204" s="200">
        <v>75</v>
      </c>
      <c r="G204" s="199"/>
      <c r="H204" s="199">
        <v>90</v>
      </c>
      <c r="I204" s="219">
        <v>90</v>
      </c>
      <c r="J204" s="123" t="s">
        <v>691</v>
      </c>
      <c r="K204" s="124">
        <f t="shared" ref="K204:K209" si="75">H204-F204</f>
        <v>15</v>
      </c>
      <c r="L204" s="125">
        <f t="shared" ref="L204:L209" si="76">K204/F204</f>
        <v>0.2</v>
      </c>
      <c r="M204" s="126" t="s">
        <v>556</v>
      </c>
      <c r="N204" s="127">
        <v>43019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6">
        <v>99</v>
      </c>
      <c r="B205" s="150">
        <v>43011</v>
      </c>
      <c r="C205" s="150"/>
      <c r="D205" s="151" t="s">
        <v>692</v>
      </c>
      <c r="E205" s="152" t="s">
        <v>580</v>
      </c>
      <c r="F205" s="153">
        <v>315</v>
      </c>
      <c r="G205" s="152"/>
      <c r="H205" s="152">
        <v>392</v>
      </c>
      <c r="I205" s="174">
        <v>384</v>
      </c>
      <c r="J205" s="218" t="s">
        <v>693</v>
      </c>
      <c r="K205" s="124">
        <f t="shared" si="75"/>
        <v>77</v>
      </c>
      <c r="L205" s="176">
        <f t="shared" si="76"/>
        <v>0.24444444444444444</v>
      </c>
      <c r="M205" s="177" t="s">
        <v>556</v>
      </c>
      <c r="N205" s="178">
        <v>43017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6">
        <v>100</v>
      </c>
      <c r="B206" s="150">
        <v>43013</v>
      </c>
      <c r="C206" s="150"/>
      <c r="D206" s="151" t="s">
        <v>694</v>
      </c>
      <c r="E206" s="152" t="s">
        <v>580</v>
      </c>
      <c r="F206" s="153">
        <v>145</v>
      </c>
      <c r="G206" s="152"/>
      <c r="H206" s="152">
        <v>179</v>
      </c>
      <c r="I206" s="174">
        <v>180</v>
      </c>
      <c r="J206" s="218" t="s">
        <v>570</v>
      </c>
      <c r="K206" s="124">
        <f t="shared" si="75"/>
        <v>34</v>
      </c>
      <c r="L206" s="176">
        <f t="shared" si="76"/>
        <v>0.23448275862068965</v>
      </c>
      <c r="M206" s="177" t="s">
        <v>556</v>
      </c>
      <c r="N206" s="178">
        <v>43025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6">
        <v>101</v>
      </c>
      <c r="B207" s="150">
        <v>43014</v>
      </c>
      <c r="C207" s="150"/>
      <c r="D207" s="151" t="s">
        <v>330</v>
      </c>
      <c r="E207" s="152" t="s">
        <v>580</v>
      </c>
      <c r="F207" s="153">
        <v>256</v>
      </c>
      <c r="G207" s="152"/>
      <c r="H207" s="152">
        <v>323</v>
      </c>
      <c r="I207" s="174">
        <v>320</v>
      </c>
      <c r="J207" s="218" t="s">
        <v>639</v>
      </c>
      <c r="K207" s="124">
        <f t="shared" si="75"/>
        <v>67</v>
      </c>
      <c r="L207" s="176">
        <f t="shared" si="76"/>
        <v>0.26171875</v>
      </c>
      <c r="M207" s="177" t="s">
        <v>556</v>
      </c>
      <c r="N207" s="178">
        <v>43067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102</v>
      </c>
      <c r="B208" s="150">
        <v>43017</v>
      </c>
      <c r="C208" s="150"/>
      <c r="D208" s="151" t="s">
        <v>350</v>
      </c>
      <c r="E208" s="152" t="s">
        <v>580</v>
      </c>
      <c r="F208" s="153">
        <v>137.5</v>
      </c>
      <c r="G208" s="152"/>
      <c r="H208" s="152">
        <v>184</v>
      </c>
      <c r="I208" s="174">
        <v>183</v>
      </c>
      <c r="J208" s="175" t="s">
        <v>695</v>
      </c>
      <c r="K208" s="124">
        <f t="shared" si="75"/>
        <v>46.5</v>
      </c>
      <c r="L208" s="176">
        <f t="shared" si="76"/>
        <v>0.33818181818181819</v>
      </c>
      <c r="M208" s="177" t="s">
        <v>556</v>
      </c>
      <c r="N208" s="178">
        <v>43108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103</v>
      </c>
      <c r="B209" s="150">
        <v>43018</v>
      </c>
      <c r="C209" s="150"/>
      <c r="D209" s="151" t="s">
        <v>696</v>
      </c>
      <c r="E209" s="152" t="s">
        <v>580</v>
      </c>
      <c r="F209" s="153">
        <v>125.5</v>
      </c>
      <c r="G209" s="152"/>
      <c r="H209" s="152">
        <v>158</v>
      </c>
      <c r="I209" s="174">
        <v>155</v>
      </c>
      <c r="J209" s="175" t="s">
        <v>697</v>
      </c>
      <c r="K209" s="124">
        <f t="shared" si="75"/>
        <v>32.5</v>
      </c>
      <c r="L209" s="176">
        <f t="shared" si="76"/>
        <v>0.25896414342629481</v>
      </c>
      <c r="M209" s="177" t="s">
        <v>556</v>
      </c>
      <c r="N209" s="178">
        <v>43067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104</v>
      </c>
      <c r="B210" s="150">
        <v>43018</v>
      </c>
      <c r="C210" s="150"/>
      <c r="D210" s="151" t="s">
        <v>727</v>
      </c>
      <c r="E210" s="152" t="s">
        <v>580</v>
      </c>
      <c r="F210" s="153">
        <v>895</v>
      </c>
      <c r="G210" s="152"/>
      <c r="H210" s="152">
        <v>1122.5</v>
      </c>
      <c r="I210" s="174">
        <v>1078</v>
      </c>
      <c r="J210" s="175" t="s">
        <v>728</v>
      </c>
      <c r="K210" s="124">
        <v>227.5</v>
      </c>
      <c r="L210" s="176">
        <v>0.25418994413407803</v>
      </c>
      <c r="M210" s="177" t="s">
        <v>556</v>
      </c>
      <c r="N210" s="178">
        <v>43117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105</v>
      </c>
      <c r="B211" s="150">
        <v>43020</v>
      </c>
      <c r="C211" s="150"/>
      <c r="D211" s="151" t="s">
        <v>338</v>
      </c>
      <c r="E211" s="152" t="s">
        <v>580</v>
      </c>
      <c r="F211" s="153">
        <v>525</v>
      </c>
      <c r="G211" s="152"/>
      <c r="H211" s="152">
        <v>629</v>
      </c>
      <c r="I211" s="174">
        <v>629</v>
      </c>
      <c r="J211" s="218" t="s">
        <v>639</v>
      </c>
      <c r="K211" s="124">
        <v>104</v>
      </c>
      <c r="L211" s="176">
        <v>0.19809523809523799</v>
      </c>
      <c r="M211" s="177" t="s">
        <v>556</v>
      </c>
      <c r="N211" s="178">
        <v>43119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6">
        <v>106</v>
      </c>
      <c r="B212" s="150">
        <v>43046</v>
      </c>
      <c r="C212" s="150"/>
      <c r="D212" s="151" t="s">
        <v>379</v>
      </c>
      <c r="E212" s="152" t="s">
        <v>580</v>
      </c>
      <c r="F212" s="153">
        <v>740</v>
      </c>
      <c r="G212" s="152"/>
      <c r="H212" s="152">
        <v>892.5</v>
      </c>
      <c r="I212" s="174">
        <v>900</v>
      </c>
      <c r="J212" s="175" t="s">
        <v>698</v>
      </c>
      <c r="K212" s="124">
        <f>H212-F212</f>
        <v>152.5</v>
      </c>
      <c r="L212" s="176">
        <f>K212/F212</f>
        <v>0.20608108108108109</v>
      </c>
      <c r="M212" s="177" t="s">
        <v>556</v>
      </c>
      <c r="N212" s="178">
        <v>43052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107</v>
      </c>
      <c r="B213" s="102">
        <v>43073</v>
      </c>
      <c r="C213" s="102"/>
      <c r="D213" s="103" t="s">
        <v>699</v>
      </c>
      <c r="E213" s="104" t="s">
        <v>580</v>
      </c>
      <c r="F213" s="105">
        <v>118.5</v>
      </c>
      <c r="G213" s="104"/>
      <c r="H213" s="104">
        <v>143.5</v>
      </c>
      <c r="I213" s="122">
        <v>145</v>
      </c>
      <c r="J213" s="137" t="s">
        <v>700</v>
      </c>
      <c r="K213" s="124">
        <f>H213-F213</f>
        <v>25</v>
      </c>
      <c r="L213" s="125">
        <f>K213/F213</f>
        <v>0.2109704641350211</v>
      </c>
      <c r="M213" s="126" t="s">
        <v>556</v>
      </c>
      <c r="N213" s="127">
        <v>43097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5">
        <v>108</v>
      </c>
      <c r="B214" s="106">
        <v>43090</v>
      </c>
      <c r="C214" s="106"/>
      <c r="D214" s="154" t="s">
        <v>420</v>
      </c>
      <c r="E214" s="108" t="s">
        <v>580</v>
      </c>
      <c r="F214" s="109">
        <v>715</v>
      </c>
      <c r="G214" s="109"/>
      <c r="H214" s="110">
        <v>500</v>
      </c>
      <c r="I214" s="128">
        <v>872</v>
      </c>
      <c r="J214" s="134" t="s">
        <v>701</v>
      </c>
      <c r="K214" s="130">
        <f>H214-F214</f>
        <v>-215</v>
      </c>
      <c r="L214" s="131">
        <f>K214/F214</f>
        <v>-0.30069930069930068</v>
      </c>
      <c r="M214" s="132" t="s">
        <v>620</v>
      </c>
      <c r="N214" s="133">
        <v>43670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109</v>
      </c>
      <c r="B215" s="102">
        <v>43098</v>
      </c>
      <c r="C215" s="102"/>
      <c r="D215" s="103" t="s">
        <v>692</v>
      </c>
      <c r="E215" s="104" t="s">
        <v>580</v>
      </c>
      <c r="F215" s="105">
        <v>435</v>
      </c>
      <c r="G215" s="104"/>
      <c r="H215" s="104">
        <v>542.5</v>
      </c>
      <c r="I215" s="122">
        <v>539</v>
      </c>
      <c r="J215" s="137" t="s">
        <v>639</v>
      </c>
      <c r="K215" s="124">
        <v>107.5</v>
      </c>
      <c r="L215" s="125">
        <v>0.247126436781609</v>
      </c>
      <c r="M215" s="126" t="s">
        <v>556</v>
      </c>
      <c r="N215" s="127">
        <v>43206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110</v>
      </c>
      <c r="B216" s="102">
        <v>43098</v>
      </c>
      <c r="C216" s="102"/>
      <c r="D216" s="103" t="s">
        <v>530</v>
      </c>
      <c r="E216" s="104" t="s">
        <v>580</v>
      </c>
      <c r="F216" s="105">
        <v>885</v>
      </c>
      <c r="G216" s="104"/>
      <c r="H216" s="104">
        <v>1090</v>
      </c>
      <c r="I216" s="122">
        <v>1084</v>
      </c>
      <c r="J216" s="137" t="s">
        <v>639</v>
      </c>
      <c r="K216" s="124">
        <v>205</v>
      </c>
      <c r="L216" s="125">
        <v>0.23163841807909599</v>
      </c>
      <c r="M216" s="126" t="s">
        <v>556</v>
      </c>
      <c r="N216" s="127">
        <v>43213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2">
        <v>111</v>
      </c>
      <c r="B217" s="328">
        <v>43192</v>
      </c>
      <c r="C217" s="328"/>
      <c r="D217" s="112" t="s">
        <v>709</v>
      </c>
      <c r="E217" s="330" t="s">
        <v>580</v>
      </c>
      <c r="F217" s="332">
        <v>478.5</v>
      </c>
      <c r="G217" s="330"/>
      <c r="H217" s="330">
        <v>442</v>
      </c>
      <c r="I217" s="334">
        <v>613</v>
      </c>
      <c r="J217" s="359" t="s">
        <v>797</v>
      </c>
      <c r="K217" s="130">
        <f>H217-F217</f>
        <v>-36.5</v>
      </c>
      <c r="L217" s="131">
        <f>K217/F217</f>
        <v>-7.6280041797283177E-2</v>
      </c>
      <c r="M217" s="132" t="s">
        <v>620</v>
      </c>
      <c r="N217" s="133">
        <v>43762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5">
        <v>112</v>
      </c>
      <c r="B218" s="106">
        <v>43194</v>
      </c>
      <c r="C218" s="106"/>
      <c r="D218" s="349" t="s">
        <v>779</v>
      </c>
      <c r="E218" s="108" t="s">
        <v>580</v>
      </c>
      <c r="F218" s="109">
        <f>141.5-7.3</f>
        <v>134.19999999999999</v>
      </c>
      <c r="G218" s="109"/>
      <c r="H218" s="110">
        <v>77</v>
      </c>
      <c r="I218" s="128">
        <v>180</v>
      </c>
      <c r="J218" s="359" t="s">
        <v>796</v>
      </c>
      <c r="K218" s="130">
        <f>H218-F218</f>
        <v>-57.199999999999989</v>
      </c>
      <c r="L218" s="131">
        <f>K218/F218</f>
        <v>-0.42622950819672129</v>
      </c>
      <c r="M218" s="132" t="s">
        <v>620</v>
      </c>
      <c r="N218" s="133">
        <v>43522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5">
        <v>113</v>
      </c>
      <c r="B219" s="106">
        <v>43209</v>
      </c>
      <c r="C219" s="106"/>
      <c r="D219" s="107" t="s">
        <v>702</v>
      </c>
      <c r="E219" s="108" t="s">
        <v>580</v>
      </c>
      <c r="F219" s="109">
        <v>430</v>
      </c>
      <c r="G219" s="109"/>
      <c r="H219" s="110">
        <v>220</v>
      </c>
      <c r="I219" s="128">
        <v>537</v>
      </c>
      <c r="J219" s="134" t="s">
        <v>703</v>
      </c>
      <c r="K219" s="130">
        <f>H219-F219</f>
        <v>-210</v>
      </c>
      <c r="L219" s="131">
        <f>K219/F219</f>
        <v>-0.48837209302325579</v>
      </c>
      <c r="M219" s="132" t="s">
        <v>620</v>
      </c>
      <c r="N219" s="133">
        <v>43252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343">
        <v>114</v>
      </c>
      <c r="B220" s="155">
        <v>43220</v>
      </c>
      <c r="C220" s="155"/>
      <c r="D220" s="156" t="s">
        <v>380</v>
      </c>
      <c r="E220" s="157" t="s">
        <v>580</v>
      </c>
      <c r="F220" s="159">
        <v>153.5</v>
      </c>
      <c r="G220" s="159"/>
      <c r="H220" s="159">
        <v>196</v>
      </c>
      <c r="I220" s="159">
        <v>196</v>
      </c>
      <c r="J220" s="336" t="s">
        <v>813</v>
      </c>
      <c r="K220" s="179">
        <f>H220-F220</f>
        <v>42.5</v>
      </c>
      <c r="L220" s="180">
        <f>K220/F220</f>
        <v>0.27687296416938112</v>
      </c>
      <c r="M220" s="158" t="s">
        <v>556</v>
      </c>
      <c r="N220" s="181">
        <v>43605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5">
        <v>115</v>
      </c>
      <c r="B221" s="106">
        <v>43306</v>
      </c>
      <c r="C221" s="106"/>
      <c r="D221" s="107" t="s">
        <v>725</v>
      </c>
      <c r="E221" s="108" t="s">
        <v>580</v>
      </c>
      <c r="F221" s="109">
        <v>27.5</v>
      </c>
      <c r="G221" s="109"/>
      <c r="H221" s="110">
        <v>13.1</v>
      </c>
      <c r="I221" s="128">
        <v>60</v>
      </c>
      <c r="J221" s="134" t="s">
        <v>729</v>
      </c>
      <c r="K221" s="130">
        <v>-14.4</v>
      </c>
      <c r="L221" s="131">
        <v>-0.52363636363636401</v>
      </c>
      <c r="M221" s="132" t="s">
        <v>620</v>
      </c>
      <c r="N221" s="133">
        <v>43138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2">
        <v>116</v>
      </c>
      <c r="B222" s="328">
        <v>43318</v>
      </c>
      <c r="C222" s="328"/>
      <c r="D222" s="112" t="s">
        <v>704</v>
      </c>
      <c r="E222" s="330" t="s">
        <v>580</v>
      </c>
      <c r="F222" s="330">
        <v>148.5</v>
      </c>
      <c r="G222" s="330"/>
      <c r="H222" s="330">
        <v>102</v>
      </c>
      <c r="I222" s="334">
        <v>182</v>
      </c>
      <c r="J222" s="134" t="s">
        <v>812</v>
      </c>
      <c r="K222" s="130">
        <f>H222-F222</f>
        <v>-46.5</v>
      </c>
      <c r="L222" s="131">
        <f>K222/F222</f>
        <v>-0.31313131313131315</v>
      </c>
      <c r="M222" s="132" t="s">
        <v>620</v>
      </c>
      <c r="N222" s="133">
        <v>43661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117</v>
      </c>
      <c r="B223" s="102">
        <v>43335</v>
      </c>
      <c r="C223" s="102"/>
      <c r="D223" s="103" t="s">
        <v>730</v>
      </c>
      <c r="E223" s="104" t="s">
        <v>580</v>
      </c>
      <c r="F223" s="152">
        <v>285</v>
      </c>
      <c r="G223" s="104"/>
      <c r="H223" s="104">
        <v>355</v>
      </c>
      <c r="I223" s="122">
        <v>364</v>
      </c>
      <c r="J223" s="137" t="s">
        <v>731</v>
      </c>
      <c r="K223" s="124">
        <v>70</v>
      </c>
      <c r="L223" s="125">
        <v>0.24561403508771901</v>
      </c>
      <c r="M223" s="126" t="s">
        <v>556</v>
      </c>
      <c r="N223" s="127">
        <v>43455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118</v>
      </c>
      <c r="B224" s="102">
        <v>43341</v>
      </c>
      <c r="C224" s="102"/>
      <c r="D224" s="103" t="s">
        <v>370</v>
      </c>
      <c r="E224" s="104" t="s">
        <v>580</v>
      </c>
      <c r="F224" s="152">
        <v>525</v>
      </c>
      <c r="G224" s="104"/>
      <c r="H224" s="104">
        <v>585</v>
      </c>
      <c r="I224" s="122">
        <v>635</v>
      </c>
      <c r="J224" s="137" t="s">
        <v>705</v>
      </c>
      <c r="K224" s="124">
        <f t="shared" ref="K224:K236" si="77">H224-F224</f>
        <v>60</v>
      </c>
      <c r="L224" s="125">
        <f t="shared" ref="L224:L236" si="78">K224/F224</f>
        <v>0.11428571428571428</v>
      </c>
      <c r="M224" s="126" t="s">
        <v>556</v>
      </c>
      <c r="N224" s="127">
        <v>43662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119</v>
      </c>
      <c r="B225" s="102">
        <v>43395</v>
      </c>
      <c r="C225" s="102"/>
      <c r="D225" s="103" t="s">
        <v>357</v>
      </c>
      <c r="E225" s="104" t="s">
        <v>580</v>
      </c>
      <c r="F225" s="152">
        <v>475</v>
      </c>
      <c r="G225" s="104"/>
      <c r="H225" s="104">
        <v>574</v>
      </c>
      <c r="I225" s="122">
        <v>570</v>
      </c>
      <c r="J225" s="137" t="s">
        <v>639</v>
      </c>
      <c r="K225" s="124">
        <f t="shared" si="77"/>
        <v>99</v>
      </c>
      <c r="L225" s="125">
        <f t="shared" si="78"/>
        <v>0.20842105263157895</v>
      </c>
      <c r="M225" s="126" t="s">
        <v>556</v>
      </c>
      <c r="N225" s="127">
        <v>43403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6">
        <v>120</v>
      </c>
      <c r="B226" s="150">
        <v>43397</v>
      </c>
      <c r="C226" s="150"/>
      <c r="D226" s="376" t="s">
        <v>377</v>
      </c>
      <c r="E226" s="152" t="s">
        <v>580</v>
      </c>
      <c r="F226" s="152">
        <v>707.5</v>
      </c>
      <c r="G226" s="152"/>
      <c r="H226" s="152">
        <v>872</v>
      </c>
      <c r="I226" s="174">
        <v>872</v>
      </c>
      <c r="J226" s="175" t="s">
        <v>639</v>
      </c>
      <c r="K226" s="124">
        <f t="shared" si="77"/>
        <v>164.5</v>
      </c>
      <c r="L226" s="176">
        <f t="shared" si="78"/>
        <v>0.23250883392226149</v>
      </c>
      <c r="M226" s="177" t="s">
        <v>556</v>
      </c>
      <c r="N226" s="178">
        <v>43482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121</v>
      </c>
      <c r="B227" s="150">
        <v>43398</v>
      </c>
      <c r="C227" s="150"/>
      <c r="D227" s="376" t="s">
        <v>339</v>
      </c>
      <c r="E227" s="152" t="s">
        <v>580</v>
      </c>
      <c r="F227" s="152">
        <v>162</v>
      </c>
      <c r="G227" s="152"/>
      <c r="H227" s="152">
        <v>204</v>
      </c>
      <c r="I227" s="174">
        <v>209</v>
      </c>
      <c r="J227" s="175" t="s">
        <v>811</v>
      </c>
      <c r="K227" s="124">
        <f t="shared" si="77"/>
        <v>42</v>
      </c>
      <c r="L227" s="176">
        <f t="shared" si="78"/>
        <v>0.25925925925925924</v>
      </c>
      <c r="M227" s="177" t="s">
        <v>556</v>
      </c>
      <c r="N227" s="178">
        <v>43539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7">
        <v>122</v>
      </c>
      <c r="B228" s="198">
        <v>43399</v>
      </c>
      <c r="C228" s="198"/>
      <c r="D228" s="151" t="s">
        <v>465</v>
      </c>
      <c r="E228" s="199" t="s">
        <v>580</v>
      </c>
      <c r="F228" s="199">
        <v>240</v>
      </c>
      <c r="G228" s="199"/>
      <c r="H228" s="199">
        <v>297</v>
      </c>
      <c r="I228" s="219">
        <v>297</v>
      </c>
      <c r="J228" s="175" t="s">
        <v>639</v>
      </c>
      <c r="K228" s="220">
        <f t="shared" si="77"/>
        <v>57</v>
      </c>
      <c r="L228" s="221">
        <f t="shared" si="78"/>
        <v>0.23749999999999999</v>
      </c>
      <c r="M228" s="222" t="s">
        <v>556</v>
      </c>
      <c r="N228" s="223">
        <v>43417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123</v>
      </c>
      <c r="B229" s="102">
        <v>43439</v>
      </c>
      <c r="C229" s="102"/>
      <c r="D229" s="144" t="s">
        <v>706</v>
      </c>
      <c r="E229" s="104" t="s">
        <v>580</v>
      </c>
      <c r="F229" s="104">
        <v>202.5</v>
      </c>
      <c r="G229" s="104"/>
      <c r="H229" s="104">
        <v>255</v>
      </c>
      <c r="I229" s="122">
        <v>252</v>
      </c>
      <c r="J229" s="137" t="s">
        <v>639</v>
      </c>
      <c r="K229" s="124">
        <f t="shared" si="77"/>
        <v>52.5</v>
      </c>
      <c r="L229" s="125">
        <f t="shared" si="78"/>
        <v>0.25925925925925924</v>
      </c>
      <c r="M229" s="126" t="s">
        <v>556</v>
      </c>
      <c r="N229" s="127">
        <v>43542</v>
      </c>
      <c r="O229" s="54"/>
      <c r="P229" s="13"/>
      <c r="Q229" s="13"/>
      <c r="R229" s="90" t="s">
        <v>708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7">
        <v>124</v>
      </c>
      <c r="B230" s="198">
        <v>43465</v>
      </c>
      <c r="C230" s="102"/>
      <c r="D230" s="376" t="s">
        <v>402</v>
      </c>
      <c r="E230" s="199" t="s">
        <v>580</v>
      </c>
      <c r="F230" s="199">
        <v>710</v>
      </c>
      <c r="G230" s="199"/>
      <c r="H230" s="199">
        <v>866</v>
      </c>
      <c r="I230" s="219">
        <v>866</v>
      </c>
      <c r="J230" s="175" t="s">
        <v>639</v>
      </c>
      <c r="K230" s="124">
        <f t="shared" si="77"/>
        <v>156</v>
      </c>
      <c r="L230" s="125">
        <f t="shared" si="78"/>
        <v>0.21971830985915494</v>
      </c>
      <c r="M230" s="126" t="s">
        <v>556</v>
      </c>
      <c r="N230" s="338">
        <v>43553</v>
      </c>
      <c r="O230" s="54"/>
      <c r="P230" s="13"/>
      <c r="Q230" s="13"/>
      <c r="R230" s="1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125</v>
      </c>
      <c r="B231" s="198">
        <v>43522</v>
      </c>
      <c r="C231" s="198"/>
      <c r="D231" s="376" t="s">
        <v>139</v>
      </c>
      <c r="E231" s="199" t="s">
        <v>580</v>
      </c>
      <c r="F231" s="199">
        <v>337.25</v>
      </c>
      <c r="G231" s="199"/>
      <c r="H231" s="199">
        <v>398.5</v>
      </c>
      <c r="I231" s="219">
        <v>411</v>
      </c>
      <c r="J231" s="137" t="s">
        <v>810</v>
      </c>
      <c r="K231" s="124">
        <f t="shared" si="77"/>
        <v>61.25</v>
      </c>
      <c r="L231" s="125">
        <f t="shared" si="78"/>
        <v>0.1816160118606375</v>
      </c>
      <c r="M231" s="126" t="s">
        <v>556</v>
      </c>
      <c r="N231" s="338">
        <v>43760</v>
      </c>
      <c r="O231" s="54"/>
      <c r="P231" s="13"/>
      <c r="Q231" s="13"/>
      <c r="R231" s="90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44">
        <v>126</v>
      </c>
      <c r="B232" s="160">
        <v>43559</v>
      </c>
      <c r="C232" s="160"/>
      <c r="D232" s="161" t="s">
        <v>394</v>
      </c>
      <c r="E232" s="162" t="s">
        <v>580</v>
      </c>
      <c r="F232" s="162">
        <v>130</v>
      </c>
      <c r="G232" s="162"/>
      <c r="H232" s="162">
        <v>65</v>
      </c>
      <c r="I232" s="182">
        <v>158</v>
      </c>
      <c r="J232" s="134" t="s">
        <v>707</v>
      </c>
      <c r="K232" s="130">
        <f t="shared" si="77"/>
        <v>-65</v>
      </c>
      <c r="L232" s="131">
        <f t="shared" si="78"/>
        <v>-0.5</v>
      </c>
      <c r="M232" s="132" t="s">
        <v>620</v>
      </c>
      <c r="N232" s="133">
        <v>43726</v>
      </c>
      <c r="O232" s="54"/>
      <c r="P232" s="13"/>
      <c r="Q232" s="13"/>
      <c r="R232" s="14" t="s">
        <v>710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45">
        <v>127</v>
      </c>
      <c r="B233" s="183">
        <v>43017</v>
      </c>
      <c r="C233" s="183"/>
      <c r="D233" s="184" t="s">
        <v>166</v>
      </c>
      <c r="E233" s="185" t="s">
        <v>580</v>
      </c>
      <c r="F233" s="186">
        <v>141.5</v>
      </c>
      <c r="G233" s="187"/>
      <c r="H233" s="187">
        <v>183.5</v>
      </c>
      <c r="I233" s="187">
        <v>210</v>
      </c>
      <c r="J233" s="208" t="s">
        <v>801</v>
      </c>
      <c r="K233" s="209">
        <f t="shared" si="77"/>
        <v>42</v>
      </c>
      <c r="L233" s="210">
        <f t="shared" si="78"/>
        <v>0.29681978798586572</v>
      </c>
      <c r="M233" s="186" t="s">
        <v>556</v>
      </c>
      <c r="N233" s="211">
        <v>43042</v>
      </c>
      <c r="O233" s="54"/>
      <c r="P233" s="13"/>
      <c r="Q233" s="13"/>
      <c r="R233" s="90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44">
        <v>128</v>
      </c>
      <c r="B234" s="160">
        <v>43074</v>
      </c>
      <c r="C234" s="160"/>
      <c r="D234" s="161" t="s">
        <v>295</v>
      </c>
      <c r="E234" s="162" t="s">
        <v>580</v>
      </c>
      <c r="F234" s="163">
        <v>172</v>
      </c>
      <c r="G234" s="162"/>
      <c r="H234" s="162">
        <v>155.25</v>
      </c>
      <c r="I234" s="182">
        <v>230</v>
      </c>
      <c r="J234" s="359" t="s">
        <v>794</v>
      </c>
      <c r="K234" s="130">
        <f t="shared" ref="K234" si="79">H234-F234</f>
        <v>-16.75</v>
      </c>
      <c r="L234" s="131">
        <f t="shared" ref="L234" si="80">K234/F234</f>
        <v>-9.7383720930232565E-2</v>
      </c>
      <c r="M234" s="132" t="s">
        <v>620</v>
      </c>
      <c r="N234" s="133">
        <v>43787</v>
      </c>
      <c r="O234" s="54"/>
      <c r="P234" s="13"/>
      <c r="Q234" s="13"/>
      <c r="R234" s="1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5">
        <v>129</v>
      </c>
      <c r="B235" s="183">
        <v>43398</v>
      </c>
      <c r="C235" s="183"/>
      <c r="D235" s="184" t="s">
        <v>103</v>
      </c>
      <c r="E235" s="185" t="s">
        <v>580</v>
      </c>
      <c r="F235" s="187">
        <v>698.5</v>
      </c>
      <c r="G235" s="187"/>
      <c r="H235" s="187">
        <v>850</v>
      </c>
      <c r="I235" s="187">
        <v>890</v>
      </c>
      <c r="J235" s="212" t="s">
        <v>807</v>
      </c>
      <c r="K235" s="209">
        <f t="shared" si="77"/>
        <v>151.5</v>
      </c>
      <c r="L235" s="210">
        <f t="shared" si="78"/>
        <v>0.21689334287759485</v>
      </c>
      <c r="M235" s="186" t="s">
        <v>556</v>
      </c>
      <c r="N235" s="211">
        <v>43453</v>
      </c>
      <c r="O235" s="54"/>
      <c r="P235" s="13"/>
      <c r="Q235" s="13"/>
      <c r="R235" s="1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130</v>
      </c>
      <c r="B236" s="155">
        <v>42877</v>
      </c>
      <c r="C236" s="155"/>
      <c r="D236" s="156" t="s">
        <v>369</v>
      </c>
      <c r="E236" s="157" t="s">
        <v>580</v>
      </c>
      <c r="F236" s="158">
        <v>127.6</v>
      </c>
      <c r="G236" s="159"/>
      <c r="H236" s="159">
        <v>138</v>
      </c>
      <c r="I236" s="159">
        <v>190</v>
      </c>
      <c r="J236" s="360" t="s">
        <v>798</v>
      </c>
      <c r="K236" s="179">
        <f t="shared" si="77"/>
        <v>10.400000000000006</v>
      </c>
      <c r="L236" s="180">
        <f t="shared" si="78"/>
        <v>8.1504702194357417E-2</v>
      </c>
      <c r="M236" s="158" t="s">
        <v>556</v>
      </c>
      <c r="N236" s="181">
        <v>43774</v>
      </c>
      <c r="O236" s="54"/>
      <c r="P236" s="13"/>
      <c r="Q236" s="13"/>
      <c r="R236" s="90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131</v>
      </c>
      <c r="B237" s="155">
        <v>43158</v>
      </c>
      <c r="C237" s="155"/>
      <c r="D237" s="156" t="s">
        <v>711</v>
      </c>
      <c r="E237" s="157" t="s">
        <v>580</v>
      </c>
      <c r="F237" s="158">
        <v>317</v>
      </c>
      <c r="G237" s="159"/>
      <c r="H237" s="159">
        <v>382.5</v>
      </c>
      <c r="I237" s="159">
        <v>398</v>
      </c>
      <c r="J237" s="360" t="s">
        <v>845</v>
      </c>
      <c r="K237" s="179">
        <f t="shared" ref="K237" si="81">H237-F237</f>
        <v>65.5</v>
      </c>
      <c r="L237" s="180">
        <f t="shared" ref="L237" si="82">K237/F237</f>
        <v>0.20662460567823343</v>
      </c>
      <c r="M237" s="158" t="s">
        <v>556</v>
      </c>
      <c r="N237" s="181">
        <v>44238</v>
      </c>
      <c r="O237" s="54"/>
      <c r="P237" s="13"/>
      <c r="Q237" s="13"/>
      <c r="R237" s="322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4">
        <v>132</v>
      </c>
      <c r="B238" s="160">
        <v>43164</v>
      </c>
      <c r="C238" s="160"/>
      <c r="D238" s="161" t="s">
        <v>133</v>
      </c>
      <c r="E238" s="162" t="s">
        <v>580</v>
      </c>
      <c r="F238" s="163">
        <f>510-14.4</f>
        <v>495.6</v>
      </c>
      <c r="G238" s="162"/>
      <c r="H238" s="162">
        <v>350</v>
      </c>
      <c r="I238" s="182">
        <v>672</v>
      </c>
      <c r="J238" s="359" t="s">
        <v>803</v>
      </c>
      <c r="K238" s="130">
        <f t="shared" ref="K238" si="83">H238-F238</f>
        <v>-145.60000000000002</v>
      </c>
      <c r="L238" s="131">
        <f t="shared" ref="L238" si="84">K238/F238</f>
        <v>-0.29378531073446329</v>
      </c>
      <c r="M238" s="132" t="s">
        <v>620</v>
      </c>
      <c r="N238" s="133">
        <v>43887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4">
        <v>133</v>
      </c>
      <c r="B239" s="160">
        <v>43237</v>
      </c>
      <c r="C239" s="160"/>
      <c r="D239" s="161" t="s">
        <v>459</v>
      </c>
      <c r="E239" s="162" t="s">
        <v>580</v>
      </c>
      <c r="F239" s="163">
        <v>230.3</v>
      </c>
      <c r="G239" s="162"/>
      <c r="H239" s="162">
        <v>102.5</v>
      </c>
      <c r="I239" s="182">
        <v>348</v>
      </c>
      <c r="J239" s="359" t="s">
        <v>805</v>
      </c>
      <c r="K239" s="130">
        <f t="shared" ref="K239:K240" si="85">H239-F239</f>
        <v>-127.80000000000001</v>
      </c>
      <c r="L239" s="131">
        <f t="shared" ref="L239:L240" si="86">K239/F239</f>
        <v>-0.55492835432045162</v>
      </c>
      <c r="M239" s="132" t="s">
        <v>620</v>
      </c>
      <c r="N239" s="133">
        <v>43896</v>
      </c>
      <c r="O239" s="54"/>
      <c r="P239" s="13"/>
      <c r="Q239" s="13"/>
      <c r="R239" s="324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134</v>
      </c>
      <c r="B240" s="155">
        <v>43258</v>
      </c>
      <c r="C240" s="155"/>
      <c r="D240" s="156" t="s">
        <v>426</v>
      </c>
      <c r="E240" s="157" t="s">
        <v>580</v>
      </c>
      <c r="F240" s="158">
        <f>342.5-5.1</f>
        <v>337.4</v>
      </c>
      <c r="G240" s="159"/>
      <c r="H240" s="159">
        <v>412.5</v>
      </c>
      <c r="I240" s="159">
        <v>439</v>
      </c>
      <c r="J240" s="360" t="s">
        <v>841</v>
      </c>
      <c r="K240" s="179">
        <f t="shared" si="85"/>
        <v>75.100000000000023</v>
      </c>
      <c r="L240" s="180">
        <f t="shared" si="86"/>
        <v>0.22258446947243635</v>
      </c>
      <c r="M240" s="158" t="s">
        <v>556</v>
      </c>
      <c r="N240" s="181">
        <v>44230</v>
      </c>
      <c r="O240" s="54"/>
      <c r="P240" s="13"/>
      <c r="Q240" s="13"/>
      <c r="R240" s="90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205">
        <v>135</v>
      </c>
      <c r="B241" s="190">
        <v>43285</v>
      </c>
      <c r="C241" s="190"/>
      <c r="D241" s="193" t="s">
        <v>48</v>
      </c>
      <c r="E241" s="191" t="s">
        <v>580</v>
      </c>
      <c r="F241" s="189">
        <f>127.5-5.53</f>
        <v>121.97</v>
      </c>
      <c r="G241" s="191"/>
      <c r="H241" s="191"/>
      <c r="I241" s="213">
        <v>170</v>
      </c>
      <c r="J241" s="225" t="s">
        <v>558</v>
      </c>
      <c r="K241" s="215"/>
      <c r="L241" s="216"/>
      <c r="M241" s="214" t="s">
        <v>558</v>
      </c>
      <c r="N241" s="217"/>
      <c r="O241" s="54"/>
      <c r="P241" s="13"/>
      <c r="Q241" s="13"/>
      <c r="R241" s="14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4">
        <v>136</v>
      </c>
      <c r="B242" s="160">
        <v>43294</v>
      </c>
      <c r="C242" s="160"/>
      <c r="D242" s="161" t="s">
        <v>239</v>
      </c>
      <c r="E242" s="162" t="s">
        <v>580</v>
      </c>
      <c r="F242" s="163">
        <v>46.5</v>
      </c>
      <c r="G242" s="162"/>
      <c r="H242" s="162">
        <v>17</v>
      </c>
      <c r="I242" s="182">
        <v>59</v>
      </c>
      <c r="J242" s="359" t="s">
        <v>802</v>
      </c>
      <c r="K242" s="130">
        <f t="shared" ref="K242" si="87">H242-F242</f>
        <v>-29.5</v>
      </c>
      <c r="L242" s="131">
        <f t="shared" ref="L242" si="88">K242/F242</f>
        <v>-0.63440860215053763</v>
      </c>
      <c r="M242" s="132" t="s">
        <v>620</v>
      </c>
      <c r="N242" s="133">
        <v>43887</v>
      </c>
      <c r="O242" s="54"/>
      <c r="P242" s="13"/>
      <c r="Q242" s="13"/>
      <c r="R242" s="14" t="s">
        <v>708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6">
        <v>137</v>
      </c>
      <c r="B243" s="188">
        <v>43396</v>
      </c>
      <c r="C243" s="188"/>
      <c r="D243" s="193" t="s">
        <v>404</v>
      </c>
      <c r="E243" s="191" t="s">
        <v>580</v>
      </c>
      <c r="F243" s="192">
        <v>156.5</v>
      </c>
      <c r="G243" s="191"/>
      <c r="H243" s="191"/>
      <c r="I243" s="213">
        <v>191</v>
      </c>
      <c r="J243" s="225" t="s">
        <v>558</v>
      </c>
      <c r="K243" s="215"/>
      <c r="L243" s="216"/>
      <c r="M243" s="214" t="s">
        <v>558</v>
      </c>
      <c r="N243" s="217"/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46">
        <v>138</v>
      </c>
      <c r="B244" s="188">
        <v>43439</v>
      </c>
      <c r="C244" s="188"/>
      <c r="D244" s="193" t="s">
        <v>321</v>
      </c>
      <c r="E244" s="191" t="s">
        <v>580</v>
      </c>
      <c r="F244" s="192">
        <v>259.5</v>
      </c>
      <c r="G244" s="191"/>
      <c r="H244" s="191"/>
      <c r="I244" s="213">
        <v>321</v>
      </c>
      <c r="J244" s="225" t="s">
        <v>558</v>
      </c>
      <c r="K244" s="215"/>
      <c r="L244" s="216"/>
      <c r="M244" s="214" t="s">
        <v>558</v>
      </c>
      <c r="N244" s="217"/>
      <c r="O244" s="13"/>
      <c r="P244" s="13"/>
      <c r="Q244" s="13"/>
      <c r="R244" s="1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44">
        <v>139</v>
      </c>
      <c r="B245" s="160">
        <v>43439</v>
      </c>
      <c r="C245" s="160"/>
      <c r="D245" s="161" t="s">
        <v>732</v>
      </c>
      <c r="E245" s="162" t="s">
        <v>580</v>
      </c>
      <c r="F245" s="162">
        <v>715</v>
      </c>
      <c r="G245" s="162"/>
      <c r="H245" s="162">
        <v>445</v>
      </c>
      <c r="I245" s="182">
        <v>840</v>
      </c>
      <c r="J245" s="134" t="s">
        <v>782</v>
      </c>
      <c r="K245" s="130">
        <f t="shared" ref="K245:K248" si="89">H245-F245</f>
        <v>-270</v>
      </c>
      <c r="L245" s="131">
        <f t="shared" ref="L245:L248" si="90">K245/F245</f>
        <v>-0.3776223776223776</v>
      </c>
      <c r="M245" s="132" t="s">
        <v>620</v>
      </c>
      <c r="N245" s="133">
        <v>43800</v>
      </c>
      <c r="O245" s="54"/>
      <c r="P245" s="13"/>
      <c r="Q245" s="13"/>
      <c r="R245" s="14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140</v>
      </c>
      <c r="B246" s="198">
        <v>43469</v>
      </c>
      <c r="C246" s="198"/>
      <c r="D246" s="151" t="s">
        <v>143</v>
      </c>
      <c r="E246" s="199" t="s">
        <v>580</v>
      </c>
      <c r="F246" s="199">
        <v>875</v>
      </c>
      <c r="G246" s="199"/>
      <c r="H246" s="199">
        <v>1165</v>
      </c>
      <c r="I246" s="219">
        <v>1185</v>
      </c>
      <c r="J246" s="137" t="s">
        <v>808</v>
      </c>
      <c r="K246" s="124">
        <f t="shared" si="89"/>
        <v>290</v>
      </c>
      <c r="L246" s="125">
        <f t="shared" si="90"/>
        <v>0.33142857142857141</v>
      </c>
      <c r="M246" s="126" t="s">
        <v>556</v>
      </c>
      <c r="N246" s="338">
        <v>43847</v>
      </c>
      <c r="O246" s="54"/>
      <c r="P246" s="13"/>
      <c r="Q246" s="13"/>
      <c r="R246" s="32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141</v>
      </c>
      <c r="B247" s="198">
        <v>43559</v>
      </c>
      <c r="C247" s="198"/>
      <c r="D247" s="376" t="s">
        <v>336</v>
      </c>
      <c r="E247" s="199" t="s">
        <v>580</v>
      </c>
      <c r="F247" s="199">
        <f>387-14.63</f>
        <v>372.37</v>
      </c>
      <c r="G247" s="199"/>
      <c r="H247" s="199">
        <v>490</v>
      </c>
      <c r="I247" s="219">
        <v>490</v>
      </c>
      <c r="J247" s="137" t="s">
        <v>639</v>
      </c>
      <c r="K247" s="124">
        <f t="shared" si="89"/>
        <v>117.63</v>
      </c>
      <c r="L247" s="125">
        <f t="shared" si="90"/>
        <v>0.31589548030185027</v>
      </c>
      <c r="M247" s="126" t="s">
        <v>556</v>
      </c>
      <c r="N247" s="338">
        <v>43850</v>
      </c>
      <c r="O247" s="54"/>
      <c r="P247" s="13"/>
      <c r="Q247" s="13"/>
      <c r="R247" s="32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4">
        <v>142</v>
      </c>
      <c r="B248" s="160">
        <v>43578</v>
      </c>
      <c r="C248" s="160"/>
      <c r="D248" s="161" t="s">
        <v>733</v>
      </c>
      <c r="E248" s="162" t="s">
        <v>557</v>
      </c>
      <c r="F248" s="162">
        <v>220</v>
      </c>
      <c r="G248" s="162"/>
      <c r="H248" s="162">
        <v>127.5</v>
      </c>
      <c r="I248" s="182">
        <v>284</v>
      </c>
      <c r="J248" s="359" t="s">
        <v>806</v>
      </c>
      <c r="K248" s="130">
        <f t="shared" si="89"/>
        <v>-92.5</v>
      </c>
      <c r="L248" s="131">
        <f t="shared" si="90"/>
        <v>-0.42045454545454547</v>
      </c>
      <c r="M248" s="132" t="s">
        <v>620</v>
      </c>
      <c r="N248" s="133">
        <v>43896</v>
      </c>
      <c r="O248" s="54"/>
      <c r="P248" s="13"/>
      <c r="Q248" s="13"/>
      <c r="R248" s="1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143</v>
      </c>
      <c r="B249" s="198">
        <v>43622</v>
      </c>
      <c r="C249" s="198"/>
      <c r="D249" s="376" t="s">
        <v>466</v>
      </c>
      <c r="E249" s="199" t="s">
        <v>557</v>
      </c>
      <c r="F249" s="199">
        <v>332.8</v>
      </c>
      <c r="G249" s="199"/>
      <c r="H249" s="199">
        <v>405</v>
      </c>
      <c r="I249" s="219">
        <v>419</v>
      </c>
      <c r="J249" s="137" t="s">
        <v>809</v>
      </c>
      <c r="K249" s="124">
        <f t="shared" ref="K249" si="91">H249-F249</f>
        <v>72.199999999999989</v>
      </c>
      <c r="L249" s="125">
        <f t="shared" ref="L249" si="92">K249/F249</f>
        <v>0.21694711538461534</v>
      </c>
      <c r="M249" s="126" t="s">
        <v>556</v>
      </c>
      <c r="N249" s="338">
        <v>43860</v>
      </c>
      <c r="O249" s="54"/>
      <c r="P249" s="13"/>
      <c r="Q249" s="13"/>
      <c r="R249" s="1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40">
        <v>144</v>
      </c>
      <c r="B250" s="139">
        <v>43641</v>
      </c>
      <c r="C250" s="139"/>
      <c r="D250" s="140" t="s">
        <v>137</v>
      </c>
      <c r="E250" s="141" t="s">
        <v>580</v>
      </c>
      <c r="F250" s="142">
        <v>386</v>
      </c>
      <c r="G250" s="143"/>
      <c r="H250" s="143">
        <v>395</v>
      </c>
      <c r="I250" s="143">
        <v>452</v>
      </c>
      <c r="J250" s="166" t="s">
        <v>799</v>
      </c>
      <c r="K250" s="167">
        <f t="shared" ref="K250" si="93">H250-F250</f>
        <v>9</v>
      </c>
      <c r="L250" s="168">
        <f t="shared" ref="L250" si="94">K250/F250</f>
        <v>2.3316062176165803E-2</v>
      </c>
      <c r="M250" s="169" t="s">
        <v>665</v>
      </c>
      <c r="N250" s="170">
        <v>43868</v>
      </c>
      <c r="O250" s="13"/>
      <c r="P250" s="13"/>
      <c r="Q250" s="13"/>
      <c r="R250" s="1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7">
        <v>145</v>
      </c>
      <c r="B251" s="188">
        <v>43707</v>
      </c>
      <c r="C251" s="188"/>
      <c r="D251" s="193" t="s">
        <v>255</v>
      </c>
      <c r="E251" s="191" t="s">
        <v>580</v>
      </c>
      <c r="F251" s="191" t="s">
        <v>712</v>
      </c>
      <c r="G251" s="191"/>
      <c r="H251" s="191"/>
      <c r="I251" s="213">
        <v>190</v>
      </c>
      <c r="J251" s="225" t="s">
        <v>558</v>
      </c>
      <c r="K251" s="215"/>
      <c r="L251" s="216"/>
      <c r="M251" s="335" t="s">
        <v>558</v>
      </c>
      <c r="N251" s="217"/>
      <c r="O251" s="13"/>
      <c r="P251" s="13"/>
      <c r="Q251" s="13"/>
      <c r="R251" s="32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146</v>
      </c>
      <c r="B252" s="198">
        <v>43731</v>
      </c>
      <c r="C252" s="198"/>
      <c r="D252" s="151" t="s">
        <v>418</v>
      </c>
      <c r="E252" s="199" t="s">
        <v>580</v>
      </c>
      <c r="F252" s="199">
        <v>235</v>
      </c>
      <c r="G252" s="199"/>
      <c r="H252" s="199">
        <v>295</v>
      </c>
      <c r="I252" s="219">
        <v>296</v>
      </c>
      <c r="J252" s="137" t="s">
        <v>787</v>
      </c>
      <c r="K252" s="124">
        <f t="shared" ref="K252" si="95">H252-F252</f>
        <v>60</v>
      </c>
      <c r="L252" s="125">
        <f t="shared" ref="L252" si="96">K252/F252</f>
        <v>0.25531914893617019</v>
      </c>
      <c r="M252" s="126" t="s">
        <v>556</v>
      </c>
      <c r="N252" s="338">
        <v>43844</v>
      </c>
      <c r="O252" s="54"/>
      <c r="P252" s="13"/>
      <c r="Q252" s="13"/>
      <c r="R252" s="1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147</v>
      </c>
      <c r="B253" s="198">
        <v>43752</v>
      </c>
      <c r="C253" s="198"/>
      <c r="D253" s="151" t="s">
        <v>778</v>
      </c>
      <c r="E253" s="199" t="s">
        <v>580</v>
      </c>
      <c r="F253" s="199">
        <v>277.5</v>
      </c>
      <c r="G253" s="199"/>
      <c r="H253" s="199">
        <v>333</v>
      </c>
      <c r="I253" s="219">
        <v>333</v>
      </c>
      <c r="J253" s="137" t="s">
        <v>788</v>
      </c>
      <c r="K253" s="124">
        <f t="shared" ref="K253" si="97">H253-F253</f>
        <v>55.5</v>
      </c>
      <c r="L253" s="125">
        <f t="shared" ref="L253" si="98">K253/F253</f>
        <v>0.2</v>
      </c>
      <c r="M253" s="126" t="s">
        <v>556</v>
      </c>
      <c r="N253" s="338">
        <v>43846</v>
      </c>
      <c r="O253" s="54"/>
      <c r="P253" s="13"/>
      <c r="Q253" s="13"/>
      <c r="R253" s="32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148</v>
      </c>
      <c r="B254" s="198">
        <v>43752</v>
      </c>
      <c r="C254" s="198"/>
      <c r="D254" s="151" t="s">
        <v>777</v>
      </c>
      <c r="E254" s="199" t="s">
        <v>580</v>
      </c>
      <c r="F254" s="199">
        <v>930</v>
      </c>
      <c r="G254" s="199"/>
      <c r="H254" s="199">
        <v>1165</v>
      </c>
      <c r="I254" s="219">
        <v>1200</v>
      </c>
      <c r="J254" s="137" t="s">
        <v>789</v>
      </c>
      <c r="K254" s="124">
        <f t="shared" ref="K254" si="99">H254-F254</f>
        <v>235</v>
      </c>
      <c r="L254" s="125">
        <f t="shared" ref="L254" si="100">K254/F254</f>
        <v>0.25268817204301075</v>
      </c>
      <c r="M254" s="126" t="s">
        <v>556</v>
      </c>
      <c r="N254" s="338">
        <v>43847</v>
      </c>
      <c r="O254" s="54"/>
      <c r="P254" s="13"/>
      <c r="Q254" s="13"/>
      <c r="R254" s="324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46">
        <v>149</v>
      </c>
      <c r="B255" s="327">
        <v>43753</v>
      </c>
      <c r="C255" s="202"/>
      <c r="D255" s="348" t="s">
        <v>776</v>
      </c>
      <c r="E255" s="329" t="s">
        <v>580</v>
      </c>
      <c r="F255" s="331">
        <v>111</v>
      </c>
      <c r="G255" s="329"/>
      <c r="H255" s="329"/>
      <c r="I255" s="333">
        <v>141</v>
      </c>
      <c r="J255" s="225" t="s">
        <v>558</v>
      </c>
      <c r="K255" s="225"/>
      <c r="L255" s="119"/>
      <c r="M255" s="337" t="s">
        <v>558</v>
      </c>
      <c r="N255" s="227"/>
      <c r="O255" s="13"/>
      <c r="P255" s="13"/>
      <c r="Q255" s="13"/>
      <c r="R255" s="32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150</v>
      </c>
      <c r="B256" s="198">
        <v>43753</v>
      </c>
      <c r="C256" s="198"/>
      <c r="D256" s="151" t="s">
        <v>775</v>
      </c>
      <c r="E256" s="199" t="s">
        <v>580</v>
      </c>
      <c r="F256" s="200">
        <v>296</v>
      </c>
      <c r="G256" s="199"/>
      <c r="H256" s="199">
        <v>370</v>
      </c>
      <c r="I256" s="219">
        <v>370</v>
      </c>
      <c r="J256" s="137" t="s">
        <v>639</v>
      </c>
      <c r="K256" s="124">
        <f t="shared" ref="K256:K257" si="101">H256-F256</f>
        <v>74</v>
      </c>
      <c r="L256" s="125">
        <f t="shared" ref="L256:L257" si="102">K256/F256</f>
        <v>0.25</v>
      </c>
      <c r="M256" s="126" t="s">
        <v>556</v>
      </c>
      <c r="N256" s="338">
        <v>43853</v>
      </c>
      <c r="O256" s="54"/>
      <c r="P256" s="13"/>
      <c r="Q256" s="13"/>
      <c r="R256" s="32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151</v>
      </c>
      <c r="B257" s="198">
        <v>43754</v>
      </c>
      <c r="C257" s="198"/>
      <c r="D257" s="151" t="s">
        <v>774</v>
      </c>
      <c r="E257" s="199" t="s">
        <v>580</v>
      </c>
      <c r="F257" s="200">
        <v>300</v>
      </c>
      <c r="G257" s="199"/>
      <c r="H257" s="199">
        <v>382.5</v>
      </c>
      <c r="I257" s="219">
        <v>344</v>
      </c>
      <c r="J257" s="465" t="s">
        <v>846</v>
      </c>
      <c r="K257" s="124">
        <f t="shared" si="101"/>
        <v>82.5</v>
      </c>
      <c r="L257" s="125">
        <f t="shared" si="102"/>
        <v>0.27500000000000002</v>
      </c>
      <c r="M257" s="126" t="s">
        <v>556</v>
      </c>
      <c r="N257" s="338">
        <v>44238</v>
      </c>
      <c r="O257" s="13"/>
      <c r="P257" s="13"/>
      <c r="Q257" s="13"/>
      <c r="R257" s="32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6">
        <v>152</v>
      </c>
      <c r="B258" s="202">
        <v>43832</v>
      </c>
      <c r="C258" s="202"/>
      <c r="D258" s="206" t="s">
        <v>758</v>
      </c>
      <c r="E258" s="203" t="s">
        <v>580</v>
      </c>
      <c r="F258" s="204" t="s">
        <v>786</v>
      </c>
      <c r="G258" s="203"/>
      <c r="H258" s="203"/>
      <c r="I258" s="224">
        <v>590</v>
      </c>
      <c r="J258" s="225" t="s">
        <v>558</v>
      </c>
      <c r="K258" s="225"/>
      <c r="L258" s="119"/>
      <c r="M258" s="323" t="s">
        <v>558</v>
      </c>
      <c r="N258" s="227"/>
      <c r="O258" s="13"/>
      <c r="P258" s="13"/>
      <c r="Q258" s="13"/>
      <c r="R258" s="32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153</v>
      </c>
      <c r="B259" s="198">
        <v>43966</v>
      </c>
      <c r="C259" s="198"/>
      <c r="D259" s="151" t="s">
        <v>64</v>
      </c>
      <c r="E259" s="199" t="s">
        <v>580</v>
      </c>
      <c r="F259" s="200">
        <v>67.5</v>
      </c>
      <c r="G259" s="199"/>
      <c r="H259" s="199">
        <v>86</v>
      </c>
      <c r="I259" s="219">
        <v>86</v>
      </c>
      <c r="J259" s="137" t="s">
        <v>818</v>
      </c>
      <c r="K259" s="124">
        <f t="shared" ref="K259" si="103">H259-F259</f>
        <v>18.5</v>
      </c>
      <c r="L259" s="125">
        <f t="shared" ref="L259" si="104">K259/F259</f>
        <v>0.27407407407407408</v>
      </c>
      <c r="M259" s="126" t="s">
        <v>556</v>
      </c>
      <c r="N259" s="338">
        <v>44008</v>
      </c>
      <c r="O259" s="54"/>
      <c r="P259" s="13"/>
      <c r="Q259" s="13"/>
      <c r="R259" s="324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201">
        <v>154</v>
      </c>
      <c r="B260" s="202">
        <v>44035</v>
      </c>
      <c r="C260" s="202"/>
      <c r="D260" s="206" t="s">
        <v>465</v>
      </c>
      <c r="E260" s="203" t="s">
        <v>580</v>
      </c>
      <c r="F260" s="204" t="s">
        <v>821</v>
      </c>
      <c r="G260" s="203"/>
      <c r="H260" s="203"/>
      <c r="I260" s="224">
        <v>296</v>
      </c>
      <c r="J260" s="225" t="s">
        <v>558</v>
      </c>
      <c r="K260" s="225"/>
      <c r="L260" s="119"/>
      <c r="M260" s="226"/>
      <c r="N260" s="227"/>
      <c r="O260" s="13"/>
      <c r="P260" s="13"/>
      <c r="Q260" s="13"/>
      <c r="R260" s="32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7">
        <v>155</v>
      </c>
      <c r="B261" s="198">
        <v>44092</v>
      </c>
      <c r="C261" s="198"/>
      <c r="D261" s="151" t="s">
        <v>398</v>
      </c>
      <c r="E261" s="199" t="s">
        <v>580</v>
      </c>
      <c r="F261" s="199">
        <v>206</v>
      </c>
      <c r="G261" s="199"/>
      <c r="H261" s="199">
        <v>248</v>
      </c>
      <c r="I261" s="219">
        <v>248</v>
      </c>
      <c r="J261" s="137" t="s">
        <v>639</v>
      </c>
      <c r="K261" s="124">
        <f t="shared" ref="K261:K262" si="105">H261-F261</f>
        <v>42</v>
      </c>
      <c r="L261" s="125">
        <f t="shared" ref="L261:L262" si="106">K261/F261</f>
        <v>0.20388349514563106</v>
      </c>
      <c r="M261" s="126" t="s">
        <v>556</v>
      </c>
      <c r="N261" s="338">
        <v>44214</v>
      </c>
      <c r="O261" s="54"/>
      <c r="P261" s="13"/>
      <c r="Q261" s="13"/>
      <c r="R261" s="32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156</v>
      </c>
      <c r="B262" s="198">
        <v>44140</v>
      </c>
      <c r="C262" s="198"/>
      <c r="D262" s="151" t="s">
        <v>398</v>
      </c>
      <c r="E262" s="199" t="s">
        <v>580</v>
      </c>
      <c r="F262" s="199">
        <v>182.5</v>
      </c>
      <c r="G262" s="199"/>
      <c r="H262" s="199">
        <v>248</v>
      </c>
      <c r="I262" s="219">
        <v>248</v>
      </c>
      <c r="J262" s="137" t="s">
        <v>639</v>
      </c>
      <c r="K262" s="124">
        <f t="shared" si="105"/>
        <v>65.5</v>
      </c>
      <c r="L262" s="125">
        <f t="shared" si="106"/>
        <v>0.35890410958904112</v>
      </c>
      <c r="M262" s="126" t="s">
        <v>556</v>
      </c>
      <c r="N262" s="338">
        <v>44214</v>
      </c>
      <c r="O262" s="54"/>
      <c r="P262" s="13"/>
      <c r="Q262" s="13"/>
      <c r="R262" s="32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201">
        <v>157</v>
      </c>
      <c r="B263" s="202">
        <v>44140</v>
      </c>
      <c r="C263" s="202"/>
      <c r="D263" s="206" t="s">
        <v>321</v>
      </c>
      <c r="E263" s="203" t="s">
        <v>580</v>
      </c>
      <c r="F263" s="204" t="s">
        <v>825</v>
      </c>
      <c r="G263" s="203"/>
      <c r="H263" s="203"/>
      <c r="I263" s="224">
        <v>320</v>
      </c>
      <c r="J263" s="225" t="s">
        <v>558</v>
      </c>
      <c r="K263" s="225"/>
      <c r="L263" s="119"/>
      <c r="M263" s="226"/>
      <c r="N263" s="227"/>
      <c r="O263" s="13"/>
      <c r="P263" s="13"/>
      <c r="Q263" s="13"/>
      <c r="R263" s="32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158</v>
      </c>
      <c r="B264" s="198">
        <v>44140</v>
      </c>
      <c r="C264" s="198"/>
      <c r="D264" s="151" t="s">
        <v>461</v>
      </c>
      <c r="E264" s="199" t="s">
        <v>580</v>
      </c>
      <c r="F264" s="200">
        <v>925</v>
      </c>
      <c r="G264" s="199"/>
      <c r="H264" s="199">
        <v>1095</v>
      </c>
      <c r="I264" s="219">
        <v>1093</v>
      </c>
      <c r="J264" s="465" t="s">
        <v>829</v>
      </c>
      <c r="K264" s="124">
        <f t="shared" ref="K264" si="107">H264-F264</f>
        <v>170</v>
      </c>
      <c r="L264" s="125">
        <f t="shared" ref="L264" si="108">K264/F264</f>
        <v>0.18378378378378379</v>
      </c>
      <c r="M264" s="126" t="s">
        <v>556</v>
      </c>
      <c r="N264" s="338">
        <v>44201</v>
      </c>
      <c r="O264" s="13"/>
      <c r="P264" s="13"/>
      <c r="Q264" s="13"/>
      <c r="R264" s="32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159</v>
      </c>
      <c r="B265" s="198">
        <v>44140</v>
      </c>
      <c r="C265" s="198"/>
      <c r="D265" s="151" t="s">
        <v>336</v>
      </c>
      <c r="E265" s="199" t="s">
        <v>580</v>
      </c>
      <c r="F265" s="200">
        <v>332.5</v>
      </c>
      <c r="G265" s="199"/>
      <c r="H265" s="199">
        <v>393</v>
      </c>
      <c r="I265" s="219">
        <v>406</v>
      </c>
      <c r="J265" s="465" t="s">
        <v>896</v>
      </c>
      <c r="K265" s="124">
        <f t="shared" ref="K265" si="109">H265-F265</f>
        <v>60.5</v>
      </c>
      <c r="L265" s="125">
        <f t="shared" ref="L265" si="110">K265/F265</f>
        <v>0.18195488721804512</v>
      </c>
      <c r="M265" s="126" t="s">
        <v>556</v>
      </c>
      <c r="N265" s="338">
        <v>44256</v>
      </c>
      <c r="O265" s="13"/>
      <c r="P265" s="13"/>
      <c r="Q265" s="13"/>
      <c r="R265" s="32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201">
        <v>160</v>
      </c>
      <c r="B266" s="202">
        <v>44141</v>
      </c>
      <c r="C266" s="202"/>
      <c r="D266" s="206" t="s">
        <v>465</v>
      </c>
      <c r="E266" s="203" t="s">
        <v>580</v>
      </c>
      <c r="F266" s="204" t="s">
        <v>826</v>
      </c>
      <c r="G266" s="203"/>
      <c r="H266" s="203"/>
      <c r="I266" s="224">
        <v>290</v>
      </c>
      <c r="J266" s="225" t="s">
        <v>558</v>
      </c>
      <c r="K266" s="225"/>
      <c r="L266" s="119"/>
      <c r="M266" s="226"/>
      <c r="N266" s="227"/>
      <c r="O266" s="13"/>
      <c r="P266" s="13"/>
      <c r="Q266" s="13"/>
      <c r="R266" s="32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201">
        <v>161</v>
      </c>
      <c r="B267" s="202">
        <v>44187</v>
      </c>
      <c r="C267" s="202"/>
      <c r="D267" s="206" t="s">
        <v>754</v>
      </c>
      <c r="E267" s="203" t="s">
        <v>580</v>
      </c>
      <c r="F267" s="458" t="s">
        <v>828</v>
      </c>
      <c r="G267" s="203"/>
      <c r="H267" s="203"/>
      <c r="I267" s="224">
        <v>239</v>
      </c>
      <c r="J267" s="459" t="s">
        <v>558</v>
      </c>
      <c r="K267" s="225"/>
      <c r="L267" s="119"/>
      <c r="M267" s="226"/>
      <c r="N267" s="227"/>
      <c r="O267" s="13"/>
      <c r="P267" s="13"/>
      <c r="Q267" s="13"/>
      <c r="R267" s="32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201">
        <v>162</v>
      </c>
      <c r="B268" s="202">
        <v>44258</v>
      </c>
      <c r="C268" s="202"/>
      <c r="D268" s="206" t="s">
        <v>758</v>
      </c>
      <c r="E268" s="203" t="s">
        <v>580</v>
      </c>
      <c r="F268" s="204" t="s">
        <v>786</v>
      </c>
      <c r="G268" s="203"/>
      <c r="H268" s="203"/>
      <c r="I268" s="224">
        <v>590</v>
      </c>
      <c r="J268" s="225" t="s">
        <v>558</v>
      </c>
      <c r="K268" s="225"/>
      <c r="L268" s="119"/>
      <c r="M268" s="323"/>
      <c r="N268" s="227"/>
      <c r="O268" s="13"/>
      <c r="P268" s="13"/>
      <c r="R268" s="324"/>
    </row>
    <row r="269" spans="1:26">
      <c r="A269" s="201"/>
      <c r="B269" s="202"/>
      <c r="C269" s="202"/>
      <c r="D269" s="206"/>
      <c r="E269" s="203"/>
      <c r="F269" s="204"/>
      <c r="G269" s="203"/>
      <c r="H269" s="203"/>
      <c r="I269" s="224"/>
      <c r="J269" s="225"/>
      <c r="K269" s="225"/>
      <c r="L269" s="119"/>
      <c r="M269" s="226"/>
      <c r="N269" s="227"/>
      <c r="O269" s="13"/>
      <c r="R269" s="228"/>
    </row>
    <row r="270" spans="1:26">
      <c r="A270" s="201"/>
      <c r="B270" s="202"/>
      <c r="C270" s="202"/>
      <c r="D270" s="206"/>
      <c r="E270" s="203"/>
      <c r="F270" s="204"/>
      <c r="G270" s="203"/>
      <c r="H270" s="203"/>
      <c r="I270" s="224"/>
      <c r="J270" s="225"/>
      <c r="K270" s="225"/>
      <c r="L270" s="119"/>
      <c r="M270" s="226"/>
      <c r="N270" s="227"/>
      <c r="O270" s="13"/>
      <c r="R270" s="228"/>
    </row>
    <row r="271" spans="1:26">
      <c r="A271" s="201"/>
      <c r="B271" s="202"/>
      <c r="C271" s="202"/>
      <c r="D271" s="206"/>
      <c r="E271" s="203"/>
      <c r="F271" s="204"/>
      <c r="G271" s="203"/>
      <c r="H271" s="203"/>
      <c r="I271" s="224"/>
      <c r="J271" s="225"/>
      <c r="K271" s="225"/>
      <c r="L271" s="119"/>
      <c r="M271" s="226"/>
      <c r="N271" s="227"/>
      <c r="O271" s="13"/>
      <c r="R271" s="228"/>
    </row>
    <row r="272" spans="1:26">
      <c r="A272" s="201"/>
      <c r="B272" s="192" t="s">
        <v>781</v>
      </c>
      <c r="O272" s="13"/>
      <c r="R272" s="228"/>
    </row>
    <row r="273" spans="18:18">
      <c r="R273" s="228"/>
    </row>
    <row r="274" spans="18:18">
      <c r="R274" s="228"/>
    </row>
    <row r="275" spans="18:18">
      <c r="R275" s="228"/>
    </row>
    <row r="276" spans="18:18">
      <c r="R276" s="228"/>
    </row>
    <row r="277" spans="18:18">
      <c r="R277" s="228"/>
    </row>
    <row r="278" spans="18:18">
      <c r="R278" s="228"/>
    </row>
    <row r="279" spans="18:18">
      <c r="R279" s="228"/>
    </row>
    <row r="289" spans="1:6">
      <c r="A289" s="207"/>
    </row>
    <row r="290" spans="1:6">
      <c r="A290" s="207"/>
      <c r="F290" s="460"/>
    </row>
    <row r="291" spans="1:6">
      <c r="A291" s="203"/>
    </row>
  </sheetData>
  <autoFilter ref="R1:R287"/>
  <mergeCells count="7">
    <mergeCell ref="P49:P50"/>
    <mergeCell ref="A49:A50"/>
    <mergeCell ref="B49:B50"/>
    <mergeCell ref="J49:J50"/>
    <mergeCell ref="M49:M50"/>
    <mergeCell ref="N49:N50"/>
    <mergeCell ref="O49:O5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2021-03-08T02:16:22Z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