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F&amp;O)'!$R$1:$R$284</definedName>
    <definedName name="_xlnm._FilterDatabase" localSheetId="1" hidden="1">'Future Intra'!$B$13:$P$13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6"/>
  <c r="L55"/>
  <c r="M55" s="1"/>
  <c r="K55"/>
  <c r="M54"/>
  <c r="L54"/>
  <c r="K54"/>
  <c r="K73"/>
  <c r="M73" s="1"/>
  <c r="K66"/>
  <c r="M66" s="1"/>
  <c r="L33"/>
  <c r="M33" s="1"/>
  <c r="K33"/>
  <c r="M51"/>
  <c r="L51"/>
  <c r="K52"/>
  <c r="K51"/>
  <c r="L50"/>
  <c r="K50"/>
  <c r="K72"/>
  <c r="M72" s="1"/>
  <c r="L14"/>
  <c r="K14"/>
  <c r="M14" s="1"/>
  <c r="L30"/>
  <c r="K30"/>
  <c r="P18"/>
  <c r="K71"/>
  <c r="M71" s="1"/>
  <c r="L37"/>
  <c r="K37"/>
  <c r="L35"/>
  <c r="L34"/>
  <c r="P15"/>
  <c r="K35"/>
  <c r="K34"/>
  <c r="K70"/>
  <c r="M70" s="1"/>
  <c r="L31"/>
  <c r="K31"/>
  <c r="K67"/>
  <c r="M67" s="1"/>
  <c r="L32"/>
  <c r="K32"/>
  <c r="K69"/>
  <c r="K68"/>
  <c r="K65"/>
  <c r="M65" s="1"/>
  <c r="K13"/>
  <c r="L13"/>
  <c r="L17"/>
  <c r="K17"/>
  <c r="L16"/>
  <c r="K16"/>
  <c r="L12"/>
  <c r="K12"/>
  <c r="K263"/>
  <c r="L263" s="1"/>
  <c r="K253"/>
  <c r="L253" s="1"/>
  <c r="P10"/>
  <c r="M37" l="1"/>
  <c r="M30"/>
  <c r="M50"/>
  <c r="M34"/>
  <c r="M35"/>
  <c r="M31"/>
  <c r="M32"/>
  <c r="M17"/>
  <c r="M13"/>
  <c r="M12"/>
  <c r="M16"/>
  <c r="P11"/>
  <c r="K269" l="1"/>
  <c r="L269" s="1"/>
  <c r="L49" l="1"/>
  <c r="K49"/>
  <c r="M49" l="1"/>
  <c r="K270" l="1"/>
  <c r="L270" s="1"/>
  <c r="K267" l="1"/>
  <c r="L267" s="1"/>
  <c r="K246"/>
  <c r="L246" s="1"/>
  <c r="K266"/>
  <c r="L266" s="1"/>
  <c r="K265"/>
  <c r="L265" s="1"/>
  <c r="K264"/>
  <c r="L264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2"/>
  <c r="L252" s="1"/>
  <c r="K251"/>
  <c r="L251" s="1"/>
  <c r="K250"/>
  <c r="L250" s="1"/>
  <c r="K249"/>
  <c r="L249" s="1"/>
  <c r="K248"/>
  <c r="L248" s="1"/>
  <c r="K247"/>
  <c r="L247" s="1"/>
  <c r="K245"/>
  <c r="L245" s="1"/>
  <c r="K244"/>
  <c r="L244" s="1"/>
  <c r="K243"/>
  <c r="L243" s="1"/>
  <c r="F242"/>
  <c r="K242" s="1"/>
  <c r="L242" s="1"/>
  <c r="K241"/>
  <c r="L241" s="1"/>
  <c r="K240"/>
  <c r="L240" s="1"/>
  <c r="K239"/>
  <c r="L239" s="1"/>
  <c r="K238"/>
  <c r="L238" s="1"/>
  <c r="K237"/>
  <c r="L237" s="1"/>
  <c r="F236"/>
  <c r="K236" s="1"/>
  <c r="L236" s="1"/>
  <c r="F235"/>
  <c r="K235" s="1"/>
  <c r="L235" s="1"/>
  <c r="K234"/>
  <c r="L234" s="1"/>
  <c r="F233"/>
  <c r="K233" s="1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5"/>
  <c r="L215" s="1"/>
  <c r="K214"/>
  <c r="L214" s="1"/>
  <c r="F213"/>
  <c r="K213" s="1"/>
  <c r="L213" s="1"/>
  <c r="K212"/>
  <c r="L212" s="1"/>
  <c r="K209"/>
  <c r="L209" s="1"/>
  <c r="K208"/>
  <c r="L208" s="1"/>
  <c r="K207"/>
  <c r="L207" s="1"/>
  <c r="K204"/>
  <c r="L204" s="1"/>
  <c r="K203"/>
  <c r="L203" s="1"/>
  <c r="K202"/>
  <c r="L202" s="1"/>
  <c r="K201"/>
  <c r="L201" s="1"/>
  <c r="K200"/>
  <c r="L200" s="1"/>
  <c r="K199"/>
  <c r="L199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7"/>
  <c r="L187" s="1"/>
  <c r="K185"/>
  <c r="L185" s="1"/>
  <c r="K183"/>
  <c r="L183" s="1"/>
  <c r="K181"/>
  <c r="L181" s="1"/>
  <c r="K180"/>
  <c r="L180" s="1"/>
  <c r="K179"/>
  <c r="L179" s="1"/>
  <c r="K177"/>
  <c r="L177" s="1"/>
  <c r="K176"/>
  <c r="L176" s="1"/>
  <c r="K175"/>
  <c r="L175" s="1"/>
  <c r="K174"/>
  <c r="K173"/>
  <c r="L173" s="1"/>
  <c r="K172"/>
  <c r="L172" s="1"/>
  <c r="K170"/>
  <c r="L170" s="1"/>
  <c r="K169"/>
  <c r="L169" s="1"/>
  <c r="K168"/>
  <c r="L168" s="1"/>
  <c r="K167"/>
  <c r="L167" s="1"/>
  <c r="K166"/>
  <c r="L166" s="1"/>
  <c r="F165"/>
  <c r="K165" s="1"/>
  <c r="L165" s="1"/>
  <c r="H164"/>
  <c r="K164" s="1"/>
  <c r="L164" s="1"/>
  <c r="K161"/>
  <c r="L161" s="1"/>
  <c r="K160"/>
  <c r="L160" s="1"/>
  <c r="K159"/>
  <c r="L159" s="1"/>
  <c r="K158"/>
  <c r="L158" s="1"/>
  <c r="K157"/>
  <c r="L157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H130"/>
  <c r="K130" s="1"/>
  <c r="L130" s="1"/>
  <c r="F129"/>
  <c r="K129" s="1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M7"/>
  <c r="D7" i="5"/>
  <c r="K6" i="4"/>
  <c r="K6" i="3"/>
  <c r="L6" i="2"/>
</calcChain>
</file>

<file path=xl/sharedStrings.xml><?xml version="1.0" encoding="utf-8"?>
<sst xmlns="http://schemas.openxmlformats.org/spreadsheetml/2006/main" count="3130" uniqueCount="1158">
  <si>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</si>
  <si>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</si>
  <si>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</si>
  <si>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</si>
  <si>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</si>
  <si>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</si>
  <si>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</si>
  <si>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</si>
  <si>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</si>
  <si>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</si>
  <si>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</si>
  <si>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</si>
  <si>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</si>
  <si>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</si>
  <si>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</si>
  <si>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</si>
  <si>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</si>
  <si>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</si>
  <si>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</si>
  <si>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</si>
  <si>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</si>
  <si>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</si>
  <si>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</si>
  <si>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</si>
  <si>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</si>
  <si>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</si>
  <si>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</si>
  <si>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</si>
  <si>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</si>
  <si>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</si>
  <si>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</si>
  <si>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</si>
  <si>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</si>
  <si>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</si>
  <si>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</si>
  <si>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</si>
  <si>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</si>
  <si>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</si>
  <si>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</si>
  <si>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</si>
  <si>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</si>
  <si>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</si>
  <si>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</si>
  <si>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</si>
  <si>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</si>
  <si>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</si>
  <si>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</si>
  <si>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</si>
  <si>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</si>
  <si>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</si>
  <si>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</si>
  <si>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</si>
  <si>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</si>
  <si>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</si>
  <si>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</si>
  <si>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</si>
  <si>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</si>
  <si>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</si>
  <si>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</si>
  <si>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</si>
  <si>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</si>
  <si>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</si>
  <si>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</si>
  <si>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</si>
  <si>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</si>
  <si>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</si>
  <si>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</si>
  <si>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</si>
  <si>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</si>
  <si>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</si>
  <si>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</si>
  <si>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</si>
  <si>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</si>
  <si>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</si>
  <si>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</si>
  <si>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</si>
  <si>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</si>
  <si>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</si>
  <si>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</si>
  <si>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</si>
  <si>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</si>
  <si>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</si>
  <si>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</si>
  <si>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</si>
  <si>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</si>
  <si>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</si>
  <si>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</si>
  <si>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</si>
  <si>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</si>
  <si>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</si>
  <si>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</si>
  <si>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</si>
  <si>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</si>
  <si>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</si>
  <si>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</si>
  <si>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</si>
  <si>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</si>
  <si>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</si>
  <si>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</si>
  <si>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</si>
  <si>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</si>
  <si>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</si>
  <si>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</si>
  <si>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</si>
  <si>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</si>
  <si>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</si>
  <si>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</si>
  <si>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</si>
  <si>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</si>
  <si>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</si>
  <si>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</si>
  <si>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</si>
  <si>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</si>
  <si>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</si>
  <si>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</si>
  <si>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</si>
  <si>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</si>
  <si>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</si>
  <si>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</si>
  <si>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</si>
  <si>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</si>
  <si>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</si>
  <si>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</si>
  <si>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</si>
  <si>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</si>
  <si>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</si>
  <si>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</si>
  <si>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</si>
  <si>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</si>
  <si>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</si>
  <si>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</si>
  <si>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</si>
  <si>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</si>
  <si>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</si>
  <si>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</si>
  <si>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</si>
  <si>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</si>
  <si>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</si>
  <si>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</si>
  <si>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</si>
  <si>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</si>
  <si>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</si>
  <si>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</si>
  <si>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</si>
  <si>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</si>
  <si>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</si>
  <si>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</si>
  <si>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</si>
  <si>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</si>
  <si>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</si>
  <si>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</si>
  <si>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</si>
  <si>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</si>
  <si>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</si>
  <si>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</si>
  <si>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</si>
  <si>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</si>
  <si>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</si>
  <si>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</si>
  <si>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</si>
  <si>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</si>
  <si>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</si>
  <si>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</si>
  <si>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</si>
  <si>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</si>
  <si>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</si>
  <si>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</si>
  <si>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</si>
  <si>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</si>
  <si>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</si>
  <si>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</si>
  <si>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</si>
  <si>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</si>
  <si>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</si>
  <si>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</si>
  <si>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</si>
  <si>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</si>
  <si>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</si>
  <si>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</si>
  <si>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</si>
  <si>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</si>
  <si>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</si>
  <si>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</si>
  <si>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</si>
  <si>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</si>
  <si>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</si>
  <si>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</si>
  <si>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</si>
  <si>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</si>
  <si>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</si>
  <si>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</si>
  <si>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</si>
  <si>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</si>
  <si>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</si>
  <si>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</si>
  <si>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</si>
  <si>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</si>
  <si>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</si>
  <si>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</si>
  <si>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</si>
  <si>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</si>
  <si>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</si>
  <si>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</si>
  <si>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</si>
  <si>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</si>
  <si>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</si>
  <si>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</si>
  <si>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</si>
  <si>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</si>
  <si>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</si>
  <si>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</si>
  <si>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</si>
  <si>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</si>
  <si>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</si>
  <si>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</si>
  <si>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</si>
  <si>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</si>
  <si>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</si>
  <si>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</si>
  <si>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</si>
  <si>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</si>
  <si>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</si>
  <si>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</si>
  <si>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</si>
  <si>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</si>
  <si>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</si>
  <si>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</si>
  <si>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</si>
  <si>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</si>
  <si>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</si>
  <si>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</si>
  <si>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</si>
  <si>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</si>
  <si>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</si>
  <si>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</si>
  <si>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</si>
  <si>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</si>
  <si>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</si>
  <si>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</si>
  <si>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</si>
  <si>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</si>
  <si>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</si>
  <si>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</si>
  <si>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</si>
  <si>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</si>
  <si>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</si>
  <si>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</si>
  <si>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</si>
  <si>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</si>
  <si>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</si>
  <si>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</si>
  <si>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</si>
  <si>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</si>
  <si>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</si>
  <si>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</si>
  <si>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</si>
  <si>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</si>
  <si>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</si>
  <si>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</si>
  <si>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</si>
  <si>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</si>
  <si>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</si>
  <si>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</si>
  <si>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</si>
  <si>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</si>
  <si>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</si>
  <si>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</si>
  <si>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</si>
  <si>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</si>
  <si>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</si>
  <si>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</si>
  <si>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</si>
  <si>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</si>
  <si>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</si>
  <si>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</si>
  <si>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</si>
  <si>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</si>
  <si>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</si>
  <si>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</si>
  <si>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</si>
  <si>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</si>
  <si>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</si>
  <si>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</si>
  <si>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</si>
  <si>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</si>
  <si>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</si>
  <si>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</si>
  <si>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</si>
  <si>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</si>
  <si>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</si>
  <si>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</si>
  <si>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</si>
  <si>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</si>
  <si>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</si>
  <si>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</si>
  <si>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</si>
  <si>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</si>
  <si>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</si>
  <si>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</si>
  <si>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</si>
  <si>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</si>
  <si>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</si>
  <si>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</si>
  <si>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</si>
  <si>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</si>
  <si>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</si>
  <si>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</si>
  <si>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</si>
  <si>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</si>
  <si>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</si>
  <si>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</si>
  <si>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</si>
  <si>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</si>
  <si>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</si>
  <si>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</si>
  <si>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</si>
  <si>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</si>
  <si>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</si>
  <si>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</si>
  <si>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</si>
  <si>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</si>
  <si>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</si>
  <si>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</si>
  <si>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</si>
  <si>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</si>
  <si>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</si>
  <si>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</si>
  <si>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</si>
  <si>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</si>
  <si>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</si>
  <si>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</si>
  <si>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</si>
  <si>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</si>
  <si>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</si>
  <si>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</si>
  <si>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</si>
  <si>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</si>
  <si>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</si>
  <si>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</si>
  <si>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</si>
  <si>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</si>
  <si>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</si>
  <si>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</si>
  <si>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</si>
  <si>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</si>
  <si>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</si>
  <si>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</si>
  <si>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</si>
  <si>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</si>
  <si>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</si>
  <si>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</si>
  <si>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</si>
  <si>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</si>
  <si>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</si>
  <si>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</si>
  <si>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</si>
  <si>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</si>
  <si>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</si>
  <si>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</si>
  <si>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</si>
  <si>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</si>
  <si>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</si>
  <si>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</si>
  <si>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</si>
  <si>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</si>
  <si>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</si>
  <si>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</si>
  <si>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</si>
  <si>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</si>
  <si>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</si>
  <si>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</si>
  <si>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</si>
  <si>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</si>
  <si>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</si>
  <si>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</si>
  <si>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</si>
  <si>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</si>
  <si>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</si>
  <si>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</si>
  <si>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</si>
  <si>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</si>
  <si>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</si>
  <si>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</si>
  <si>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</si>
  <si>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</si>
  <si>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</si>
  <si>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</si>
  <si>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</si>
  <si>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</si>
  <si>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</si>
  <si>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</si>
  <si>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</si>
  <si>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</si>
  <si>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</si>
  <si>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</si>
  <si>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</si>
  <si>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</si>
  <si>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</si>
  <si>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</si>
  <si>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</si>
  <si>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</si>
  <si>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</si>
  <si>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</si>
  <si>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</si>
  <si>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</si>
  <si>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</si>
  <si>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</si>
  <si>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</si>
  <si>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</si>
  <si>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</si>
  <si>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</si>
  <si>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</si>
  <si>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</si>
  <si>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</si>
  <si>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</si>
  <si>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</si>
  <si>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</si>
  <si>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</si>
  <si>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</si>
  <si>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</si>
  <si>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</si>
  <si>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</si>
  <si>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</si>
  <si>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</si>
  <si>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</si>
  <si>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</si>
  <si>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</si>
  <si>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</si>
  <si>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</si>
  <si>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</si>
  <si>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</si>
  <si>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</si>
  <si>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</si>
  <si>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</si>
  <si>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</si>
  <si>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</si>
  <si>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</si>
  <si>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</si>
  <si>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</si>
  <si>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</si>
  <si>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</si>
  <si>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</si>
  <si>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</si>
  <si>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</si>
  <si>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</si>
  <si>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</si>
  <si>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</si>
  <si>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</si>
  <si>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</si>
  <si>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</si>
  <si>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</si>
  <si>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</si>
  <si>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</si>
  <si>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</si>
  <si>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</si>
  <si>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</si>
  <si>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</si>
  <si>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</si>
  <si>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</si>
  <si>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</si>
  <si>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</si>
  <si>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</si>
  <si>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</si>
  <si>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</si>
  <si>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</si>
  <si>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</si>
  <si>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</si>
  <si>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</si>
  <si>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</si>
  <si>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</si>
  <si>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</si>
  <si>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</si>
  <si>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</si>
  <si>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</si>
  <si>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</si>
  <si>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</si>
  <si>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</si>
  <si>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</si>
  <si>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</si>
  <si>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</si>
  <si>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</si>
  <si>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</si>
  <si>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</si>
  <si>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</si>
  <si>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</si>
  <si>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</si>
  <si>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</si>
  <si>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</si>
  <si>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</si>
  <si>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</si>
  <si>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</si>
  <si>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</si>
  <si>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</si>
  <si>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</si>
  <si>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</si>
  <si>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</si>
  <si>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</si>
  <si>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</si>
  <si>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</si>
  <si>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</si>
  <si>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</si>
  <si>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</si>
  <si>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</si>
  <si>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</si>
  <si>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</si>
  <si>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</si>
  <si>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</si>
  <si>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</si>
  <si>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</si>
  <si>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</si>
  <si>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</si>
  <si>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</si>
  <si>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</si>
  <si>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</si>
  <si>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</si>
  <si>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</si>
  <si>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</si>
  <si>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</si>
  <si>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</si>
  <si>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</si>
  <si>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</si>
  <si>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</si>
  <si>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</si>
  <si>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</si>
  <si>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</si>
  <si>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</si>
  <si>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</si>
  <si>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</si>
  <si>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</si>
  <si>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</si>
  <si>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</si>
  <si>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</si>
  <si>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</si>
  <si>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</si>
  <si>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</si>
  <si>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</si>
  <si>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</si>
  <si>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</si>
  <si>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</si>
  <si>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</si>
  <si>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</si>
  <si>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</si>
  <si>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</si>
  <si>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</si>
  <si>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</si>
  <si>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</si>
  <si>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</si>
  <si>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</si>
  <si>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</si>
  <si>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</si>
  <si>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</si>
  <si>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</si>
  <si>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</si>
  <si>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</si>
  <si>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</si>
  <si>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</si>
  <si>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</si>
  <si>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</si>
  <si>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</si>
  <si>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</si>
  <si>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</si>
  <si>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</si>
  <si>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</si>
  <si>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</si>
  <si>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</si>
  <si>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</si>
  <si>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</si>
  <si>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</si>
  <si>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</si>
  <si>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</si>
  <si>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</si>
  <si>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</si>
  <si>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</si>
  <si>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</si>
  <si>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</si>
  <si>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</si>
  <si>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</si>
  <si>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</si>
  <si>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</si>
  <si>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</si>
  <si>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</si>
  <si>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</si>
  <si>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</si>
  <si>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</si>
  <si>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</si>
  <si>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</si>
  <si>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</si>
  <si>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</si>
  <si>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</si>
  <si>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</si>
  <si>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</si>
  <si>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</si>
  <si>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</si>
  <si>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</si>
  <si>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</si>
  <si>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</si>
  <si>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</si>
  <si>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</si>
  <si>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</si>
  <si>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</si>
  <si>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</si>
  <si>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</si>
  <si>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</si>
  <si>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</si>
  <si>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</si>
  <si>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</si>
  <si>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</si>
  <si>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</si>
  <si>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</si>
  <si>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</si>
  <si>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</si>
  <si>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</si>
  <si>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</si>
  <si>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</si>
  <si>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</si>
  <si>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</si>
  <si>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</si>
  <si>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</si>
  <si>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</si>
  <si>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</si>
  <si>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</si>
  <si>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</si>
  <si>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</si>
  <si>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</si>
  <si>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</si>
  <si>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</si>
  <si>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</si>
  <si>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</si>
  <si>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</si>
  <si>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</si>
  <si>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</si>
  <si>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</si>
  <si>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</si>
  <si>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</si>
  <si>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</si>
  <si>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</si>
  <si>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</si>
  <si>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</si>
  <si>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</si>
  <si>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</si>
  <si>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</si>
  <si>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</si>
  <si>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</si>
  <si>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</si>
  <si>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</si>
  <si>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</si>
  <si>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</si>
  <si>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</si>
  <si>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</si>
  <si>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</si>
  <si>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</si>
  <si>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</si>
  <si>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</si>
  <si>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</si>
  <si>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</si>
  <si>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</si>
  <si>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</si>
  <si>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</si>
  <si>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</si>
  <si>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</si>
  <si>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</si>
  <si>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</si>
  <si>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</si>
  <si>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</si>
  <si>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</si>
  <si>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</si>
  <si>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</si>
  <si>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</si>
  <si>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</si>
  <si>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</si>
  <si>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</si>
  <si>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</si>
  <si>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</si>
  <si>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</si>
  <si>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</si>
  <si>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</si>
  <si>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</si>
  <si>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</si>
  <si>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</si>
  <si>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</si>
  <si>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</si>
  <si>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</si>
  <si>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</si>
  <si>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</si>
  <si>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</si>
  <si>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</si>
  <si>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</si>
  <si>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</si>
  <si>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</si>
  <si>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</si>
  <si>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</si>
  <si>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</si>
  <si>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</si>
  <si>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</si>
  <si>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</si>
  <si>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</si>
  <si>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</si>
  <si>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</si>
  <si>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</si>
  <si>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</si>
  <si>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</si>
  <si>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</si>
  <si>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</si>
  <si>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</si>
  <si>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</si>
  <si>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</si>
  <si>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</si>
  <si>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</si>
  <si>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</si>
  <si>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</si>
  <si>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</si>
  <si>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</si>
  <si>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</si>
  <si>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</si>
  <si>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</si>
  <si>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</si>
  <si>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</si>
  <si>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</si>
  <si>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</si>
  <si>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</si>
  <si>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</si>
  <si>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</si>
  <si>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</si>
  <si>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</si>
  <si>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</si>
  <si>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</si>
  <si>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</si>
  <si>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</si>
  <si>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</si>
  <si>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</si>
  <si>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</si>
  <si>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</si>
  <si>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</si>
  <si>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</si>
  <si>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</si>
  <si>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</si>
  <si>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</si>
  <si>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</si>
  <si>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</si>
  <si>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</si>
  <si>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</si>
  <si>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</si>
  <si>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</si>
  <si>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</si>
  <si>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</si>
  <si>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</si>
  <si>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</si>
  <si>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</si>
  <si>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</si>
  <si>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</si>
  <si>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</si>
  <si>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</si>
  <si>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</si>
  <si>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</si>
  <si>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</si>
  <si>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</si>
  <si>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</si>
  <si>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</si>
  <si>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</si>
  <si>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</si>
  <si>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</si>
  <si>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</si>
  <si>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</si>
  <si>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</si>
  <si>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</si>
  <si>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</si>
  <si>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</si>
  <si>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</si>
  <si>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</si>
  <si>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</si>
  <si>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</si>
  <si>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</si>
  <si>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</si>
  <si>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</si>
  <si>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</si>
  <si>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</si>
  <si>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</si>
  <si>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</si>
  <si>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</si>
  <si>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</si>
  <si>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</si>
  <si>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</si>
  <si>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</si>
  <si>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</si>
  <si>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</si>
  <si>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</si>
  <si>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</si>
  <si>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</si>
  <si>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</si>
  <si>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</si>
  <si>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</si>
  <si>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</si>
  <si>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</si>
  <si>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</si>
  <si>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</si>
  <si>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</si>
  <si>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</si>
  <si>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</si>
  <si>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</si>
  <si>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</si>
  <si>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</si>
  <si>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</si>
  <si>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</si>
  <si>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</si>
  <si>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</si>
  <si>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</si>
  <si>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</si>
  <si>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</si>
  <si>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</si>
  <si>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</si>
  <si>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</si>
  <si>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</si>
  <si>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</si>
  <si>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</si>
  <si>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</si>
  <si>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</si>
  <si>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</si>
  <si>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</si>
  <si>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</si>
  <si>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</si>
  <si>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</si>
  <si>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</si>
  <si>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</si>
  <si>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</si>
  <si>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</si>
  <si>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</si>
  <si>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</si>
  <si>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</si>
  <si>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</si>
  <si>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</si>
  <si>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</si>
  <si>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</si>
  <si>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</si>
  <si>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</si>
  <si>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</si>
  <si>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</si>
  <si>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</si>
  <si>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</si>
  <si>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</si>
  <si>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</si>
  <si>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</si>
  <si>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</si>
  <si>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</si>
  <si>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</si>
  <si>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</si>
  <si>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</si>
  <si>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</si>
  <si>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</si>
  <si>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</si>
  <si>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</si>
  <si>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</si>
  <si>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</si>
  <si>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</si>
  <si>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</si>
  <si>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</si>
  <si>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</si>
  <si>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</si>
  <si>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2340-2380</t>
  </si>
  <si>
    <t>Sell</t>
  </si>
  <si>
    <t>Loss of Rs.34.5/-</t>
  </si>
  <si>
    <t>s</t>
  </si>
  <si>
    <t>TOPGAIN FINANCE PRIVATE LIMITED</t>
  </si>
  <si>
    <t>NSE</t>
  </si>
  <si>
    <t>645-655</t>
  </si>
  <si>
    <t>80-100</t>
  </si>
  <si>
    <t>XTX MARKETS LLP</t>
  </si>
  <si>
    <t>Loss of Rs.50/-</t>
  </si>
  <si>
    <t>1150-1170</t>
  </si>
  <si>
    <t>1250-1300</t>
  </si>
  <si>
    <t>3770-3780</t>
  </si>
  <si>
    <t>4000-4100</t>
  </si>
  <si>
    <t>1350-1400</t>
  </si>
  <si>
    <t>2700-2800</t>
  </si>
  <si>
    <t>900-930</t>
  </si>
  <si>
    <t>TCS 3860 CE FEB</t>
  </si>
  <si>
    <t>TCS 4000 CE FEB</t>
  </si>
  <si>
    <t>1150-1200</t>
  </si>
  <si>
    <t>OLGA TRADING PRIVATE LIMITED</t>
  </si>
  <si>
    <t>Profit of Rs.100/-</t>
  </si>
  <si>
    <t>2550-2650</t>
  </si>
  <si>
    <t>GGL</t>
  </si>
  <si>
    <t>2050-2150</t>
  </si>
  <si>
    <t>43-44</t>
  </si>
  <si>
    <t>29-02-2022</t>
  </si>
  <si>
    <t>Profit of Rs.82.5/-</t>
  </si>
  <si>
    <t>MIDCPNIFTY</t>
  </si>
  <si>
    <t>NIFTY 17000 PE 3-FEB</t>
  </si>
  <si>
    <t>180-200</t>
  </si>
  <si>
    <t>TATACOMM 1400 CE FEB</t>
  </si>
  <si>
    <t>38-45</t>
  </si>
  <si>
    <t>PIIND 2600 CE FEB</t>
  </si>
  <si>
    <t>Profit of Rs.95/-</t>
  </si>
  <si>
    <t>TITAN FEB FUT</t>
  </si>
  <si>
    <t>2460-2480</t>
  </si>
  <si>
    <t>NIFTY 17500 PE 3-FEB</t>
  </si>
  <si>
    <t>NIFTY 17200 PE 3-FEB</t>
  </si>
  <si>
    <t>Profit of Rs.90/-</t>
  </si>
  <si>
    <t xml:space="preserve"> LT</t>
  </si>
  <si>
    <t>2050-2100</t>
  </si>
  <si>
    <t>900-920</t>
  </si>
  <si>
    <t>395-405</t>
  </si>
  <si>
    <t>134-140</t>
  </si>
  <si>
    <t>3355-3360</t>
  </si>
  <si>
    <t>3500-3550</t>
  </si>
  <si>
    <t>Loss of Rs.17.5/-</t>
  </si>
  <si>
    <t>Retail Research Technical Calls &amp; Fundamental Performance Report for the month of Feb-2022</t>
  </si>
  <si>
    <t>BIOGEN</t>
  </si>
  <si>
    <t>VISHWARAJ</t>
  </si>
  <si>
    <t>Vishwaraj Sugar Ind Ltd</t>
  </si>
  <si>
    <t>46-50</t>
  </si>
  <si>
    <t>NIFTY 17700 PE 3-FEB</t>
  </si>
  <si>
    <t>140-160</t>
  </si>
  <si>
    <t>Loss of Rs.45/-</t>
  </si>
  <si>
    <t>Profit of Rs.3.75/-</t>
  </si>
  <si>
    <t>Profit of Rs.11/-</t>
  </si>
  <si>
    <t>Profit of Rs.1.55/-</t>
  </si>
  <si>
    <t>Profit of Rs.42.5/-</t>
  </si>
  <si>
    <t>INVENTURE</t>
  </si>
  <si>
    <t>ONTIC</t>
  </si>
  <si>
    <t>SUPREMEX</t>
  </si>
  <si>
    <t>Inventure Gro &amp; Sec Ltd</t>
  </si>
  <si>
    <t>Profit of Rs.72.5/-</t>
  </si>
  <si>
    <t>228-234</t>
  </si>
  <si>
    <t>Profit of Rs.6.5/-</t>
  </si>
  <si>
    <t>1950-1955</t>
  </si>
  <si>
    <t>2030-2060</t>
  </si>
  <si>
    <t>222-225</t>
  </si>
  <si>
    <t>240-250</t>
  </si>
  <si>
    <t>HDFCLIFE FEB FUT</t>
  </si>
  <si>
    <t>655-660</t>
  </si>
  <si>
    <t>SBIN FEB FUT</t>
  </si>
  <si>
    <t>SBIN 560 CE FEB</t>
  </si>
  <si>
    <t>BANKNIFTY 39400 CE 3-FEB</t>
  </si>
  <si>
    <t>120-170</t>
  </si>
  <si>
    <t>Loss of Rs.65/-</t>
  </si>
  <si>
    <t>AMRAAGRI</t>
  </si>
  <si>
    <t>DML</t>
  </si>
  <si>
    <t>INNOVATIVE</t>
  </si>
  <si>
    <t>MFLINDIA</t>
  </si>
  <si>
    <t>PANAFIC</t>
  </si>
  <si>
    <t>SUNRETAIL</t>
  </si>
  <si>
    <t>NK CHEM PLAST PRIVATE LIMITED</t>
  </si>
  <si>
    <t>GRAVITON RESEARCH CAPITAL LLP</t>
  </si>
  <si>
    <t>HSCL</t>
  </si>
  <si>
    <t>Himadri Speciality Chem L</t>
  </si>
  <si>
    <t>Innovative Tyres &amp; Tubes</t>
  </si>
  <si>
    <t>Loss of Rs.20/-</t>
  </si>
  <si>
    <t>NIFTY 17500 PE 10-FEB</t>
  </si>
  <si>
    <t>160-190</t>
  </si>
  <si>
    <t>Loss of Rs.6/-</t>
  </si>
  <si>
    <t>Loss of Rs.10/-</t>
  </si>
  <si>
    <t>Profit of Rs.50/-</t>
  </si>
  <si>
    <t>ADISHAKTI</t>
  </si>
  <si>
    <t>NNM SECURITIES PVT LTD</t>
  </si>
  <si>
    <t>ANJANIFIN</t>
  </si>
  <si>
    <t>KIRAN GOYAL</t>
  </si>
  <si>
    <t>CLARA</t>
  </si>
  <si>
    <t>FRANKLIN</t>
  </si>
  <si>
    <t>MADHUSE</t>
  </si>
  <si>
    <t>MANSI SHARE &amp; STOCK ADVISORS PRIVATE LIMITED</t>
  </si>
  <si>
    <t>OMANSH</t>
  </si>
  <si>
    <t>SUPERIOR</t>
  </si>
  <si>
    <t>SWISSMLTRY</t>
  </si>
  <si>
    <t>VIVOBIOT</t>
  </si>
  <si>
    <t>MORE AGRISUPPLIES &amp; SERVICES PRIVATE LIMITED</t>
  </si>
  <si>
    <t>L7 HITECH PRIVATE LIMITED</t>
  </si>
  <si>
    <t>PRADIPKUMAR RAVICHANDRA KOTHARI</t>
  </si>
  <si>
    <t>198-202</t>
  </si>
  <si>
    <t>230-240</t>
  </si>
  <si>
    <t>Loss of Rs.9.5/-</t>
  </si>
  <si>
    <t>347-349</t>
  </si>
  <si>
    <t>375-380</t>
  </si>
  <si>
    <t>410-415</t>
  </si>
  <si>
    <t>440-460</t>
  </si>
  <si>
    <t>MPHASIS FEB FUT</t>
  </si>
  <si>
    <t>3015-3025</t>
  </si>
  <si>
    <t>3100-3180</t>
  </si>
  <si>
    <t>NIFTY 17500 CE 10-FEB</t>
  </si>
  <si>
    <t>130-150</t>
  </si>
  <si>
    <t>Loss of Rs.43/-</t>
  </si>
  <si>
    <t>APOLLOTYRE FEB FUT</t>
  </si>
  <si>
    <t>227-230</t>
  </si>
  <si>
    <t>NIFTY FEB FUT</t>
  </si>
  <si>
    <t>BANKNIFTY 38700 CE 10-FEB</t>
  </si>
  <si>
    <t>175-185</t>
  </si>
  <si>
    <t>250-300</t>
  </si>
  <si>
    <t>Loss of Rs.4.5/-</t>
  </si>
  <si>
    <t>Loss of Rs.130/-</t>
  </si>
  <si>
    <t>7NR</t>
  </si>
  <si>
    <t>H S SHAH</t>
  </si>
  <si>
    <t>ACEWIN</t>
  </si>
  <si>
    <t>SACHINGUPTA</t>
  </si>
  <si>
    <t>VINOD PRALHAD SALUNKE</t>
  </si>
  <si>
    <t>AMERISE</t>
  </si>
  <si>
    <t>VARUN GUPTA</t>
  </si>
  <si>
    <t>BCLENTERPR</t>
  </si>
  <si>
    <t>BISHAN GOYAL</t>
  </si>
  <si>
    <t>ABHEY GOYAL</t>
  </si>
  <si>
    <t>BELA DIWAN</t>
  </si>
  <si>
    <t>BENARA</t>
  </si>
  <si>
    <t>EUROPLUS ONE REALITY PRIVATE LIMITED</t>
  </si>
  <si>
    <t>CNM FINVEST PRIVATE LIMITED .</t>
  </si>
  <si>
    <t>CAMEXLTD</t>
  </si>
  <si>
    <t>DEVENDRAKUMAR BHANWARLAL CHOPRA</t>
  </si>
  <si>
    <t>MAHALAXMI BROKERAGE (INDIA) PRIVATE LIMITED</t>
  </si>
  <si>
    <t>RAJ KUMAR BANSAL</t>
  </si>
  <si>
    <t>COMFINCAP</t>
  </si>
  <si>
    <t>PARESH DHIRAJLAL SHAH</t>
  </si>
  <si>
    <t>SURENDRA ABHAY CHAPLOT</t>
  </si>
  <si>
    <t>EASTWEST</t>
  </si>
  <si>
    <t>RAJESH MIRCHUMAL SADHWANI</t>
  </si>
  <si>
    <t>EMPOWER</t>
  </si>
  <si>
    <t>AVANCE TECHNOLOGIES LIMITED</t>
  </si>
  <si>
    <t>SHRIRAM CREDIT COMPANY LIMITED</t>
  </si>
  <si>
    <t>FIVEXTRADE</t>
  </si>
  <si>
    <t>PARAS .</t>
  </si>
  <si>
    <t>FORTUNATE INFRA DEVELOPERS PRIVATE LIMITED</t>
  </si>
  <si>
    <t>GENSOL</t>
  </si>
  <si>
    <t>MOHIT PRAKASH JALAN</t>
  </si>
  <si>
    <t>YACOOBALI AIYUB MOHAMMED</t>
  </si>
  <si>
    <t>SHARE INDIA SECURITIES LIMITED</t>
  </si>
  <si>
    <t>GTV</t>
  </si>
  <si>
    <t>NEIL INFORMATION TECHNOLOGY LIMITED .</t>
  </si>
  <si>
    <t>IBINFO</t>
  </si>
  <si>
    <t>DILIP PARMESHWAR BHAT</t>
  </si>
  <si>
    <t>BRAINVIEW INVESTMENT TRADING PRIVATE LTD</t>
  </si>
  <si>
    <t>RAMNIKLAL MOHANLAL MODI</t>
  </si>
  <si>
    <t>INTLCONV</t>
  </si>
  <si>
    <t>I G E (INDIA) PRIVATE LIMITED</t>
  </si>
  <si>
    <t>SURBHIT DABRIWALA</t>
  </si>
  <si>
    <t>KOCL</t>
  </si>
  <si>
    <t>INDIGO TECH IND LIMITED</t>
  </si>
  <si>
    <t>RANJITKUMAR KANTILAL PATEL</t>
  </si>
  <si>
    <t>OCTAVIUSPL</t>
  </si>
  <si>
    <t>PRINCIJAIN</t>
  </si>
  <si>
    <t>AAKANKSHA SONI</t>
  </si>
  <si>
    <t>OSIAJEE</t>
  </si>
  <si>
    <t>BHARATI GARG</t>
  </si>
  <si>
    <t>GAMINI DINESH GARG</t>
  </si>
  <si>
    <t>PARLEIND</t>
  </si>
  <si>
    <t>SANDEEP PRAKASHCHANDRA JAIN (HUF)</t>
  </si>
  <si>
    <t>RAHULUNNIKRISHNAN</t>
  </si>
  <si>
    <t>SUNGLOW LEASING AND FINANCE LTD</t>
  </si>
  <si>
    <t>PAZEL</t>
  </si>
  <si>
    <t>XCESS SECURITIES PRIVATE LIMITED</t>
  </si>
  <si>
    <t>AMIT JUGRAJ JAIN</t>
  </si>
  <si>
    <t>PVVINFRA</t>
  </si>
  <si>
    <t>REMLIFE</t>
  </si>
  <si>
    <t>CHINTAN VIJAY OSWAL</t>
  </si>
  <si>
    <t>DHANSUKHBHAI CHAMPAKLAL JADAV</t>
  </si>
  <si>
    <t>NIRAJ LAHERCHAND MODI</t>
  </si>
  <si>
    <t>SBLI</t>
  </si>
  <si>
    <t>ANSHU AGGARWAL</t>
  </si>
  <si>
    <t>LATA SHARMA</t>
  </si>
  <si>
    <t>SBRANDS</t>
  </si>
  <si>
    <t>JAYAKUMAR SUNDARARAJAN PALAMADAI</t>
  </si>
  <si>
    <t>SELLWIN</t>
  </si>
  <si>
    <t>SPOONBILL CONSULTANCY SERVICES PRIVATE LIMITED .</t>
  </si>
  <si>
    <t>SHANKARA</t>
  </si>
  <si>
    <t>RAJASTHAN GLOBAL SECURITIES PRIVATE LIMITED</t>
  </si>
  <si>
    <t>AMANSA HOLDING PRIVATE LTD.</t>
  </si>
  <si>
    <t>AMANSA HOLDINGS PRIVATE LIMITED</t>
  </si>
  <si>
    <t>SHISHIND</t>
  </si>
  <si>
    <t>CHANDRA SHEKHAR</t>
  </si>
  <si>
    <t>SIL</t>
  </si>
  <si>
    <t>SEJAL DHIREN SHAH</t>
  </si>
  <si>
    <t>DHIREN MAHENDRA SHAH</t>
  </si>
  <si>
    <t>SNTCL</t>
  </si>
  <si>
    <t>MAHENDRA SETHIA HUF</t>
  </si>
  <si>
    <t>IDEAL PLYWOOD TRADERS PRIVATE LIMITED</t>
  </si>
  <si>
    <t>SSPNFIN</t>
  </si>
  <si>
    <t>ANIKKUMARVIJAY</t>
  </si>
  <si>
    <t>ASHOK KUMAR SINGH</t>
  </si>
  <si>
    <t>MOHANRAMESH</t>
  </si>
  <si>
    <t>HASNAIN ALIHUSEN NATHANI</t>
  </si>
  <si>
    <t>SVRL</t>
  </si>
  <si>
    <t>SAURAV JAIN</t>
  </si>
  <si>
    <t>HEM CHAND JAIN</t>
  </si>
  <si>
    <t>SONALI GAURAV JAIN</t>
  </si>
  <si>
    <t>PRATEEK JAIN</t>
  </si>
  <si>
    <t>GAURAV JAIN</t>
  </si>
  <si>
    <t>SHAKIL KHAN IMPEX PRIVATE LIMITED</t>
  </si>
  <si>
    <t>MANUDHANE AGRO PRODUCTS PRIVATE LIMITED</t>
  </si>
  <si>
    <t>SWORDEDGE</t>
  </si>
  <si>
    <t>TRANWAY</t>
  </si>
  <si>
    <t>VIVEKKAUL</t>
  </si>
  <si>
    <t>MANGALMURTI ADVISORY SERVICES PRIVATE LIMITED</t>
  </si>
  <si>
    <t>TRIVENIGQ</t>
  </si>
  <si>
    <t>RAJESH H BUDHRANI</t>
  </si>
  <si>
    <t>BHOPENDRAKUMAR</t>
  </si>
  <si>
    <t>TTFL</t>
  </si>
  <si>
    <t>ABHISHEK MOOLCHAND PATWARI</t>
  </si>
  <si>
    <t>VISCO</t>
  </si>
  <si>
    <t>LALITA MISHRA</t>
  </si>
  <si>
    <t>AIRAN</t>
  </si>
  <si>
    <t>Airan Limited</t>
  </si>
  <si>
    <t>ARCHIES</t>
  </si>
  <si>
    <t>Archies Limited</t>
  </si>
  <si>
    <t>MUKUL MAHESHWARI (HUF)</t>
  </si>
  <si>
    <t>BHATIA KARISHMA DILIP</t>
  </si>
  <si>
    <t>BOMDYEING</t>
  </si>
  <si>
    <t>Bombay Dyeing &amp; Mfg Co.</t>
  </si>
  <si>
    <t>HRTI PRIVATE LIMITED</t>
  </si>
  <si>
    <t>DIL</t>
  </si>
  <si>
    <t>Debock Industries Limited</t>
  </si>
  <si>
    <t>KAUSHIL RAJEN SHAH</t>
  </si>
  <si>
    <t>DWARKESH</t>
  </si>
  <si>
    <t>Dwarikesh Sugar Industrie</t>
  </si>
  <si>
    <t>EROSMEDIA</t>
  </si>
  <si>
    <t>Eros Intl Media Ltd</t>
  </si>
  <si>
    <t>QUANT CAPITAL HOLDINGS PVT LTD</t>
  </si>
  <si>
    <t>GLOBE</t>
  </si>
  <si>
    <t>Globe Textiles (I) Ltd.</t>
  </si>
  <si>
    <t>VIRTUE CERAMICS PRIVATE LIMITED .</t>
  </si>
  <si>
    <t>PARAMOUNT TRADING</t>
  </si>
  <si>
    <t>PADMAVATI INVESTMENT</t>
  </si>
  <si>
    <t>NISHIL SURENDRA MARFATIA</t>
  </si>
  <si>
    <t>ARIHANT SHARE CONSULTANCY</t>
  </si>
  <si>
    <t>GOENKA BUSINESS &amp; FINANCE LIMITED</t>
  </si>
  <si>
    <t>HANCSHI TRADELINKK LLP .</t>
  </si>
  <si>
    <t>Gujarat Narm Fert Co.</t>
  </si>
  <si>
    <t>QE SECURITIES</t>
  </si>
  <si>
    <t>INDBANK</t>
  </si>
  <si>
    <t>Indbank Merchant Banking</t>
  </si>
  <si>
    <t>M/S. PRARTHANA ENTERPRISES</t>
  </si>
  <si>
    <t>VEENA RAJESH SHAH</t>
  </si>
  <si>
    <t>MULTIPLIER S AND S ADV PVT LTD</t>
  </si>
  <si>
    <t>JETFREIGHT</t>
  </si>
  <si>
    <t>Jet Freight Logistics Ltd</t>
  </si>
  <si>
    <t>MITTAL RONAK</t>
  </si>
  <si>
    <t>MAANALU</t>
  </si>
  <si>
    <t>Maan Aluminium Limited</t>
  </si>
  <si>
    <t>PARTYCRUS</t>
  </si>
  <si>
    <t>Party Cruisers Limited</t>
  </si>
  <si>
    <t>DIPAKMATHURBHAISALVI</t>
  </si>
  <si>
    <t>SRPL</t>
  </si>
  <si>
    <t>Shree Ram Proteins Ltd.</t>
  </si>
  <si>
    <t>SSINFRA</t>
  </si>
  <si>
    <t>S S Infra Devp Consl Ltd</t>
  </si>
  <si>
    <t>PREETI  BHAUKA</t>
  </si>
  <si>
    <t>ANITA TAPADIA</t>
  </si>
  <si>
    <t>TIMESGTY</t>
  </si>
  <si>
    <t>Times Guaranty Limited</t>
  </si>
  <si>
    <t>VISESHINFO</t>
  </si>
  <si>
    <t>Visesh Infotecnics Limite</t>
  </si>
  <si>
    <t>SKSE SECURITIES LTD</t>
  </si>
  <si>
    <t>COMPINFO</t>
  </si>
  <si>
    <t>Compuage Infocom Ltd</t>
  </si>
  <si>
    <t>RAMLAL KANWARLAL JAIN</t>
  </si>
  <si>
    <t>NANALAL BHANJI DUDHAIYA</t>
  </si>
  <si>
    <t>BHAVIK SURYAKANT PARIKH</t>
  </si>
  <si>
    <t>Shankara Bldg Product Ltd</t>
  </si>
  <si>
    <t>GAJENDRASINH BHIKHUBHA ZALA</t>
  </si>
  <si>
    <t>SHAKTISINH GHANSHYAMSINH GOHIL</t>
  </si>
  <si>
    <t>KULDEEP DADUBHA GADHVI</t>
  </si>
  <si>
    <t>HARSHABEN MANSUKHBHAI BHIMANI</t>
  </si>
  <si>
    <t>SIDDAPPA VEERAPPA HAGARAGI</t>
  </si>
  <si>
    <t>Loss of Rs.24.50/-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</si>
</sst>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6" fillId="0" borderId="0" applyNumberFormat="0" applyFill="0" applyBorder="0" applyAlignment="0" applyProtection="0"/>
  </cellStyleXfs>
  <cellXfs count="49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19" borderId="1" xfId="0" applyNumberFormat="1" applyFont="1" applyFill="1" applyBorder="1" applyAlignment="1">
      <alignment horizontal="center" vertical="center" wrapText="1"/>
    </xf>
    <xf numFmtId="167" fontId="1" fillId="19" borderId="1" xfId="0" applyNumberFormat="1" applyFont="1" applyFill="1" applyBorder="1" applyAlignment="1">
      <alignment horizontal="center" vertical="center"/>
    </xf>
    <xf numFmtId="167" fontId="1" fillId="19" borderId="1" xfId="0" applyNumberFormat="1" applyFont="1" applyFill="1" applyBorder="1" applyAlignment="1">
      <alignment horizontal="left"/>
    </xf>
    <xf numFmtId="0" fontId="1" fillId="20" borderId="1" xfId="0" applyFont="1" applyFill="1" applyBorder="1" applyAlignment="1">
      <alignment horizontal="center"/>
    </xf>
    <xf numFmtId="2" fontId="1" fillId="20" borderId="1" xfId="0" applyNumberFormat="1" applyFont="1" applyFill="1" applyBorder="1" applyAlignment="1">
      <alignment horizontal="center" vertical="center"/>
    </xf>
    <xf numFmtId="2" fontId="1" fillId="20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4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43" fillId="12" borderId="21" xfId="0" applyFont="1" applyFill="1" applyBorder="1" applyAlignment="1">
      <alignment horizontal="center" vertical="center"/>
    </xf>
    <xf numFmtId="0" fontId="43" fillId="14" borderId="21" xfId="0" applyFont="1" applyFill="1" applyBorder="1" applyAlignment="1">
      <alignment horizontal="center" vertical="center"/>
    </xf>
    <xf numFmtId="2" fontId="43" fillId="14" borderId="21" xfId="0" applyNumberFormat="1" applyFont="1" applyFill="1" applyBorder="1" applyAlignment="1">
      <alignment horizontal="center" vertical="center"/>
    </xf>
    <xf numFmtId="43" fontId="43" fillId="15" borderId="21" xfId="0" applyNumberFormat="1" applyFont="1" applyFill="1" applyBorder="1" applyAlignment="1">
      <alignment horizontal="center" vertical="center"/>
    </xf>
    <xf numFmtId="16" fontId="43" fillId="14" borderId="23" xfId="0" applyNumberFormat="1" applyFont="1" applyFill="1" applyBorder="1" applyAlignment="1">
      <alignment horizontal="center" vertical="center"/>
    </xf>
    <xf numFmtId="0" fontId="44" fillId="2" borderId="0" xfId="0" applyFont="1" applyFill="1" applyBorder="1"/>
    <xf numFmtId="0" fontId="44" fillId="2" borderId="0" xfId="0" applyFont="1" applyFill="1" applyBorder="1" applyAlignment="1">
      <alignment horizontal="center"/>
    </xf>
    <xf numFmtId="0" fontId="44" fillId="12" borderId="0" xfId="0" applyFont="1" applyFill="1" applyBorder="1"/>
    <xf numFmtId="0" fontId="45" fillId="13" borderId="0" xfId="0" applyFont="1" applyFill="1" applyAlignment="1"/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6" fontId="31" fillId="18" borderId="21" xfId="0" applyNumberFormat="1" applyFont="1" applyFill="1" applyBorder="1" applyAlignment="1">
      <alignment horizontal="center" vertical="center"/>
    </xf>
    <xf numFmtId="0" fontId="39" fillId="16" borderId="21" xfId="0" applyFont="1" applyFill="1" applyBorder="1" applyAlignment="1"/>
    <xf numFmtId="0" fontId="32" fillId="18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7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 vertical="center"/>
    </xf>
    <xf numFmtId="15" fontId="1" fillId="21" borderId="1" xfId="0" applyNumberFormat="1" applyFont="1" applyFill="1" applyBorder="1" applyAlignment="1">
      <alignment horizontal="center" vertical="center"/>
    </xf>
    <xf numFmtId="0" fontId="32" fillId="21" borderId="1" xfId="0" applyFont="1" applyFill="1" applyBorder="1"/>
    <xf numFmtId="43" fontId="31" fillId="21" borderId="1" xfId="0" applyNumberFormat="1" applyFont="1" applyFill="1" applyBorder="1" applyAlignment="1">
      <alignment horizontal="center" vertical="top"/>
    </xf>
    <xf numFmtId="0" fontId="31" fillId="21" borderId="1" xfId="0" applyFont="1" applyFill="1" applyBorder="1" applyAlignment="1">
      <alignment horizontal="center" vertical="center"/>
    </xf>
    <xf numFmtId="0" fontId="31" fillId="21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18" borderId="21" xfId="0" applyNumberFormat="1" applyFont="1" applyFill="1" applyBorder="1" applyAlignment="1">
      <alignment horizontal="center" vertical="center"/>
    </xf>
    <xf numFmtId="166" fontId="32" fillId="18" borderId="21" xfId="0" applyNumberFormat="1" applyFont="1" applyFill="1" applyBorder="1" applyAlignment="1">
      <alignment horizontal="center" vertical="center"/>
    </xf>
    <xf numFmtId="43" fontId="32" fillId="17" borderId="21" xfId="0" applyNumberFormat="1" applyFont="1" applyFill="1" applyBorder="1" applyAlignment="1">
      <alignment horizontal="center" vertical="center"/>
    </xf>
    <xf numFmtId="16" fontId="32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/>
    <xf numFmtId="0" fontId="39" fillId="21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6" fillId="0" borderId="1" xfId="2" applyBorder="1"/>
    <xf numFmtId="0" fontId="46" fillId="0" borderId="2" xfId="2" applyBorder="1"/>
    <xf numFmtId="0" fontId="46" fillId="5" borderId="0" xfId="2" applyFill="1" applyBorder="1" applyAlignment="1">
      <alignment horizontal="center" wrapText="1"/>
    </xf>
    <xf numFmtId="0" fontId="46" fillId="5" borderId="0" xfId="2" applyFill="1" applyBorder="1" applyAlignment="1">
      <alignment wrapText="1"/>
    </xf>
    <xf numFmtId="0" fontId="39" fillId="13" borderId="21" xfId="0" applyFont="1" applyFill="1" applyBorder="1" applyAlignment="1"/>
    <xf numFmtId="2" fontId="32" fillId="14" borderId="22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5" fontId="31" fillId="2" borderId="21" xfId="0" applyNumberFormat="1" applyFont="1" applyFill="1" applyBorder="1" applyAlignment="1">
      <alignment horizontal="center" vertical="center"/>
    </xf>
    <xf numFmtId="15" fontId="1" fillId="2" borderId="21" xfId="0" applyNumberFormat="1" applyFont="1" applyFill="1" applyBorder="1" applyAlignment="1">
      <alignment horizontal="center" vertical="center"/>
    </xf>
    <xf numFmtId="0" fontId="32" fillId="2" borderId="21" xfId="0" applyFont="1" applyFill="1" applyBorder="1"/>
    <xf numFmtId="43" fontId="31" fillId="2" borderId="21" xfId="0" applyNumberFormat="1" applyFont="1" applyFill="1" applyBorder="1" applyAlignment="1">
      <alignment horizontal="center" vertical="top"/>
    </xf>
    <xf numFmtId="0" fontId="31" fillId="2" borderId="2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top"/>
    </xf>
    <xf numFmtId="0" fontId="32" fillId="2" borderId="21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15" fontId="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43" fontId="32" fillId="14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15" fontId="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16" fontId="33" fillId="6" borderId="1" xfId="0" applyNumberFormat="1" applyFont="1" applyFill="1" applyBorder="1" applyAlignment="1">
      <alignment horizontal="center" vertical="center"/>
    </xf>
    <xf numFmtId="1" fontId="31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left"/>
    </xf>
    <xf numFmtId="0" fontId="32" fillId="17" borderId="1" xfId="0" applyFont="1" applyFill="1" applyBorder="1" applyAlignment="1">
      <alignment horizontal="center" vertical="center"/>
    </xf>
    <xf numFmtId="2" fontId="32" fillId="17" borderId="1" xfId="0" applyNumberFormat="1" applyFont="1" applyFill="1" applyBorder="1" applyAlignment="1">
      <alignment horizontal="center" vertical="center"/>
    </xf>
    <xf numFmtId="10" fontId="32" fillId="17" borderId="1" xfId="0" applyNumberFormat="1" applyFont="1" applyFill="1" applyBorder="1" applyAlignment="1">
      <alignment horizontal="center" vertical="center" wrapText="1"/>
    </xf>
    <xf numFmtId="16" fontId="32" fillId="17" borderId="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2" fontId="32" fillId="17" borderId="22" xfId="0" applyNumberFormat="1" applyFont="1" applyFill="1" applyBorder="1" applyAlignment="1">
      <alignment horizontal="center" vertical="center"/>
    </xf>
    <xf numFmtId="2" fontId="32" fillId="17" borderId="21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43" fontId="32" fillId="15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6" fontId="31" fillId="24" borderId="21" xfId="0" applyNumberFormat="1" applyFont="1" applyFill="1" applyBorder="1" applyAlignment="1">
      <alignment horizontal="center" vertical="center"/>
    </xf>
    <xf numFmtId="0" fontId="39" fillId="25" borderId="21" xfId="0" applyFont="1" applyFill="1" applyBorder="1" applyAlignment="1"/>
    <xf numFmtId="0" fontId="32" fillId="24" borderId="21" xfId="0" applyFont="1" applyFill="1" applyBorder="1" applyAlignment="1">
      <alignment horizontal="center" vertical="center"/>
    </xf>
    <xf numFmtId="0" fontId="32" fillId="26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43" fontId="32" fillId="26" borderId="21" xfId="0" applyNumberFormat="1" applyFont="1" applyFill="1" applyBorder="1" applyAlignment="1">
      <alignment horizontal="center" vertical="center"/>
    </xf>
    <xf numFmtId="16" fontId="32" fillId="24" borderId="23" xfId="0" applyNumberFormat="1" applyFont="1" applyFill="1" applyBorder="1" applyAlignment="1">
      <alignment horizontal="center" vertical="center"/>
    </xf>
    <xf numFmtId="16" fontId="32" fillId="12" borderId="23" xfId="0" applyNumberFormat="1" applyFont="1" applyFill="1" applyBorder="1" applyAlignment="1">
      <alignment horizontal="center" vertical="center"/>
    </xf>
    <xf numFmtId="0" fontId="47" fillId="13" borderId="21" xfId="0" applyFont="1" applyFill="1" applyBorder="1" applyAlignment="1"/>
    <xf numFmtId="0" fontId="32" fillId="21" borderId="0" xfId="0" applyFont="1" applyFill="1" applyAlignment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12" borderId="22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43" fontId="32" fillId="22" borderId="22" xfId="0" applyNumberFormat="1" applyFont="1" applyFill="1" applyBorder="1" applyAlignment="1">
      <alignment horizontal="center" vertical="center"/>
    </xf>
    <xf numFmtId="43" fontId="32" fillId="22" borderId="23" xfId="0" applyNumberFormat="1" applyFont="1" applyFill="1" applyBorder="1" applyAlignment="1">
      <alignment horizontal="center" vertical="center"/>
    </xf>
    <xf numFmtId="165" fontId="26" fillId="11" borderId="22" xfId="0" applyNumberFormat="1" applyFont="1" applyFill="1" applyBorder="1" applyAlignment="1">
      <alignment horizontal="center" vertical="center"/>
    </xf>
    <xf numFmtId="165" fontId="26" fillId="11" borderId="23" xfId="0" applyNumberFormat="1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43" fontId="32" fillId="15" borderId="23" xfId="0" applyNumberFormat="1" applyFont="1" applyFill="1" applyBorder="1" applyAlignment="1">
      <alignment horizontal="center" vertical="center"/>
    </xf>
    <xf numFmtId="165" fontId="26" fillId="12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16" fontId="32" fillId="17" borderId="22" xfId="0" applyNumberFormat="1" applyFont="1" applyFill="1" applyBorder="1" applyAlignment="1">
      <alignment horizontal="center" vertical="center"/>
    </xf>
    <xf numFmtId="0" fontId="32" fillId="17" borderId="23" xfId="0" applyFont="1" applyFill="1" applyBorder="1" applyAlignment="1">
      <alignment horizontal="center" vertical="center"/>
    </xf>
    <xf numFmtId="0" fontId="31" fillId="18" borderId="22" xfId="0" applyFont="1" applyFill="1" applyBorder="1" applyAlignment="1">
      <alignment horizontal="center" vertical="center"/>
    </xf>
    <xf numFmtId="0" fontId="31" fillId="18" borderId="23" xfId="0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43" fontId="32" fillId="23" borderId="22" xfId="0" applyNumberFormat="1" applyFont="1" applyFill="1" applyBorder="1" applyAlignment="1">
      <alignment horizontal="center" vertical="center"/>
    </xf>
    <xf numFmtId="43" fontId="32" fillId="23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44600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8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8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8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8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8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J15" sqref="J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8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44600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2" t="s">
        <v>16</v>
      </c>
      <c r="B9" s="454" t="s">
        <v>17</v>
      </c>
      <c r="C9" s="454" t="s">
        <v>18</v>
      </c>
      <c r="D9" s="454" t="s">
        <v>19</v>
      </c>
      <c r="E9" s="23" t="s">
        <v>20</v>
      </c>
      <c r="F9" s="23" t="s">
        <v>21</v>
      </c>
      <c r="G9" s="449" t="s">
        <v>22</v>
      </c>
      <c r="H9" s="450"/>
      <c r="I9" s="451"/>
      <c r="J9" s="449" t="s">
        <v>23</v>
      </c>
      <c r="K9" s="450"/>
      <c r="L9" s="451"/>
      <c r="M9" s="23"/>
      <c r="N9" s="24"/>
      <c r="O9" s="24"/>
      <c r="P9" s="24"/>
    </row>
    <row r="10" spans="1:16" ht="59.25" customHeight="1">
      <c r="A10" s="453"/>
      <c r="B10" s="455"/>
      <c r="C10" s="455"/>
      <c r="D10" s="45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44616</v>
      </c>
      <c r="E11" s="32">
        <v>17218.3</v>
      </c>
      <c r="F11" s="32">
        <v>17291.95</v>
      </c>
      <c r="G11" s="33">
        <v>17051.350000000002</v>
      </c>
      <c r="H11" s="33">
        <v>16884.400000000001</v>
      </c>
      <c r="I11" s="33">
        <v>16643.800000000003</v>
      </c>
      <c r="J11" s="33">
        <v>17458.900000000001</v>
      </c>
      <c r="K11" s="33">
        <v>17699.5</v>
      </c>
      <c r="L11" s="33">
        <v>17866.45</v>
      </c>
      <c r="M11" s="34">
        <v>17532.55</v>
      </c>
      <c r="N11" s="34">
        <v>17125</v>
      </c>
      <c r="O11" s="35">
        <v>11588900</v>
      </c>
      <c r="P11" s="36">
        <v>7.2123079200318241E-2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44616</v>
      </c>
      <c r="E12" s="37">
        <v>38101.65</v>
      </c>
      <c r="F12" s="37">
        <v>38308.883333333331</v>
      </c>
      <c r="G12" s="38">
        <v>37683.766666666663</v>
      </c>
      <c r="H12" s="38">
        <v>37265.883333333331</v>
      </c>
      <c r="I12" s="38">
        <v>36640.766666666663</v>
      </c>
      <c r="J12" s="38">
        <v>38726.766666666663</v>
      </c>
      <c r="K12" s="38">
        <v>39351.883333333331</v>
      </c>
      <c r="L12" s="38">
        <v>39769.766666666663</v>
      </c>
      <c r="M12" s="28">
        <v>38934</v>
      </c>
      <c r="N12" s="28">
        <v>37891</v>
      </c>
      <c r="O12" s="39">
        <v>2374725</v>
      </c>
      <c r="P12" s="40">
        <v>6.3566729173950356E-3</v>
      </c>
    </row>
    <row r="13" spans="1:16" ht="12.75" customHeight="1">
      <c r="A13" s="28">
        <v>3</v>
      </c>
      <c r="B13" s="29" t="s">
        <v>35</v>
      </c>
      <c r="C13" s="30" t="s">
        <v>830</v>
      </c>
      <c r="D13" s="31">
        <v>44614</v>
      </c>
      <c r="E13" s="37">
        <v>17666.349999999999</v>
      </c>
      <c r="F13" s="37">
        <v>17767.116666666665</v>
      </c>
      <c r="G13" s="38">
        <v>17499.333333333328</v>
      </c>
      <c r="H13" s="38">
        <v>17332.316666666662</v>
      </c>
      <c r="I13" s="38">
        <v>17064.533333333326</v>
      </c>
      <c r="J13" s="38">
        <v>17934.133333333331</v>
      </c>
      <c r="K13" s="38">
        <v>18201.916666666664</v>
      </c>
      <c r="L13" s="38">
        <v>18368.933333333334</v>
      </c>
      <c r="M13" s="28">
        <v>18034.900000000001</v>
      </c>
      <c r="N13" s="28">
        <v>17600.099999999999</v>
      </c>
      <c r="O13" s="39">
        <v>2400</v>
      </c>
      <c r="P13" s="40">
        <v>0.17647058823529413</v>
      </c>
    </row>
    <row r="14" spans="1:16" ht="12.75" customHeight="1">
      <c r="A14" s="28">
        <v>4</v>
      </c>
      <c r="B14" s="29" t="s">
        <v>35</v>
      </c>
      <c r="C14" s="30" t="s">
        <v>885</v>
      </c>
      <c r="D14" s="31">
        <v>44620</v>
      </c>
      <c r="E14" s="37">
        <v>7471.35</v>
      </c>
      <c r="F14" s="37">
        <v>7477.55</v>
      </c>
      <c r="G14" s="38">
        <v>7465.1500000000005</v>
      </c>
      <c r="H14" s="38">
        <v>7458.9500000000007</v>
      </c>
      <c r="I14" s="38">
        <v>7446.5500000000011</v>
      </c>
      <c r="J14" s="38">
        <v>7483.75</v>
      </c>
      <c r="K14" s="38">
        <v>7496.15</v>
      </c>
      <c r="L14" s="38">
        <v>7502.3499999999995</v>
      </c>
      <c r="M14" s="28">
        <v>7489.95</v>
      </c>
      <c r="N14" s="28">
        <v>7471.35</v>
      </c>
      <c r="O14" s="39">
        <v>3150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44616</v>
      </c>
      <c r="E15" s="37">
        <v>989.55</v>
      </c>
      <c r="F15" s="37">
        <v>997.33333333333337</v>
      </c>
      <c r="G15" s="38">
        <v>957.7166666666667</v>
      </c>
      <c r="H15" s="38">
        <v>925.88333333333333</v>
      </c>
      <c r="I15" s="38">
        <v>886.26666666666665</v>
      </c>
      <c r="J15" s="38">
        <v>1029.1666666666667</v>
      </c>
      <c r="K15" s="38">
        <v>1068.7833333333333</v>
      </c>
      <c r="L15" s="38">
        <v>1100.6166666666668</v>
      </c>
      <c r="M15" s="28">
        <v>1036.95</v>
      </c>
      <c r="N15" s="28">
        <v>965.5</v>
      </c>
      <c r="O15" s="39">
        <v>3181550</v>
      </c>
      <c r="P15" s="40">
        <v>0.29875086745315754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44616</v>
      </c>
      <c r="E16" s="37">
        <v>15768.25</v>
      </c>
      <c r="F16" s="37">
        <v>15749.616666666667</v>
      </c>
      <c r="G16" s="38">
        <v>15568.383333333333</v>
      </c>
      <c r="H16" s="38">
        <v>15368.516666666666</v>
      </c>
      <c r="I16" s="38">
        <v>15187.283333333333</v>
      </c>
      <c r="J16" s="38">
        <v>15949.483333333334</v>
      </c>
      <c r="K16" s="38">
        <v>16130.716666666667</v>
      </c>
      <c r="L16" s="38">
        <v>16330.583333333334</v>
      </c>
      <c r="M16" s="28">
        <v>15930.85</v>
      </c>
      <c r="N16" s="28">
        <v>15549.75</v>
      </c>
      <c r="O16" s="39">
        <v>83000</v>
      </c>
      <c r="P16" s="40">
        <v>-1.8041999408459037E-2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 t="e">
        <v>#REF!</v>
      </c>
      <c r="E17" s="37">
        <v>120.8</v>
      </c>
      <c r="F17" s="37">
        <v>121.85000000000001</v>
      </c>
      <c r="G17" s="38">
        <v>118.75000000000001</v>
      </c>
      <c r="H17" s="38">
        <v>116.7</v>
      </c>
      <c r="I17" s="38">
        <v>113.60000000000001</v>
      </c>
      <c r="J17" s="38">
        <v>123.90000000000002</v>
      </c>
      <c r="K17" s="38">
        <v>127.00000000000001</v>
      </c>
      <c r="L17" s="38">
        <v>129.05000000000001</v>
      </c>
      <c r="M17" s="28">
        <v>124.95</v>
      </c>
      <c r="N17" s="28">
        <v>119.8</v>
      </c>
      <c r="O17" s="39">
        <v>17058800</v>
      </c>
      <c r="P17" s="40">
        <v>-3.3419023136246786E-3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 t="e">
        <v>#REF!</v>
      </c>
      <c r="E18" s="37">
        <v>291.55</v>
      </c>
      <c r="F18" s="37">
        <v>295.03333333333336</v>
      </c>
      <c r="G18" s="38">
        <v>284.51666666666671</v>
      </c>
      <c r="H18" s="38">
        <v>277.48333333333335</v>
      </c>
      <c r="I18" s="38">
        <v>266.9666666666667</v>
      </c>
      <c r="J18" s="38">
        <v>302.06666666666672</v>
      </c>
      <c r="K18" s="38">
        <v>312.58333333333337</v>
      </c>
      <c r="L18" s="38">
        <v>319.61666666666673</v>
      </c>
      <c r="M18" s="28">
        <v>305.55</v>
      </c>
      <c r="N18" s="28">
        <v>288</v>
      </c>
      <c r="O18" s="39">
        <v>15412800</v>
      </c>
      <c r="P18" s="40">
        <v>-6.1431285623812538E-2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44620</v>
      </c>
      <c r="E19" s="37">
        <v>2281.35</v>
      </c>
      <c r="F19" s="37">
        <v>2273</v>
      </c>
      <c r="G19" s="38">
        <v>2249.65</v>
      </c>
      <c r="H19" s="38">
        <v>2217.9500000000003</v>
      </c>
      <c r="I19" s="38">
        <v>2194.6000000000004</v>
      </c>
      <c r="J19" s="38">
        <v>2304.6999999999998</v>
      </c>
      <c r="K19" s="38">
        <v>2328.0500000000002</v>
      </c>
      <c r="L19" s="38">
        <v>2359.7499999999995</v>
      </c>
      <c r="M19" s="28">
        <v>2296.35</v>
      </c>
      <c r="N19" s="28">
        <v>2241.3000000000002</v>
      </c>
      <c r="O19" s="39">
        <v>2684000</v>
      </c>
      <c r="P19" s="40">
        <v>-2.0437956204379562E-2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44616</v>
      </c>
      <c r="E20" s="37">
        <v>1732.45</v>
      </c>
      <c r="F20" s="37">
        <v>1742.0833333333333</v>
      </c>
      <c r="G20" s="38">
        <v>1715.3666666666666</v>
      </c>
      <c r="H20" s="38">
        <v>1698.2833333333333</v>
      </c>
      <c r="I20" s="38">
        <v>1671.5666666666666</v>
      </c>
      <c r="J20" s="38">
        <v>1759.1666666666665</v>
      </c>
      <c r="K20" s="38">
        <v>1785.8833333333332</v>
      </c>
      <c r="L20" s="38">
        <v>1802.9666666666665</v>
      </c>
      <c r="M20" s="28">
        <v>1768.8</v>
      </c>
      <c r="N20" s="28">
        <v>1725</v>
      </c>
      <c r="O20" s="39">
        <v>21242500</v>
      </c>
      <c r="P20" s="40">
        <v>5.5859310279533243E-3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44616</v>
      </c>
      <c r="E21" s="37">
        <v>717.2</v>
      </c>
      <c r="F21" s="37">
        <v>720.98333333333323</v>
      </c>
      <c r="G21" s="38">
        <v>711.21666666666647</v>
      </c>
      <c r="H21" s="38">
        <v>705.23333333333323</v>
      </c>
      <c r="I21" s="38">
        <v>695.46666666666647</v>
      </c>
      <c r="J21" s="38">
        <v>726.96666666666647</v>
      </c>
      <c r="K21" s="38">
        <v>736.73333333333312</v>
      </c>
      <c r="L21" s="38">
        <v>742.71666666666647</v>
      </c>
      <c r="M21" s="28">
        <v>730.75</v>
      </c>
      <c r="N21" s="28">
        <v>715</v>
      </c>
      <c r="O21" s="39">
        <v>89230000</v>
      </c>
      <c r="P21" s="40">
        <v>-2.4315939517594119E-3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44616</v>
      </c>
      <c r="E22" s="37">
        <v>3468.75</v>
      </c>
      <c r="F22" s="37">
        <v>3479.9500000000003</v>
      </c>
      <c r="G22" s="38">
        <v>3419.9000000000005</v>
      </c>
      <c r="H22" s="38">
        <v>3371.05</v>
      </c>
      <c r="I22" s="38">
        <v>3311.0000000000005</v>
      </c>
      <c r="J22" s="38">
        <v>3528.8000000000006</v>
      </c>
      <c r="K22" s="38">
        <v>3588.8500000000008</v>
      </c>
      <c r="L22" s="38">
        <v>3637.7000000000007</v>
      </c>
      <c r="M22" s="28">
        <v>3540</v>
      </c>
      <c r="N22" s="28">
        <v>3431.1</v>
      </c>
      <c r="O22" s="39">
        <v>321400</v>
      </c>
      <c r="P22" s="40">
        <v>1.8377693282636248E-2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44616</v>
      </c>
      <c r="E23" s="37">
        <v>620.25</v>
      </c>
      <c r="F23" s="37">
        <v>624.5</v>
      </c>
      <c r="G23" s="38">
        <v>612.04999999999995</v>
      </c>
      <c r="H23" s="38">
        <v>603.84999999999991</v>
      </c>
      <c r="I23" s="38">
        <v>591.39999999999986</v>
      </c>
      <c r="J23" s="38">
        <v>632.70000000000005</v>
      </c>
      <c r="K23" s="38">
        <v>645.15000000000009</v>
      </c>
      <c r="L23" s="38">
        <v>653.35000000000014</v>
      </c>
      <c r="M23" s="28">
        <v>636.95000000000005</v>
      </c>
      <c r="N23" s="28">
        <v>616.29999999999995</v>
      </c>
      <c r="O23" s="39">
        <v>8145000</v>
      </c>
      <c r="P23" s="40">
        <v>3.5205897305541432E-2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44616</v>
      </c>
      <c r="E24" s="37">
        <v>382.35</v>
      </c>
      <c r="F24" s="37">
        <v>380.14999999999992</v>
      </c>
      <c r="G24" s="38">
        <v>376.59999999999985</v>
      </c>
      <c r="H24" s="38">
        <v>370.84999999999991</v>
      </c>
      <c r="I24" s="38">
        <v>367.29999999999984</v>
      </c>
      <c r="J24" s="38">
        <v>385.89999999999986</v>
      </c>
      <c r="K24" s="38">
        <v>389.44999999999993</v>
      </c>
      <c r="L24" s="38">
        <v>395.19999999999987</v>
      </c>
      <c r="M24" s="28">
        <v>383.7</v>
      </c>
      <c r="N24" s="28">
        <v>374.4</v>
      </c>
      <c r="O24" s="39">
        <v>15480000</v>
      </c>
      <c r="P24" s="40">
        <v>1.2360211889346674E-2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44616</v>
      </c>
      <c r="E25" s="37">
        <v>735.35</v>
      </c>
      <c r="F25" s="37">
        <v>741.01666666666677</v>
      </c>
      <c r="G25" s="38">
        <v>728.53333333333353</v>
      </c>
      <c r="H25" s="38">
        <v>721.71666666666681</v>
      </c>
      <c r="I25" s="38">
        <v>709.23333333333358</v>
      </c>
      <c r="J25" s="38">
        <v>747.83333333333348</v>
      </c>
      <c r="K25" s="38">
        <v>760.31666666666683</v>
      </c>
      <c r="L25" s="38">
        <v>767.13333333333344</v>
      </c>
      <c r="M25" s="28">
        <v>753.5</v>
      </c>
      <c r="N25" s="28">
        <v>734.2</v>
      </c>
      <c r="O25" s="39">
        <v>1882300</v>
      </c>
      <c r="P25" s="40">
        <v>3.6223506743737956E-2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44616</v>
      </c>
      <c r="E26" s="37">
        <v>4480.8999999999996</v>
      </c>
      <c r="F26" s="37">
        <v>4555.9666666666672</v>
      </c>
      <c r="G26" s="38">
        <v>4382.8833333333341</v>
      </c>
      <c r="H26" s="38">
        <v>4284.8666666666668</v>
      </c>
      <c r="I26" s="38">
        <v>4111.7833333333338</v>
      </c>
      <c r="J26" s="38">
        <v>4653.9833333333345</v>
      </c>
      <c r="K26" s="38">
        <v>4827.0666666666666</v>
      </c>
      <c r="L26" s="38">
        <v>4925.0833333333348</v>
      </c>
      <c r="M26" s="28">
        <v>4729.05</v>
      </c>
      <c r="N26" s="28">
        <v>4457.95</v>
      </c>
      <c r="O26" s="39">
        <v>2495875</v>
      </c>
      <c r="P26" s="40">
        <v>2.4097595260806266E-3</v>
      </c>
    </row>
    <row r="27" spans="1:16" ht="12.75" customHeight="1">
      <c r="A27" s="28">
        <v>17</v>
      </c>
      <c r="B27" s="260" t="s">
        <v>49</v>
      </c>
      <c r="C27" s="30" t="s">
        <v>54</v>
      </c>
      <c r="D27" s="31">
        <v>44616</v>
      </c>
      <c r="E27" s="37">
        <v>224.8</v>
      </c>
      <c r="F27" s="37">
        <v>223.83333333333334</v>
      </c>
      <c r="G27" s="38">
        <v>220.41666666666669</v>
      </c>
      <c r="H27" s="38">
        <v>216.03333333333333</v>
      </c>
      <c r="I27" s="38">
        <v>212.61666666666667</v>
      </c>
      <c r="J27" s="38">
        <v>228.2166666666667</v>
      </c>
      <c r="K27" s="38">
        <v>231.63333333333338</v>
      </c>
      <c r="L27" s="38">
        <v>236.01666666666671</v>
      </c>
      <c r="M27" s="28">
        <v>227.25</v>
      </c>
      <c r="N27" s="28">
        <v>219.45</v>
      </c>
      <c r="O27" s="39">
        <v>12825000</v>
      </c>
      <c r="P27" s="40">
        <v>4.9509001636661214E-2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44616</v>
      </c>
      <c r="E28" s="37">
        <v>135.85</v>
      </c>
      <c r="F28" s="37">
        <v>136.11666666666667</v>
      </c>
      <c r="G28" s="38">
        <v>134.48333333333335</v>
      </c>
      <c r="H28" s="38">
        <v>133.11666666666667</v>
      </c>
      <c r="I28" s="38">
        <v>131.48333333333335</v>
      </c>
      <c r="J28" s="38">
        <v>137.48333333333335</v>
      </c>
      <c r="K28" s="38">
        <v>139.11666666666667</v>
      </c>
      <c r="L28" s="38">
        <v>140.48333333333335</v>
      </c>
      <c r="M28" s="28">
        <v>137.75</v>
      </c>
      <c r="N28" s="28">
        <v>134.75</v>
      </c>
      <c r="O28" s="39">
        <v>30334500</v>
      </c>
      <c r="P28" s="40">
        <v>-1.677362893815636E-2</v>
      </c>
    </row>
    <row r="29" spans="1:16" ht="12.75" customHeight="1">
      <c r="A29" s="28">
        <v>19</v>
      </c>
      <c r="B29" s="261" t="s">
        <v>56</v>
      </c>
      <c r="C29" s="30" t="s">
        <v>57</v>
      </c>
      <c r="D29" s="31">
        <v>44616</v>
      </c>
      <c r="E29" s="37">
        <v>3175.15</v>
      </c>
      <c r="F29" s="37">
        <v>3191.0333333333333</v>
      </c>
      <c r="G29" s="38">
        <v>3130.1166666666668</v>
      </c>
      <c r="H29" s="38">
        <v>3085.0833333333335</v>
      </c>
      <c r="I29" s="38">
        <v>3024.166666666667</v>
      </c>
      <c r="J29" s="38">
        <v>3236.0666666666666</v>
      </c>
      <c r="K29" s="38">
        <v>3296.9833333333336</v>
      </c>
      <c r="L29" s="38">
        <v>3342.0166666666664</v>
      </c>
      <c r="M29" s="28">
        <v>3251.95</v>
      </c>
      <c r="N29" s="28">
        <v>3146</v>
      </c>
      <c r="O29" s="39">
        <v>3926850</v>
      </c>
      <c r="P29" s="40">
        <v>-1.7009612496245118E-2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44616</v>
      </c>
      <c r="E30" s="37">
        <v>2114.85</v>
      </c>
      <c r="F30" s="37">
        <v>2119.6166666666668</v>
      </c>
      <c r="G30" s="38">
        <v>2059.2333333333336</v>
      </c>
      <c r="H30" s="38">
        <v>2003.6166666666668</v>
      </c>
      <c r="I30" s="38">
        <v>1943.2333333333336</v>
      </c>
      <c r="J30" s="38">
        <v>2175.2333333333336</v>
      </c>
      <c r="K30" s="38">
        <v>2235.6166666666668</v>
      </c>
      <c r="L30" s="38">
        <v>2291.2333333333336</v>
      </c>
      <c r="M30" s="28">
        <v>2180</v>
      </c>
      <c r="N30" s="28">
        <v>2064</v>
      </c>
      <c r="O30" s="39">
        <v>838200</v>
      </c>
      <c r="P30" s="40">
        <v>6.0173913043478258E-2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44616</v>
      </c>
      <c r="E31" s="37">
        <v>9234.65</v>
      </c>
      <c r="F31" s="37">
        <v>9270.5166666666682</v>
      </c>
      <c r="G31" s="38">
        <v>9089.7833333333365</v>
      </c>
      <c r="H31" s="38">
        <v>8944.9166666666679</v>
      </c>
      <c r="I31" s="38">
        <v>8764.1833333333361</v>
      </c>
      <c r="J31" s="38">
        <v>9415.3833333333369</v>
      </c>
      <c r="K31" s="38">
        <v>9596.1166666666704</v>
      </c>
      <c r="L31" s="38">
        <v>9740.9833333333372</v>
      </c>
      <c r="M31" s="28">
        <v>9451.25</v>
      </c>
      <c r="N31" s="28">
        <v>9125.65</v>
      </c>
      <c r="O31" s="39">
        <v>91275</v>
      </c>
      <c r="P31" s="40">
        <v>2.8740490278951817E-2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44616</v>
      </c>
      <c r="E32" s="37">
        <v>1338.2</v>
      </c>
      <c r="F32" s="37">
        <v>1339.7</v>
      </c>
      <c r="G32" s="38">
        <v>1317.45</v>
      </c>
      <c r="H32" s="38">
        <v>1296.7</v>
      </c>
      <c r="I32" s="38">
        <v>1274.45</v>
      </c>
      <c r="J32" s="38">
        <v>1360.45</v>
      </c>
      <c r="K32" s="38">
        <v>1382.7</v>
      </c>
      <c r="L32" s="38">
        <v>1403.45</v>
      </c>
      <c r="M32" s="28">
        <v>1361.95</v>
      </c>
      <c r="N32" s="28">
        <v>1318.95</v>
      </c>
      <c r="O32" s="39">
        <v>3002000</v>
      </c>
      <c r="P32" s="40">
        <v>-3.5502008032128517E-2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44616</v>
      </c>
      <c r="E33" s="37">
        <v>648.5</v>
      </c>
      <c r="F33" s="37">
        <v>653.33333333333337</v>
      </c>
      <c r="G33" s="38">
        <v>640.66666666666674</v>
      </c>
      <c r="H33" s="38">
        <v>632.83333333333337</v>
      </c>
      <c r="I33" s="38">
        <v>620.16666666666674</v>
      </c>
      <c r="J33" s="38">
        <v>661.16666666666674</v>
      </c>
      <c r="K33" s="38">
        <v>673.83333333333348</v>
      </c>
      <c r="L33" s="38">
        <v>681.66666666666674</v>
      </c>
      <c r="M33" s="28">
        <v>666</v>
      </c>
      <c r="N33" s="28">
        <v>645.5</v>
      </c>
      <c r="O33" s="39">
        <v>14921250</v>
      </c>
      <c r="P33" s="40">
        <v>-1.6121853518619257E-2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44616</v>
      </c>
      <c r="E34" s="37">
        <v>789.75</v>
      </c>
      <c r="F34" s="37">
        <v>792.63333333333321</v>
      </c>
      <c r="G34" s="38">
        <v>781.6666666666664</v>
      </c>
      <c r="H34" s="38">
        <v>773.58333333333314</v>
      </c>
      <c r="I34" s="38">
        <v>762.61666666666633</v>
      </c>
      <c r="J34" s="38">
        <v>800.71666666666647</v>
      </c>
      <c r="K34" s="38">
        <v>811.68333333333317</v>
      </c>
      <c r="L34" s="38">
        <v>819.76666666666654</v>
      </c>
      <c r="M34" s="28">
        <v>803.6</v>
      </c>
      <c r="N34" s="28">
        <v>784.55</v>
      </c>
      <c r="O34" s="39">
        <v>40908000</v>
      </c>
      <c r="P34" s="40">
        <v>-4.6833496435062211E-2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44616</v>
      </c>
      <c r="E35" s="37">
        <v>3479.65</v>
      </c>
      <c r="F35" s="37">
        <v>3505.2000000000003</v>
      </c>
      <c r="G35" s="38">
        <v>3443.8000000000006</v>
      </c>
      <c r="H35" s="38">
        <v>3407.9500000000003</v>
      </c>
      <c r="I35" s="38">
        <v>3346.5500000000006</v>
      </c>
      <c r="J35" s="38">
        <v>3541.0500000000006</v>
      </c>
      <c r="K35" s="38">
        <v>3602.4500000000003</v>
      </c>
      <c r="L35" s="38">
        <v>3638.3000000000006</v>
      </c>
      <c r="M35" s="28">
        <v>3566.6</v>
      </c>
      <c r="N35" s="28">
        <v>3469.35</v>
      </c>
      <c r="O35" s="39">
        <v>2114500</v>
      </c>
      <c r="P35" s="40">
        <v>-1.4907989750757047E-2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44616</v>
      </c>
      <c r="E36" s="37">
        <v>15741.45</v>
      </c>
      <c r="F36" s="37">
        <v>15924.633333333333</v>
      </c>
      <c r="G36" s="38">
        <v>15476.916666666666</v>
      </c>
      <c r="H36" s="38">
        <v>15212.383333333333</v>
      </c>
      <c r="I36" s="38">
        <v>14764.666666666666</v>
      </c>
      <c r="J36" s="38">
        <v>16189.166666666666</v>
      </c>
      <c r="K36" s="38">
        <v>16636.883333333331</v>
      </c>
      <c r="L36" s="38">
        <v>16901.416666666664</v>
      </c>
      <c r="M36" s="28">
        <v>16372.35</v>
      </c>
      <c r="N36" s="28">
        <v>15660.1</v>
      </c>
      <c r="O36" s="39">
        <v>702950</v>
      </c>
      <c r="P36" s="40">
        <v>1.216702663786897E-2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44616</v>
      </c>
      <c r="E37" s="37">
        <v>6934.45</v>
      </c>
      <c r="F37" s="37">
        <v>6993.0999999999995</v>
      </c>
      <c r="G37" s="38">
        <v>6823.4999999999991</v>
      </c>
      <c r="H37" s="38">
        <v>6712.5499999999993</v>
      </c>
      <c r="I37" s="38">
        <v>6542.9499999999989</v>
      </c>
      <c r="J37" s="38">
        <v>7104.0499999999993</v>
      </c>
      <c r="K37" s="38">
        <v>7273.65</v>
      </c>
      <c r="L37" s="38">
        <v>7384.5999999999995</v>
      </c>
      <c r="M37" s="28">
        <v>7162.7</v>
      </c>
      <c r="N37" s="28">
        <v>6882.15</v>
      </c>
      <c r="O37" s="39">
        <v>4745750</v>
      </c>
      <c r="P37" s="40">
        <v>2.5614618817502441E-3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44616</v>
      </c>
      <c r="E38" s="37">
        <v>2249.25</v>
      </c>
      <c r="F38" s="37">
        <v>2264.7666666666664</v>
      </c>
      <c r="G38" s="38">
        <v>2223.083333333333</v>
      </c>
      <c r="H38" s="38">
        <v>2196.9166666666665</v>
      </c>
      <c r="I38" s="38">
        <v>2155.2333333333331</v>
      </c>
      <c r="J38" s="38">
        <v>2290.9333333333329</v>
      </c>
      <c r="K38" s="38">
        <v>2332.6166666666663</v>
      </c>
      <c r="L38" s="38">
        <v>2358.7833333333328</v>
      </c>
      <c r="M38" s="28">
        <v>2306.4499999999998</v>
      </c>
      <c r="N38" s="28">
        <v>2238.6</v>
      </c>
      <c r="O38" s="39">
        <v>1076800</v>
      </c>
      <c r="P38" s="40">
        <v>7.6735916151974542E-3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44616</v>
      </c>
      <c r="E39" s="37">
        <v>443.3</v>
      </c>
      <c r="F39" s="37">
        <v>445.36666666666662</v>
      </c>
      <c r="G39" s="38">
        <v>435.73333333333323</v>
      </c>
      <c r="H39" s="38">
        <v>428.16666666666663</v>
      </c>
      <c r="I39" s="38">
        <v>418.53333333333325</v>
      </c>
      <c r="J39" s="38">
        <v>452.93333333333322</v>
      </c>
      <c r="K39" s="38">
        <v>462.56666666666655</v>
      </c>
      <c r="L39" s="38">
        <v>470.13333333333321</v>
      </c>
      <c r="M39" s="28">
        <v>455</v>
      </c>
      <c r="N39" s="28">
        <v>437.8</v>
      </c>
      <c r="O39" s="39">
        <v>7489600</v>
      </c>
      <c r="P39" s="40">
        <v>5.0493716337522442E-2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44616</v>
      </c>
      <c r="E40" s="37">
        <v>320.89999999999998</v>
      </c>
      <c r="F40" s="37">
        <v>321.09999999999997</v>
      </c>
      <c r="G40" s="38">
        <v>315.54999999999995</v>
      </c>
      <c r="H40" s="38">
        <v>310.2</v>
      </c>
      <c r="I40" s="38">
        <v>304.64999999999998</v>
      </c>
      <c r="J40" s="38">
        <v>326.44999999999993</v>
      </c>
      <c r="K40" s="38">
        <v>332</v>
      </c>
      <c r="L40" s="38">
        <v>337.34999999999991</v>
      </c>
      <c r="M40" s="28">
        <v>326.64999999999998</v>
      </c>
      <c r="N40" s="28">
        <v>315.75</v>
      </c>
      <c r="O40" s="39">
        <v>21700800</v>
      </c>
      <c r="P40" s="40">
        <v>-1.615798922800718E-2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44616</v>
      </c>
      <c r="E41" s="37">
        <v>113.2</v>
      </c>
      <c r="F41" s="37">
        <v>113.08333333333333</v>
      </c>
      <c r="G41" s="38">
        <v>108.56666666666666</v>
      </c>
      <c r="H41" s="38">
        <v>103.93333333333334</v>
      </c>
      <c r="I41" s="38">
        <v>99.416666666666671</v>
      </c>
      <c r="J41" s="38">
        <v>117.71666666666665</v>
      </c>
      <c r="K41" s="38">
        <v>122.23333333333333</v>
      </c>
      <c r="L41" s="38">
        <v>126.86666666666665</v>
      </c>
      <c r="M41" s="28">
        <v>117.6</v>
      </c>
      <c r="N41" s="28">
        <v>108.45</v>
      </c>
      <c r="O41" s="39">
        <v>146940300</v>
      </c>
      <c r="P41" s="40">
        <v>5.2459565909662283E-2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44616</v>
      </c>
      <c r="E42" s="37">
        <v>1924.45</v>
      </c>
      <c r="F42" s="37">
        <v>1929.45</v>
      </c>
      <c r="G42" s="38">
        <v>1894.95</v>
      </c>
      <c r="H42" s="38">
        <v>1865.45</v>
      </c>
      <c r="I42" s="38">
        <v>1830.95</v>
      </c>
      <c r="J42" s="38">
        <v>1958.95</v>
      </c>
      <c r="K42" s="38">
        <v>1993.45</v>
      </c>
      <c r="L42" s="38">
        <v>2022.95</v>
      </c>
      <c r="M42" s="28">
        <v>1963.95</v>
      </c>
      <c r="N42" s="28">
        <v>1899.95</v>
      </c>
      <c r="O42" s="39">
        <v>1465750</v>
      </c>
      <c r="P42" s="40">
        <v>1.3307984790874524E-2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44616</v>
      </c>
      <c r="E43" s="37">
        <v>201.3</v>
      </c>
      <c r="F43" s="37">
        <v>201.65</v>
      </c>
      <c r="G43" s="38">
        <v>198.45000000000002</v>
      </c>
      <c r="H43" s="38">
        <v>195.60000000000002</v>
      </c>
      <c r="I43" s="38">
        <v>192.40000000000003</v>
      </c>
      <c r="J43" s="38">
        <v>204.5</v>
      </c>
      <c r="K43" s="38">
        <v>207.7</v>
      </c>
      <c r="L43" s="38">
        <v>210.54999999999998</v>
      </c>
      <c r="M43" s="28">
        <v>204.85</v>
      </c>
      <c r="N43" s="28">
        <v>198.8</v>
      </c>
      <c r="O43" s="39">
        <v>36381200</v>
      </c>
      <c r="P43" s="40">
        <v>2.4943796167433894E-2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44616</v>
      </c>
      <c r="E44" s="37">
        <v>720.95</v>
      </c>
      <c r="F44" s="37">
        <v>724.71666666666658</v>
      </c>
      <c r="G44" s="38">
        <v>711.53333333333319</v>
      </c>
      <c r="H44" s="38">
        <v>702.11666666666656</v>
      </c>
      <c r="I44" s="38">
        <v>688.93333333333317</v>
      </c>
      <c r="J44" s="38">
        <v>734.13333333333321</v>
      </c>
      <c r="K44" s="38">
        <v>747.31666666666661</v>
      </c>
      <c r="L44" s="38">
        <v>756.73333333333323</v>
      </c>
      <c r="M44" s="28">
        <v>737.9</v>
      </c>
      <c r="N44" s="28">
        <v>715.3</v>
      </c>
      <c r="O44" s="39">
        <v>4695900</v>
      </c>
      <c r="P44" s="40">
        <v>1.5461465271170314E-2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44616</v>
      </c>
      <c r="E45" s="37">
        <v>723.85</v>
      </c>
      <c r="F45" s="37">
        <v>724.06666666666672</v>
      </c>
      <c r="G45" s="38">
        <v>711.18333333333339</v>
      </c>
      <c r="H45" s="38">
        <v>698.51666666666665</v>
      </c>
      <c r="I45" s="38">
        <v>685.63333333333333</v>
      </c>
      <c r="J45" s="38">
        <v>736.73333333333346</v>
      </c>
      <c r="K45" s="38">
        <v>749.6166666666669</v>
      </c>
      <c r="L45" s="38">
        <v>762.28333333333353</v>
      </c>
      <c r="M45" s="28">
        <v>736.95</v>
      </c>
      <c r="N45" s="28">
        <v>711.4</v>
      </c>
      <c r="O45" s="39">
        <v>5736000</v>
      </c>
      <c r="P45" s="40">
        <v>-1.9864154812251698E-2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44616</v>
      </c>
      <c r="E46" s="37">
        <v>708.9</v>
      </c>
      <c r="F46" s="37">
        <v>711.1</v>
      </c>
      <c r="G46" s="38">
        <v>699.80000000000007</v>
      </c>
      <c r="H46" s="38">
        <v>690.7</v>
      </c>
      <c r="I46" s="38">
        <v>679.40000000000009</v>
      </c>
      <c r="J46" s="38">
        <v>720.2</v>
      </c>
      <c r="K46" s="38">
        <v>731.5</v>
      </c>
      <c r="L46" s="38">
        <v>740.6</v>
      </c>
      <c r="M46" s="28">
        <v>722.4</v>
      </c>
      <c r="N46" s="28">
        <v>702</v>
      </c>
      <c r="O46" s="39">
        <v>57713450</v>
      </c>
      <c r="P46" s="40">
        <v>2.3968042609853527E-2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44616</v>
      </c>
      <c r="E47" s="37">
        <v>57.7</v>
      </c>
      <c r="F47" s="37">
        <v>58.133333333333326</v>
      </c>
      <c r="G47" s="38">
        <v>56.866666666666653</v>
      </c>
      <c r="H47" s="38">
        <v>56.033333333333324</v>
      </c>
      <c r="I47" s="38">
        <v>54.766666666666652</v>
      </c>
      <c r="J47" s="38">
        <v>58.966666666666654</v>
      </c>
      <c r="K47" s="38">
        <v>60.233333333333334</v>
      </c>
      <c r="L47" s="38">
        <v>61.066666666666656</v>
      </c>
      <c r="M47" s="28">
        <v>59.4</v>
      </c>
      <c r="N47" s="28">
        <v>57.3</v>
      </c>
      <c r="O47" s="39">
        <v>136027500</v>
      </c>
      <c r="P47" s="40">
        <v>5.1206455116766239E-3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44616</v>
      </c>
      <c r="E48" s="37">
        <v>399.75</v>
      </c>
      <c r="F48" s="37">
        <v>399.08333333333331</v>
      </c>
      <c r="G48" s="38">
        <v>393.36666666666662</v>
      </c>
      <c r="H48" s="38">
        <v>386.98333333333329</v>
      </c>
      <c r="I48" s="38">
        <v>381.26666666666659</v>
      </c>
      <c r="J48" s="38">
        <v>405.46666666666664</v>
      </c>
      <c r="K48" s="38">
        <v>411.18333333333334</v>
      </c>
      <c r="L48" s="38">
        <v>417.56666666666666</v>
      </c>
      <c r="M48" s="28">
        <v>404.8</v>
      </c>
      <c r="N48" s="28">
        <v>392.7</v>
      </c>
      <c r="O48" s="39">
        <v>14598100</v>
      </c>
      <c r="P48" s="40">
        <v>2.9688513951979235E-2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44616</v>
      </c>
      <c r="E49" s="37">
        <v>16054.2</v>
      </c>
      <c r="F49" s="37">
        <v>16144.15</v>
      </c>
      <c r="G49" s="38">
        <v>15843.05</v>
      </c>
      <c r="H49" s="38">
        <v>15631.9</v>
      </c>
      <c r="I49" s="38">
        <v>15330.8</v>
      </c>
      <c r="J49" s="38">
        <v>16355.3</v>
      </c>
      <c r="K49" s="38">
        <v>16656.400000000001</v>
      </c>
      <c r="L49" s="38">
        <v>16867.55</v>
      </c>
      <c r="M49" s="28">
        <v>16445.25</v>
      </c>
      <c r="N49" s="28">
        <v>15933</v>
      </c>
      <c r="O49" s="39">
        <v>135800</v>
      </c>
      <c r="P49" s="40">
        <v>4.4615384615384612E-2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44616</v>
      </c>
      <c r="E50" s="37">
        <v>368.1</v>
      </c>
      <c r="F50" s="37">
        <v>369.28333333333336</v>
      </c>
      <c r="G50" s="38">
        <v>364.76666666666671</v>
      </c>
      <c r="H50" s="38">
        <v>361.43333333333334</v>
      </c>
      <c r="I50" s="38">
        <v>356.91666666666669</v>
      </c>
      <c r="J50" s="38">
        <v>372.61666666666673</v>
      </c>
      <c r="K50" s="38">
        <v>377.13333333333338</v>
      </c>
      <c r="L50" s="38">
        <v>380.46666666666675</v>
      </c>
      <c r="M50" s="28">
        <v>373.8</v>
      </c>
      <c r="N50" s="28">
        <v>365.95</v>
      </c>
      <c r="O50" s="39">
        <v>27513000</v>
      </c>
      <c r="P50" s="40">
        <v>-3.8451511991657978E-3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44616</v>
      </c>
      <c r="E51" s="37">
        <v>3449.1</v>
      </c>
      <c r="F51" s="37">
        <v>3491.5</v>
      </c>
      <c r="G51" s="38">
        <v>3399.6</v>
      </c>
      <c r="H51" s="38">
        <v>3350.1</v>
      </c>
      <c r="I51" s="38">
        <v>3258.2</v>
      </c>
      <c r="J51" s="38">
        <v>3541</v>
      </c>
      <c r="K51" s="38">
        <v>3632.8999999999996</v>
      </c>
      <c r="L51" s="38">
        <v>3682.4</v>
      </c>
      <c r="M51" s="28">
        <v>3583.4</v>
      </c>
      <c r="N51" s="28">
        <v>3442</v>
      </c>
      <c r="O51" s="39">
        <v>1305600</v>
      </c>
      <c r="P51" s="40">
        <v>1.8408736349453978E-2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44616</v>
      </c>
      <c r="E52" s="37">
        <v>452.1</v>
      </c>
      <c r="F52" s="37">
        <v>459.31666666666666</v>
      </c>
      <c r="G52" s="38">
        <v>441.7833333333333</v>
      </c>
      <c r="H52" s="38">
        <v>431.46666666666664</v>
      </c>
      <c r="I52" s="38">
        <v>413.93333333333328</v>
      </c>
      <c r="J52" s="38">
        <v>469.63333333333333</v>
      </c>
      <c r="K52" s="38">
        <v>487.16666666666674</v>
      </c>
      <c r="L52" s="38">
        <v>497.48333333333335</v>
      </c>
      <c r="M52" s="28">
        <v>476.85</v>
      </c>
      <c r="N52" s="28">
        <v>449</v>
      </c>
      <c r="O52" s="39">
        <v>4816500</v>
      </c>
      <c r="P52" s="40">
        <v>-2.4743353514082654E-2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44616</v>
      </c>
      <c r="E53" s="37">
        <v>398.35</v>
      </c>
      <c r="F53" s="37">
        <v>401.95</v>
      </c>
      <c r="G53" s="38">
        <v>393.29999999999995</v>
      </c>
      <c r="H53" s="38">
        <v>388.24999999999994</v>
      </c>
      <c r="I53" s="38">
        <v>379.59999999999991</v>
      </c>
      <c r="J53" s="38">
        <v>407</v>
      </c>
      <c r="K53" s="38">
        <v>415.65</v>
      </c>
      <c r="L53" s="38">
        <v>420.70000000000005</v>
      </c>
      <c r="M53" s="28">
        <v>410.6</v>
      </c>
      <c r="N53" s="28">
        <v>396.9</v>
      </c>
      <c r="O53" s="39">
        <v>20922000</v>
      </c>
      <c r="P53" s="40">
        <v>-1.3651160348629634E-3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44616</v>
      </c>
      <c r="E54" s="37">
        <v>258.75</v>
      </c>
      <c r="F54" s="37">
        <v>261.23333333333335</v>
      </c>
      <c r="G54" s="38">
        <v>254.81666666666672</v>
      </c>
      <c r="H54" s="38">
        <v>250.88333333333338</v>
      </c>
      <c r="I54" s="38">
        <v>244.46666666666675</v>
      </c>
      <c r="J54" s="38">
        <v>265.16666666666669</v>
      </c>
      <c r="K54" s="38">
        <v>271.58333333333331</v>
      </c>
      <c r="L54" s="38">
        <v>275.51666666666665</v>
      </c>
      <c r="M54" s="28">
        <v>267.64999999999998</v>
      </c>
      <c r="N54" s="28">
        <v>257.3</v>
      </c>
      <c r="O54" s="39">
        <v>46391400</v>
      </c>
      <c r="P54" s="40">
        <v>-1.9180271720516041E-2</v>
      </c>
    </row>
    <row r="55" spans="1:16" ht="12.75" customHeight="1">
      <c r="A55" s="28">
        <v>45</v>
      </c>
      <c r="B55" s="29" t="s">
        <v>63</v>
      </c>
      <c r="C55" s="30" t="s">
        <v>330</v>
      </c>
      <c r="D55" s="31">
        <v>44616</v>
      </c>
      <c r="E55" s="37">
        <v>635.29999999999995</v>
      </c>
      <c r="F55" s="37">
        <v>637.1</v>
      </c>
      <c r="G55" s="38">
        <v>629.45000000000005</v>
      </c>
      <c r="H55" s="38">
        <v>623.6</v>
      </c>
      <c r="I55" s="38">
        <v>615.95000000000005</v>
      </c>
      <c r="J55" s="38">
        <v>642.95000000000005</v>
      </c>
      <c r="K55" s="38">
        <v>650.59999999999991</v>
      </c>
      <c r="L55" s="38">
        <v>656.45</v>
      </c>
      <c r="M55" s="28">
        <v>644.75</v>
      </c>
      <c r="N55" s="28">
        <v>631.25</v>
      </c>
      <c r="O55" s="39">
        <v>3682575</v>
      </c>
      <c r="P55" s="40">
        <v>-4.7430830039525695E-3</v>
      </c>
    </row>
    <row r="56" spans="1:16" ht="12.75" customHeight="1">
      <c r="A56" s="28">
        <v>46</v>
      </c>
      <c r="B56" s="29" t="s">
        <v>44</v>
      </c>
      <c r="C56" s="30" t="s">
        <v>341</v>
      </c>
      <c r="D56" s="31">
        <v>44616</v>
      </c>
      <c r="E56" s="37">
        <v>395.05</v>
      </c>
      <c r="F56" s="37">
        <v>397.86666666666662</v>
      </c>
      <c r="G56" s="38">
        <v>390.18333333333322</v>
      </c>
      <c r="H56" s="38">
        <v>385.31666666666661</v>
      </c>
      <c r="I56" s="38">
        <v>377.63333333333321</v>
      </c>
      <c r="J56" s="38">
        <v>402.73333333333323</v>
      </c>
      <c r="K56" s="38">
        <v>410.41666666666663</v>
      </c>
      <c r="L56" s="38">
        <v>415.28333333333325</v>
      </c>
      <c r="M56" s="28">
        <v>405.55</v>
      </c>
      <c r="N56" s="28">
        <v>393</v>
      </c>
      <c r="O56" s="39">
        <v>3474000</v>
      </c>
      <c r="P56" s="40">
        <v>-8.1370449678800864E-3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44616</v>
      </c>
      <c r="E57" s="37">
        <v>649.15</v>
      </c>
      <c r="F57" s="37">
        <v>658.94999999999993</v>
      </c>
      <c r="G57" s="38">
        <v>636.99999999999989</v>
      </c>
      <c r="H57" s="38">
        <v>624.84999999999991</v>
      </c>
      <c r="I57" s="38">
        <v>602.89999999999986</v>
      </c>
      <c r="J57" s="38">
        <v>671.09999999999991</v>
      </c>
      <c r="K57" s="38">
        <v>693.05</v>
      </c>
      <c r="L57" s="38">
        <v>705.19999999999993</v>
      </c>
      <c r="M57" s="28">
        <v>680.9</v>
      </c>
      <c r="N57" s="28">
        <v>646.79999999999995</v>
      </c>
      <c r="O57" s="39">
        <v>7945000</v>
      </c>
      <c r="P57" s="40">
        <v>6.7517635203224721E-2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44616</v>
      </c>
      <c r="E58" s="37">
        <v>933.45</v>
      </c>
      <c r="F58" s="37">
        <v>935.1</v>
      </c>
      <c r="G58" s="38">
        <v>925.25</v>
      </c>
      <c r="H58" s="38">
        <v>917.05</v>
      </c>
      <c r="I58" s="38">
        <v>907.19999999999993</v>
      </c>
      <c r="J58" s="38">
        <v>943.30000000000007</v>
      </c>
      <c r="K58" s="38">
        <v>953.1500000000002</v>
      </c>
      <c r="L58" s="38">
        <v>961.35000000000014</v>
      </c>
      <c r="M58" s="28">
        <v>944.95</v>
      </c>
      <c r="N58" s="28">
        <v>926.9</v>
      </c>
      <c r="O58" s="39">
        <v>9986600</v>
      </c>
      <c r="P58" s="40">
        <v>1.5600211528291909E-2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44616</v>
      </c>
      <c r="E59" s="37">
        <v>161.35</v>
      </c>
      <c r="F59" s="37">
        <v>161.43333333333331</v>
      </c>
      <c r="G59" s="38">
        <v>159.51666666666662</v>
      </c>
      <c r="H59" s="38">
        <v>157.68333333333331</v>
      </c>
      <c r="I59" s="38">
        <v>155.76666666666662</v>
      </c>
      <c r="J59" s="38">
        <v>163.26666666666662</v>
      </c>
      <c r="K59" s="38">
        <v>165.18333333333331</v>
      </c>
      <c r="L59" s="38">
        <v>167.01666666666662</v>
      </c>
      <c r="M59" s="28">
        <v>163.35</v>
      </c>
      <c r="N59" s="28">
        <v>159.6</v>
      </c>
      <c r="O59" s="39">
        <v>42508200</v>
      </c>
      <c r="P59" s="40">
        <v>7.4656579733227155E-3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44616</v>
      </c>
      <c r="E60" s="37">
        <v>4642.6499999999996</v>
      </c>
      <c r="F60" s="37">
        <v>4666.5666666666666</v>
      </c>
      <c r="G60" s="38">
        <v>4575.1333333333332</v>
      </c>
      <c r="H60" s="38">
        <v>4507.6166666666668</v>
      </c>
      <c r="I60" s="38">
        <v>4416.1833333333334</v>
      </c>
      <c r="J60" s="38">
        <v>4734.083333333333</v>
      </c>
      <c r="K60" s="38">
        <v>4825.5166666666655</v>
      </c>
      <c r="L60" s="38">
        <v>4893.0333333333328</v>
      </c>
      <c r="M60" s="28">
        <v>4758</v>
      </c>
      <c r="N60" s="28">
        <v>4599.05</v>
      </c>
      <c r="O60" s="39">
        <v>618900</v>
      </c>
      <c r="P60" s="40">
        <v>-3.2817627754336616E-2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44616</v>
      </c>
      <c r="E61" s="37">
        <v>1438.85</v>
      </c>
      <c r="F61" s="37">
        <v>1446.0666666666666</v>
      </c>
      <c r="G61" s="38">
        <v>1426.0333333333333</v>
      </c>
      <c r="H61" s="38">
        <v>1413.2166666666667</v>
      </c>
      <c r="I61" s="38">
        <v>1393.1833333333334</v>
      </c>
      <c r="J61" s="38">
        <v>1458.8833333333332</v>
      </c>
      <c r="K61" s="38">
        <v>1478.9166666666665</v>
      </c>
      <c r="L61" s="38">
        <v>1491.7333333333331</v>
      </c>
      <c r="M61" s="28">
        <v>1466.1</v>
      </c>
      <c r="N61" s="28">
        <v>1433.25</v>
      </c>
      <c r="O61" s="39">
        <v>2739100</v>
      </c>
      <c r="P61" s="40">
        <v>4.6213093709884471E-3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44616</v>
      </c>
      <c r="E62" s="37">
        <v>631.20000000000005</v>
      </c>
      <c r="F62" s="37">
        <v>635.5333333333333</v>
      </c>
      <c r="G62" s="38">
        <v>624.76666666666665</v>
      </c>
      <c r="H62" s="38">
        <v>618.33333333333337</v>
      </c>
      <c r="I62" s="38">
        <v>607.56666666666672</v>
      </c>
      <c r="J62" s="38">
        <v>641.96666666666658</v>
      </c>
      <c r="K62" s="38">
        <v>652.73333333333323</v>
      </c>
      <c r="L62" s="38">
        <v>659.16666666666652</v>
      </c>
      <c r="M62" s="28">
        <v>646.29999999999995</v>
      </c>
      <c r="N62" s="28">
        <v>629.1</v>
      </c>
      <c r="O62" s="39">
        <v>4987200</v>
      </c>
      <c r="P62" s="40">
        <v>5.9706309504599002E-3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44616</v>
      </c>
      <c r="E63" s="37">
        <v>798.85</v>
      </c>
      <c r="F63" s="37">
        <v>798.0333333333333</v>
      </c>
      <c r="G63" s="38">
        <v>783.06666666666661</v>
      </c>
      <c r="H63" s="38">
        <v>767.2833333333333</v>
      </c>
      <c r="I63" s="38">
        <v>752.31666666666661</v>
      </c>
      <c r="J63" s="38">
        <v>813.81666666666661</v>
      </c>
      <c r="K63" s="38">
        <v>828.7833333333333</v>
      </c>
      <c r="L63" s="38">
        <v>844.56666666666661</v>
      </c>
      <c r="M63" s="28">
        <v>813</v>
      </c>
      <c r="N63" s="28">
        <v>782.25</v>
      </c>
      <c r="O63" s="39">
        <v>1273750</v>
      </c>
      <c r="P63" s="40">
        <v>-2.4880382775119617E-2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44616</v>
      </c>
      <c r="E64" s="37">
        <v>410.2</v>
      </c>
      <c r="F64" s="37">
        <v>411.66666666666669</v>
      </c>
      <c r="G64" s="38">
        <v>407.83333333333337</v>
      </c>
      <c r="H64" s="38">
        <v>405.4666666666667</v>
      </c>
      <c r="I64" s="38">
        <v>401.63333333333338</v>
      </c>
      <c r="J64" s="38">
        <v>414.03333333333336</v>
      </c>
      <c r="K64" s="38">
        <v>417.86666666666673</v>
      </c>
      <c r="L64" s="38">
        <v>420.23333333333335</v>
      </c>
      <c r="M64" s="28">
        <v>415.5</v>
      </c>
      <c r="N64" s="28">
        <v>409.3</v>
      </c>
      <c r="O64" s="39">
        <v>3058000</v>
      </c>
      <c r="P64" s="40">
        <v>7.8355314197051981E-2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44616</v>
      </c>
      <c r="E65" s="37">
        <v>139.75</v>
      </c>
      <c r="F65" s="37">
        <v>141.03333333333333</v>
      </c>
      <c r="G65" s="38">
        <v>137.66666666666666</v>
      </c>
      <c r="H65" s="38">
        <v>135.58333333333331</v>
      </c>
      <c r="I65" s="38">
        <v>132.21666666666664</v>
      </c>
      <c r="J65" s="38">
        <v>143.11666666666667</v>
      </c>
      <c r="K65" s="38">
        <v>146.48333333333335</v>
      </c>
      <c r="L65" s="38">
        <v>148.56666666666669</v>
      </c>
      <c r="M65" s="28">
        <v>144.4</v>
      </c>
      <c r="N65" s="28">
        <v>138.94999999999999</v>
      </c>
      <c r="O65" s="39">
        <v>13022000</v>
      </c>
      <c r="P65" s="40">
        <v>7.3645449763282481E-3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44616</v>
      </c>
      <c r="E66" s="37">
        <v>905.25</v>
      </c>
      <c r="F66" s="37">
        <v>908.9666666666667</v>
      </c>
      <c r="G66" s="38">
        <v>896.43333333333339</v>
      </c>
      <c r="H66" s="38">
        <v>887.61666666666667</v>
      </c>
      <c r="I66" s="38">
        <v>875.08333333333337</v>
      </c>
      <c r="J66" s="38">
        <v>917.78333333333342</v>
      </c>
      <c r="K66" s="38">
        <v>930.31666666666672</v>
      </c>
      <c r="L66" s="38">
        <v>939.13333333333344</v>
      </c>
      <c r="M66" s="28">
        <v>921.5</v>
      </c>
      <c r="N66" s="28">
        <v>900.15</v>
      </c>
      <c r="O66" s="39">
        <v>1870800</v>
      </c>
      <c r="P66" s="40">
        <v>1.3654096228868661E-2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44616</v>
      </c>
      <c r="E67" s="37">
        <v>566.85</v>
      </c>
      <c r="F67" s="37">
        <v>566.50000000000011</v>
      </c>
      <c r="G67" s="38">
        <v>561.80000000000018</v>
      </c>
      <c r="H67" s="38">
        <v>556.75000000000011</v>
      </c>
      <c r="I67" s="38">
        <v>552.05000000000018</v>
      </c>
      <c r="J67" s="38">
        <v>571.55000000000018</v>
      </c>
      <c r="K67" s="38">
        <v>576.25000000000023</v>
      </c>
      <c r="L67" s="38">
        <v>581.30000000000018</v>
      </c>
      <c r="M67" s="28">
        <v>571.20000000000005</v>
      </c>
      <c r="N67" s="28">
        <v>561.45000000000005</v>
      </c>
      <c r="O67" s="39">
        <v>11121250</v>
      </c>
      <c r="P67" s="40">
        <v>-3.7537862397230636E-2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44616</v>
      </c>
      <c r="E68" s="37">
        <v>1980.1</v>
      </c>
      <c r="F68" s="37">
        <v>1962.55</v>
      </c>
      <c r="G68" s="38">
        <v>1935.6</v>
      </c>
      <c r="H68" s="38">
        <v>1891.1</v>
      </c>
      <c r="I68" s="38">
        <v>1864.1499999999999</v>
      </c>
      <c r="J68" s="38">
        <v>2007.05</v>
      </c>
      <c r="K68" s="38">
        <v>2034.0000000000002</v>
      </c>
      <c r="L68" s="38">
        <v>2078.5</v>
      </c>
      <c r="M68" s="28">
        <v>1989.5</v>
      </c>
      <c r="N68" s="28">
        <v>1918.05</v>
      </c>
      <c r="O68" s="39">
        <v>478000</v>
      </c>
      <c r="P68" s="40">
        <v>3.1479538300104933E-3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44616</v>
      </c>
      <c r="E69" s="37">
        <v>2351.15</v>
      </c>
      <c r="F69" s="37">
        <v>2356.4833333333336</v>
      </c>
      <c r="G69" s="38">
        <v>2320.0166666666673</v>
      </c>
      <c r="H69" s="38">
        <v>2288.8833333333337</v>
      </c>
      <c r="I69" s="38">
        <v>2252.4166666666674</v>
      </c>
      <c r="J69" s="38">
        <v>2387.6166666666672</v>
      </c>
      <c r="K69" s="38">
        <v>2424.0833333333335</v>
      </c>
      <c r="L69" s="38">
        <v>2455.2166666666672</v>
      </c>
      <c r="M69" s="28">
        <v>2392.9499999999998</v>
      </c>
      <c r="N69" s="28">
        <v>2325.35</v>
      </c>
      <c r="O69" s="39">
        <v>1747000</v>
      </c>
      <c r="P69" s="40">
        <v>5.4676258992805756E-3</v>
      </c>
    </row>
    <row r="70" spans="1:16" ht="12.75" customHeight="1">
      <c r="A70" s="28">
        <v>60</v>
      </c>
      <c r="B70" s="29" t="s">
        <v>44</v>
      </c>
      <c r="C70" s="30" t="s">
        <v>349</v>
      </c>
      <c r="D70" s="31">
        <v>44616</v>
      </c>
      <c r="E70" s="37">
        <v>283.39999999999998</v>
      </c>
      <c r="F70" s="37">
        <v>286.0333333333333</v>
      </c>
      <c r="G70" s="38">
        <v>279.56666666666661</v>
      </c>
      <c r="H70" s="38">
        <v>275.73333333333329</v>
      </c>
      <c r="I70" s="38">
        <v>269.26666666666659</v>
      </c>
      <c r="J70" s="38">
        <v>289.86666666666662</v>
      </c>
      <c r="K70" s="38">
        <v>296.33333333333331</v>
      </c>
      <c r="L70" s="38">
        <v>300.16666666666663</v>
      </c>
      <c r="M70" s="28">
        <v>292.5</v>
      </c>
      <c r="N70" s="28">
        <v>282.2</v>
      </c>
      <c r="O70" s="39">
        <v>15423800</v>
      </c>
      <c r="P70" s="40">
        <v>5.8497075146242685E-3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44616</v>
      </c>
      <c r="E71" s="37">
        <v>4202.25</v>
      </c>
      <c r="F71" s="37">
        <v>4251.4333333333334</v>
      </c>
      <c r="G71" s="38">
        <v>4138.666666666667</v>
      </c>
      <c r="H71" s="38">
        <v>4075.0833333333339</v>
      </c>
      <c r="I71" s="38">
        <v>3962.3166666666675</v>
      </c>
      <c r="J71" s="38">
        <v>4315.0166666666664</v>
      </c>
      <c r="K71" s="38">
        <v>4427.7833333333328</v>
      </c>
      <c r="L71" s="38">
        <v>4491.3666666666659</v>
      </c>
      <c r="M71" s="28">
        <v>4364.2</v>
      </c>
      <c r="N71" s="28">
        <v>4187.8500000000004</v>
      </c>
      <c r="O71" s="39">
        <v>2753000</v>
      </c>
      <c r="P71" s="40">
        <v>1.0349383440986494E-2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44616</v>
      </c>
      <c r="E72" s="37">
        <v>4389.45</v>
      </c>
      <c r="F72" s="37">
        <v>4420.2999999999993</v>
      </c>
      <c r="G72" s="38">
        <v>4320.4499999999989</v>
      </c>
      <c r="H72" s="38">
        <v>4251.45</v>
      </c>
      <c r="I72" s="38">
        <v>4151.5999999999995</v>
      </c>
      <c r="J72" s="38">
        <v>4489.2999999999984</v>
      </c>
      <c r="K72" s="38">
        <v>4589.1499999999987</v>
      </c>
      <c r="L72" s="38">
        <v>4658.1499999999978</v>
      </c>
      <c r="M72" s="28">
        <v>4520.1499999999996</v>
      </c>
      <c r="N72" s="28">
        <v>4351.3</v>
      </c>
      <c r="O72" s="39">
        <v>720250</v>
      </c>
      <c r="P72" s="40">
        <v>-6.0376056580990168E-3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44616</v>
      </c>
      <c r="E73" s="37">
        <v>388.4</v>
      </c>
      <c r="F73" s="37">
        <v>394.2</v>
      </c>
      <c r="G73" s="38">
        <v>380.4</v>
      </c>
      <c r="H73" s="38">
        <v>372.4</v>
      </c>
      <c r="I73" s="38">
        <v>358.59999999999997</v>
      </c>
      <c r="J73" s="38">
        <v>402.2</v>
      </c>
      <c r="K73" s="38">
        <v>416.00000000000006</v>
      </c>
      <c r="L73" s="38">
        <v>424</v>
      </c>
      <c r="M73" s="28">
        <v>408</v>
      </c>
      <c r="N73" s="28">
        <v>386.2</v>
      </c>
      <c r="O73" s="39">
        <v>34816650</v>
      </c>
      <c r="P73" s="40">
        <v>8.9896236790513086E-3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44616</v>
      </c>
      <c r="E74" s="37">
        <v>4312.55</v>
      </c>
      <c r="F74" s="37">
        <v>4307.1000000000004</v>
      </c>
      <c r="G74" s="38">
        <v>4257.5500000000011</v>
      </c>
      <c r="H74" s="38">
        <v>4202.5500000000011</v>
      </c>
      <c r="I74" s="38">
        <v>4153.0000000000018</v>
      </c>
      <c r="J74" s="38">
        <v>4362.1000000000004</v>
      </c>
      <c r="K74" s="38">
        <v>4411.6499999999996</v>
      </c>
      <c r="L74" s="38">
        <v>4466.6499999999996</v>
      </c>
      <c r="M74" s="28">
        <v>4356.6499999999996</v>
      </c>
      <c r="N74" s="28">
        <v>4252.1000000000004</v>
      </c>
      <c r="O74" s="39">
        <v>2654375</v>
      </c>
      <c r="P74" s="40">
        <v>-1.0807285601155261E-2</v>
      </c>
    </row>
    <row r="75" spans="1:16" ht="12.75" customHeight="1">
      <c r="A75" s="28">
        <v>65</v>
      </c>
      <c r="B75" s="29" t="s">
        <v>49</v>
      </c>
      <c r="C75" s="303" t="s">
        <v>100</v>
      </c>
      <c r="D75" s="31">
        <v>44616</v>
      </c>
      <c r="E75" s="37">
        <v>2606.6</v>
      </c>
      <c r="F75" s="37">
        <v>2606.2833333333333</v>
      </c>
      <c r="G75" s="38">
        <v>2566.8166666666666</v>
      </c>
      <c r="H75" s="38">
        <v>2527.0333333333333</v>
      </c>
      <c r="I75" s="38">
        <v>2487.5666666666666</v>
      </c>
      <c r="J75" s="38">
        <v>2646.0666666666666</v>
      </c>
      <c r="K75" s="38">
        <v>2685.5333333333328</v>
      </c>
      <c r="L75" s="38">
        <v>2725.3166666666666</v>
      </c>
      <c r="M75" s="28">
        <v>2645.75</v>
      </c>
      <c r="N75" s="28">
        <v>2566.5</v>
      </c>
      <c r="O75" s="39">
        <v>2791950</v>
      </c>
      <c r="P75" s="40">
        <v>-2.5174141512892583E-2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44616</v>
      </c>
      <c r="E76" s="37">
        <v>1827.75</v>
      </c>
      <c r="F76" s="37">
        <v>1830.7666666666667</v>
      </c>
      <c r="G76" s="38">
        <v>1812.6333333333332</v>
      </c>
      <c r="H76" s="38">
        <v>1797.5166666666667</v>
      </c>
      <c r="I76" s="38">
        <v>1779.3833333333332</v>
      </c>
      <c r="J76" s="38">
        <v>1845.8833333333332</v>
      </c>
      <c r="K76" s="38">
        <v>1864.0166666666669</v>
      </c>
      <c r="L76" s="38">
        <v>1879.1333333333332</v>
      </c>
      <c r="M76" s="28">
        <v>1848.9</v>
      </c>
      <c r="N76" s="28">
        <v>1815.65</v>
      </c>
      <c r="O76" s="39">
        <v>7054300</v>
      </c>
      <c r="P76" s="40">
        <v>8.6580820060996266E-2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44616</v>
      </c>
      <c r="E77" s="37">
        <v>167.6</v>
      </c>
      <c r="F77" s="37">
        <v>168.54999999999998</v>
      </c>
      <c r="G77" s="38">
        <v>165.94999999999996</v>
      </c>
      <c r="H77" s="38">
        <v>164.29999999999998</v>
      </c>
      <c r="I77" s="38">
        <v>161.69999999999996</v>
      </c>
      <c r="J77" s="38">
        <v>170.19999999999996</v>
      </c>
      <c r="K77" s="38">
        <v>172.79999999999998</v>
      </c>
      <c r="L77" s="38">
        <v>174.44999999999996</v>
      </c>
      <c r="M77" s="28">
        <v>171.15</v>
      </c>
      <c r="N77" s="28">
        <v>166.9</v>
      </c>
      <c r="O77" s="39">
        <v>26694000</v>
      </c>
      <c r="P77" s="40">
        <v>4.0474905558553697E-4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44616</v>
      </c>
      <c r="E78" s="37">
        <v>99.55</v>
      </c>
      <c r="F78" s="37">
        <v>99.34999999999998</v>
      </c>
      <c r="G78" s="38">
        <v>98.099999999999966</v>
      </c>
      <c r="H78" s="38">
        <v>96.649999999999991</v>
      </c>
      <c r="I78" s="38">
        <v>95.399999999999977</v>
      </c>
      <c r="J78" s="38">
        <v>100.79999999999995</v>
      </c>
      <c r="K78" s="38">
        <v>102.04999999999998</v>
      </c>
      <c r="L78" s="38">
        <v>103.49999999999994</v>
      </c>
      <c r="M78" s="28">
        <v>100.6</v>
      </c>
      <c r="N78" s="28">
        <v>97.9</v>
      </c>
      <c r="O78" s="39">
        <v>86340000</v>
      </c>
      <c r="P78" s="40">
        <v>-0.11518753843000615</v>
      </c>
    </row>
    <row r="79" spans="1:16" ht="12.75" customHeight="1">
      <c r="A79" s="28">
        <v>69</v>
      </c>
      <c r="B79" s="29" t="s">
        <v>87</v>
      </c>
      <c r="C79" s="30" t="s">
        <v>364</v>
      </c>
      <c r="D79" s="31">
        <v>44616</v>
      </c>
      <c r="E79" s="37">
        <v>142.85</v>
      </c>
      <c r="F79" s="37">
        <v>145.16666666666666</v>
      </c>
      <c r="G79" s="38">
        <v>139.83333333333331</v>
      </c>
      <c r="H79" s="38">
        <v>136.81666666666666</v>
      </c>
      <c r="I79" s="38">
        <v>131.48333333333332</v>
      </c>
      <c r="J79" s="38">
        <v>148.18333333333331</v>
      </c>
      <c r="K79" s="38">
        <v>153.51666666666662</v>
      </c>
      <c r="L79" s="38">
        <v>156.5333333333333</v>
      </c>
      <c r="M79" s="28">
        <v>150.5</v>
      </c>
      <c r="N79" s="28">
        <v>142.15</v>
      </c>
      <c r="O79" s="39">
        <v>11809200</v>
      </c>
      <c r="P79" s="40">
        <v>-2.1968365553602814E-3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44616</v>
      </c>
      <c r="E80" s="37">
        <v>148.19999999999999</v>
      </c>
      <c r="F80" s="37">
        <v>147.81666666666669</v>
      </c>
      <c r="G80" s="38">
        <v>146.73333333333338</v>
      </c>
      <c r="H80" s="38">
        <v>145.26666666666668</v>
      </c>
      <c r="I80" s="38">
        <v>144.18333333333337</v>
      </c>
      <c r="J80" s="38">
        <v>149.28333333333339</v>
      </c>
      <c r="K80" s="38">
        <v>150.3666666666667</v>
      </c>
      <c r="L80" s="38">
        <v>151.8333333333334</v>
      </c>
      <c r="M80" s="28">
        <v>148.9</v>
      </c>
      <c r="N80" s="28">
        <v>146.35</v>
      </c>
      <c r="O80" s="39">
        <v>32488600</v>
      </c>
      <c r="P80" s="40">
        <v>-1.2240356083086053E-2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44616</v>
      </c>
      <c r="E81" s="37">
        <v>489.8</v>
      </c>
      <c r="F81" s="37">
        <v>490.48333333333335</v>
      </c>
      <c r="G81" s="38">
        <v>485.26666666666671</v>
      </c>
      <c r="H81" s="38">
        <v>480.73333333333335</v>
      </c>
      <c r="I81" s="38">
        <v>475.51666666666671</v>
      </c>
      <c r="J81" s="38">
        <v>495.01666666666671</v>
      </c>
      <c r="K81" s="38">
        <v>500.23333333333341</v>
      </c>
      <c r="L81" s="38">
        <v>504.76666666666671</v>
      </c>
      <c r="M81" s="28">
        <v>495.7</v>
      </c>
      <c r="N81" s="28">
        <v>485.95</v>
      </c>
      <c r="O81" s="39">
        <v>7604950</v>
      </c>
      <c r="P81" s="40">
        <v>2.5773195876288659E-3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44616</v>
      </c>
      <c r="E82" s="37">
        <v>42.4</v>
      </c>
      <c r="F82" s="37">
        <v>42.533333333333331</v>
      </c>
      <c r="G82" s="38">
        <v>41.716666666666661</v>
      </c>
      <c r="H82" s="38">
        <v>41.033333333333331</v>
      </c>
      <c r="I82" s="38">
        <v>40.216666666666661</v>
      </c>
      <c r="J82" s="38">
        <v>43.216666666666661</v>
      </c>
      <c r="K82" s="38">
        <v>44.033333333333324</v>
      </c>
      <c r="L82" s="38">
        <v>44.716666666666661</v>
      </c>
      <c r="M82" s="28">
        <v>43.35</v>
      </c>
      <c r="N82" s="28">
        <v>41.85</v>
      </c>
      <c r="O82" s="39">
        <v>80437500</v>
      </c>
      <c r="P82" s="40">
        <v>5.0543637966500146E-2</v>
      </c>
    </row>
    <row r="83" spans="1:16" ht="12.75" customHeight="1">
      <c r="A83" s="28">
        <v>73</v>
      </c>
      <c r="B83" s="29" t="s">
        <v>44</v>
      </c>
      <c r="C83" s="30" t="s">
        <v>381</v>
      </c>
      <c r="D83" s="31">
        <v>44616</v>
      </c>
      <c r="E83" s="37">
        <v>515.25</v>
      </c>
      <c r="F83" s="37">
        <v>517.51666666666665</v>
      </c>
      <c r="G83" s="38">
        <v>500.18333333333328</v>
      </c>
      <c r="H83" s="38">
        <v>485.11666666666662</v>
      </c>
      <c r="I83" s="38">
        <v>467.78333333333325</v>
      </c>
      <c r="J83" s="38">
        <v>532.58333333333326</v>
      </c>
      <c r="K83" s="38">
        <v>549.91666666666674</v>
      </c>
      <c r="L83" s="38">
        <v>564.98333333333335</v>
      </c>
      <c r="M83" s="28">
        <v>534.85</v>
      </c>
      <c r="N83" s="28">
        <v>502.45</v>
      </c>
      <c r="O83" s="39">
        <v>3057600</v>
      </c>
      <c r="P83" s="40">
        <v>0.18013045659809332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44616</v>
      </c>
      <c r="E84" s="37">
        <v>892.45</v>
      </c>
      <c r="F84" s="37">
        <v>898.6</v>
      </c>
      <c r="G84" s="38">
        <v>881.85</v>
      </c>
      <c r="H84" s="38">
        <v>871.25</v>
      </c>
      <c r="I84" s="38">
        <v>854.5</v>
      </c>
      <c r="J84" s="38">
        <v>909.2</v>
      </c>
      <c r="K84" s="38">
        <v>925.95</v>
      </c>
      <c r="L84" s="38">
        <v>936.55000000000007</v>
      </c>
      <c r="M84" s="28">
        <v>915.35</v>
      </c>
      <c r="N84" s="28">
        <v>888</v>
      </c>
      <c r="O84" s="39">
        <v>4112000</v>
      </c>
      <c r="P84" s="40">
        <v>1.2683167097648072E-2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44616</v>
      </c>
      <c r="E85" s="37">
        <v>1568.2</v>
      </c>
      <c r="F85" s="37">
        <v>1575.0833333333333</v>
      </c>
      <c r="G85" s="38">
        <v>1530.1666666666665</v>
      </c>
      <c r="H85" s="38">
        <v>1492.1333333333332</v>
      </c>
      <c r="I85" s="38">
        <v>1447.2166666666665</v>
      </c>
      <c r="J85" s="38">
        <v>1613.1166666666666</v>
      </c>
      <c r="K85" s="38">
        <v>1658.0333333333331</v>
      </c>
      <c r="L85" s="38">
        <v>1696.0666666666666</v>
      </c>
      <c r="M85" s="28">
        <v>1620</v>
      </c>
      <c r="N85" s="28">
        <v>1537.05</v>
      </c>
      <c r="O85" s="39">
        <v>6541275</v>
      </c>
      <c r="P85" s="40">
        <v>4.3498548320199087E-2</v>
      </c>
    </row>
    <row r="86" spans="1:16" ht="12.75" customHeight="1">
      <c r="A86" s="28">
        <v>76</v>
      </c>
      <c r="B86" s="29" t="s">
        <v>47</v>
      </c>
      <c r="C86" s="262" t="s">
        <v>110</v>
      </c>
      <c r="D86" s="31">
        <v>44616</v>
      </c>
      <c r="E86" s="37">
        <v>311.85000000000002</v>
      </c>
      <c r="F86" s="37">
        <v>314.61666666666667</v>
      </c>
      <c r="G86" s="38">
        <v>307.88333333333333</v>
      </c>
      <c r="H86" s="38">
        <v>303.91666666666663</v>
      </c>
      <c r="I86" s="38">
        <v>297.18333333333328</v>
      </c>
      <c r="J86" s="38">
        <v>318.58333333333337</v>
      </c>
      <c r="K86" s="38">
        <v>325.31666666666672</v>
      </c>
      <c r="L86" s="38">
        <v>329.28333333333342</v>
      </c>
      <c r="M86" s="28">
        <v>321.35000000000002</v>
      </c>
      <c r="N86" s="28">
        <v>310.64999999999998</v>
      </c>
      <c r="O86" s="39">
        <v>12801450</v>
      </c>
      <c r="P86" s="40">
        <v>2.3927597322092736E-2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44616</v>
      </c>
      <c r="E87" s="37">
        <v>1718.35</v>
      </c>
      <c r="F87" s="37">
        <v>1723.5666666666666</v>
      </c>
      <c r="G87" s="38">
        <v>1696.0333333333333</v>
      </c>
      <c r="H87" s="38">
        <v>1673.7166666666667</v>
      </c>
      <c r="I87" s="38">
        <v>1646.1833333333334</v>
      </c>
      <c r="J87" s="38">
        <v>1745.8833333333332</v>
      </c>
      <c r="K87" s="38">
        <v>1773.4166666666665</v>
      </c>
      <c r="L87" s="38">
        <v>1795.7333333333331</v>
      </c>
      <c r="M87" s="28">
        <v>1751.1</v>
      </c>
      <c r="N87" s="28">
        <v>1701.25</v>
      </c>
      <c r="O87" s="39">
        <v>10525050</v>
      </c>
      <c r="P87" s="40">
        <v>1.0627137970353478E-2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44616</v>
      </c>
      <c r="E88" s="37">
        <v>314.14999999999998</v>
      </c>
      <c r="F88" s="37">
        <v>316.16666666666669</v>
      </c>
      <c r="G88" s="38">
        <v>306.83333333333337</v>
      </c>
      <c r="H88" s="38">
        <v>299.51666666666671</v>
      </c>
      <c r="I88" s="38">
        <v>290.18333333333339</v>
      </c>
      <c r="J88" s="38">
        <v>323.48333333333335</v>
      </c>
      <c r="K88" s="38">
        <v>332.81666666666672</v>
      </c>
      <c r="L88" s="38">
        <v>340.13333333333333</v>
      </c>
      <c r="M88" s="28">
        <v>325.5</v>
      </c>
      <c r="N88" s="28">
        <v>308.85000000000002</v>
      </c>
      <c r="O88" s="39">
        <v>1395700</v>
      </c>
      <c r="P88" s="40">
        <v>-7.2551390568319227E-3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44616</v>
      </c>
      <c r="E89" s="37">
        <v>691.4</v>
      </c>
      <c r="F89" s="37">
        <v>688.56666666666661</v>
      </c>
      <c r="G89" s="38">
        <v>679.13333333333321</v>
      </c>
      <c r="H89" s="38">
        <v>666.86666666666656</v>
      </c>
      <c r="I89" s="38">
        <v>657.43333333333317</v>
      </c>
      <c r="J89" s="38">
        <v>700.83333333333326</v>
      </c>
      <c r="K89" s="38">
        <v>710.26666666666665</v>
      </c>
      <c r="L89" s="38">
        <v>722.5333333333333</v>
      </c>
      <c r="M89" s="28">
        <v>698</v>
      </c>
      <c r="N89" s="28">
        <v>676.3</v>
      </c>
      <c r="O89" s="39">
        <v>2093750</v>
      </c>
      <c r="P89" s="40">
        <v>-6.5811489124372555E-2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44616</v>
      </c>
      <c r="E90" s="37">
        <v>1375.85</v>
      </c>
      <c r="F90" s="37">
        <v>1387.1333333333332</v>
      </c>
      <c r="G90" s="38">
        <v>1360.1166666666663</v>
      </c>
      <c r="H90" s="38">
        <v>1344.3833333333332</v>
      </c>
      <c r="I90" s="38">
        <v>1317.3666666666663</v>
      </c>
      <c r="J90" s="38">
        <v>1402.8666666666663</v>
      </c>
      <c r="K90" s="38">
        <v>1429.8833333333332</v>
      </c>
      <c r="L90" s="38">
        <v>1445.6166666666663</v>
      </c>
      <c r="M90" s="28">
        <v>1414.15</v>
      </c>
      <c r="N90" s="28">
        <v>1371.4</v>
      </c>
      <c r="O90" s="39">
        <v>2593500</v>
      </c>
      <c r="P90" s="40">
        <v>-1.1764705882352941E-2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44616</v>
      </c>
      <c r="E91" s="37">
        <v>1195</v>
      </c>
      <c r="F91" s="37">
        <v>1200.7833333333333</v>
      </c>
      <c r="G91" s="38">
        <v>1182.5666666666666</v>
      </c>
      <c r="H91" s="38">
        <v>1170.1333333333332</v>
      </c>
      <c r="I91" s="38">
        <v>1151.9166666666665</v>
      </c>
      <c r="J91" s="38">
        <v>1213.2166666666667</v>
      </c>
      <c r="K91" s="38">
        <v>1231.4333333333334</v>
      </c>
      <c r="L91" s="38">
        <v>1243.8666666666668</v>
      </c>
      <c r="M91" s="28">
        <v>1219</v>
      </c>
      <c r="N91" s="28">
        <v>1188.3499999999999</v>
      </c>
      <c r="O91" s="39">
        <v>4207000</v>
      </c>
      <c r="P91" s="40">
        <v>-1.8661068346162817E-2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44616</v>
      </c>
      <c r="E92" s="37">
        <v>1158.3</v>
      </c>
      <c r="F92" s="37">
        <v>1159.1499999999999</v>
      </c>
      <c r="G92" s="38">
        <v>1146.3499999999997</v>
      </c>
      <c r="H92" s="38">
        <v>1134.3999999999999</v>
      </c>
      <c r="I92" s="38">
        <v>1121.5999999999997</v>
      </c>
      <c r="J92" s="38">
        <v>1171.0999999999997</v>
      </c>
      <c r="K92" s="38">
        <v>1183.8999999999999</v>
      </c>
      <c r="L92" s="38">
        <v>1195.8499999999997</v>
      </c>
      <c r="M92" s="28">
        <v>1171.95</v>
      </c>
      <c r="N92" s="28">
        <v>1147.2</v>
      </c>
      <c r="O92" s="39">
        <v>25257400</v>
      </c>
      <c r="P92" s="40">
        <v>-1.9830490057589915E-2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44616</v>
      </c>
      <c r="E93" s="37">
        <v>2437.1999999999998</v>
      </c>
      <c r="F93" s="37">
        <v>2461.0833333333335</v>
      </c>
      <c r="G93" s="38">
        <v>2404.8666666666668</v>
      </c>
      <c r="H93" s="38">
        <v>2372.5333333333333</v>
      </c>
      <c r="I93" s="38">
        <v>2316.3166666666666</v>
      </c>
      <c r="J93" s="38">
        <v>2493.416666666667</v>
      </c>
      <c r="K93" s="38">
        <v>2549.6333333333332</v>
      </c>
      <c r="L93" s="38">
        <v>2581.9666666666672</v>
      </c>
      <c r="M93" s="28">
        <v>2517.3000000000002</v>
      </c>
      <c r="N93" s="28">
        <v>2428.75</v>
      </c>
      <c r="O93" s="39">
        <v>19423500</v>
      </c>
      <c r="P93" s="40">
        <v>4.1385189474361449E-2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44616</v>
      </c>
      <c r="E94" s="37">
        <v>2210.5</v>
      </c>
      <c r="F94" s="37">
        <v>2237.4333333333334</v>
      </c>
      <c r="G94" s="38">
        <v>2170.0166666666669</v>
      </c>
      <c r="H94" s="38">
        <v>2129.5333333333333</v>
      </c>
      <c r="I94" s="38">
        <v>2062.1166666666668</v>
      </c>
      <c r="J94" s="38">
        <v>2277.916666666667</v>
      </c>
      <c r="K94" s="38">
        <v>2345.333333333333</v>
      </c>
      <c r="L94" s="38">
        <v>2385.8166666666671</v>
      </c>
      <c r="M94" s="28">
        <v>2304.85</v>
      </c>
      <c r="N94" s="28">
        <v>2196.9499999999998</v>
      </c>
      <c r="O94" s="39">
        <v>3228600</v>
      </c>
      <c r="P94" s="40">
        <v>1.7074092741935484E-2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44616</v>
      </c>
      <c r="E95" s="37">
        <v>1473.1</v>
      </c>
      <c r="F95" s="37">
        <v>1486.75</v>
      </c>
      <c r="G95" s="38">
        <v>1451.5</v>
      </c>
      <c r="H95" s="38">
        <v>1429.9</v>
      </c>
      <c r="I95" s="38">
        <v>1394.65</v>
      </c>
      <c r="J95" s="38">
        <v>1508.35</v>
      </c>
      <c r="K95" s="38">
        <v>1543.6</v>
      </c>
      <c r="L95" s="38">
        <v>1565.1999999999998</v>
      </c>
      <c r="M95" s="28">
        <v>1522</v>
      </c>
      <c r="N95" s="28">
        <v>1465.15</v>
      </c>
      <c r="O95" s="39">
        <v>33650650</v>
      </c>
      <c r="P95" s="40">
        <v>1.2075496666832084E-2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44616</v>
      </c>
      <c r="E96" s="37">
        <v>603.35</v>
      </c>
      <c r="F96" s="37">
        <v>609.31666666666672</v>
      </c>
      <c r="G96" s="38">
        <v>594.28333333333342</v>
      </c>
      <c r="H96" s="38">
        <v>585.2166666666667</v>
      </c>
      <c r="I96" s="38">
        <v>570.18333333333339</v>
      </c>
      <c r="J96" s="38">
        <v>618.38333333333344</v>
      </c>
      <c r="K96" s="38">
        <v>633.41666666666674</v>
      </c>
      <c r="L96" s="38">
        <v>642.48333333333346</v>
      </c>
      <c r="M96" s="28">
        <v>624.35</v>
      </c>
      <c r="N96" s="28">
        <v>600.25</v>
      </c>
      <c r="O96" s="39">
        <v>22675400</v>
      </c>
      <c r="P96" s="40">
        <v>2.9156265601597602E-2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44616</v>
      </c>
      <c r="E97" s="37">
        <v>2581.9</v>
      </c>
      <c r="F97" s="37">
        <v>2604.5500000000002</v>
      </c>
      <c r="G97" s="38">
        <v>2533.9000000000005</v>
      </c>
      <c r="H97" s="38">
        <v>2485.9000000000005</v>
      </c>
      <c r="I97" s="38">
        <v>2415.2500000000009</v>
      </c>
      <c r="J97" s="38">
        <v>2652.55</v>
      </c>
      <c r="K97" s="38">
        <v>2723.2</v>
      </c>
      <c r="L97" s="38">
        <v>2771.2</v>
      </c>
      <c r="M97" s="28">
        <v>2675.2</v>
      </c>
      <c r="N97" s="28">
        <v>2556.5500000000002</v>
      </c>
      <c r="O97" s="39">
        <v>3629400</v>
      </c>
      <c r="P97" s="40">
        <v>1.7750483721712795E-2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44616</v>
      </c>
      <c r="E98" s="37">
        <v>524.4</v>
      </c>
      <c r="F98" s="37">
        <v>525.48333333333323</v>
      </c>
      <c r="G98" s="38">
        <v>518.16666666666652</v>
      </c>
      <c r="H98" s="38">
        <v>511.93333333333328</v>
      </c>
      <c r="I98" s="38">
        <v>504.61666666666656</v>
      </c>
      <c r="J98" s="38">
        <v>531.71666666666647</v>
      </c>
      <c r="K98" s="38">
        <v>539.0333333333333</v>
      </c>
      <c r="L98" s="38">
        <v>545.26666666666642</v>
      </c>
      <c r="M98" s="28">
        <v>532.79999999999995</v>
      </c>
      <c r="N98" s="28">
        <v>519.25</v>
      </c>
      <c r="O98" s="39">
        <v>29530250</v>
      </c>
      <c r="P98" s="40">
        <v>-1.9256621734549287E-3</v>
      </c>
    </row>
    <row r="99" spans="1:16" ht="12.75" customHeight="1">
      <c r="A99" s="28">
        <v>89</v>
      </c>
      <c r="B99" s="29" t="s">
        <v>120</v>
      </c>
      <c r="C99" s="30" t="s">
        <v>391</v>
      </c>
      <c r="D99" s="31">
        <v>44616</v>
      </c>
      <c r="E99" s="37">
        <v>142.05000000000001</v>
      </c>
      <c r="F99" s="37">
        <v>140.50000000000003</v>
      </c>
      <c r="G99" s="38">
        <v>137.35000000000005</v>
      </c>
      <c r="H99" s="38">
        <v>132.65000000000003</v>
      </c>
      <c r="I99" s="38">
        <v>129.50000000000006</v>
      </c>
      <c r="J99" s="38">
        <v>145.20000000000005</v>
      </c>
      <c r="K99" s="38">
        <v>148.35000000000002</v>
      </c>
      <c r="L99" s="38">
        <v>153.05000000000004</v>
      </c>
      <c r="M99" s="28">
        <v>143.65</v>
      </c>
      <c r="N99" s="28">
        <v>135.80000000000001</v>
      </c>
      <c r="O99" s="39">
        <v>16972100</v>
      </c>
      <c r="P99" s="40">
        <v>0.15240875912408758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44616</v>
      </c>
      <c r="E100" s="37">
        <v>285.05</v>
      </c>
      <c r="F100" s="37">
        <v>283.38333333333338</v>
      </c>
      <c r="G100" s="38">
        <v>280.36666666666679</v>
      </c>
      <c r="H100" s="38">
        <v>275.68333333333339</v>
      </c>
      <c r="I100" s="38">
        <v>272.6666666666668</v>
      </c>
      <c r="J100" s="38">
        <v>288.06666666666678</v>
      </c>
      <c r="K100" s="38">
        <v>291.08333333333331</v>
      </c>
      <c r="L100" s="38">
        <v>295.76666666666677</v>
      </c>
      <c r="M100" s="28">
        <v>286.39999999999998</v>
      </c>
      <c r="N100" s="28">
        <v>278.7</v>
      </c>
      <c r="O100" s="39">
        <v>13186800</v>
      </c>
      <c r="P100" s="40">
        <v>-7.7204388459975615E-3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44616</v>
      </c>
      <c r="E101" s="37">
        <v>2259.5500000000002</v>
      </c>
      <c r="F101" s="37">
        <v>2274.7333333333331</v>
      </c>
      <c r="G101" s="38">
        <v>2229.7666666666664</v>
      </c>
      <c r="H101" s="38">
        <v>2199.9833333333331</v>
      </c>
      <c r="I101" s="38">
        <v>2155.0166666666664</v>
      </c>
      <c r="J101" s="38">
        <v>2304.5166666666664</v>
      </c>
      <c r="K101" s="38">
        <v>2349.4833333333327</v>
      </c>
      <c r="L101" s="38">
        <v>2379.2666666666664</v>
      </c>
      <c r="M101" s="28">
        <v>2319.6999999999998</v>
      </c>
      <c r="N101" s="28">
        <v>2244.9499999999998</v>
      </c>
      <c r="O101" s="39">
        <v>10224000</v>
      </c>
      <c r="P101" s="40">
        <v>2.017601628449979E-2</v>
      </c>
    </row>
    <row r="102" spans="1:16" ht="12.75" customHeight="1">
      <c r="A102" s="28">
        <v>92</v>
      </c>
      <c r="B102" s="29" t="s">
        <v>44</v>
      </c>
      <c r="C102" s="30" t="s">
        <v>392</v>
      </c>
      <c r="D102" s="31">
        <v>44616</v>
      </c>
      <c r="E102" s="37">
        <v>45091.8</v>
      </c>
      <c r="F102" s="37">
        <v>44811.683333333327</v>
      </c>
      <c r="G102" s="38">
        <v>44391.366666666654</v>
      </c>
      <c r="H102" s="38">
        <v>43690.933333333327</v>
      </c>
      <c r="I102" s="38">
        <v>43270.616666666654</v>
      </c>
      <c r="J102" s="38">
        <v>45512.116666666654</v>
      </c>
      <c r="K102" s="38">
        <v>45932.43333333332</v>
      </c>
      <c r="L102" s="38">
        <v>46632.866666666654</v>
      </c>
      <c r="M102" s="28">
        <v>45232</v>
      </c>
      <c r="N102" s="28">
        <v>44111.25</v>
      </c>
      <c r="O102" s="39">
        <v>9690</v>
      </c>
      <c r="P102" s="40">
        <v>0.15563506261180679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44616</v>
      </c>
      <c r="E103" s="37">
        <v>209.25</v>
      </c>
      <c r="F103" s="37">
        <v>211.25</v>
      </c>
      <c r="G103" s="38">
        <v>206.2</v>
      </c>
      <c r="H103" s="38">
        <v>203.14999999999998</v>
      </c>
      <c r="I103" s="38">
        <v>198.09999999999997</v>
      </c>
      <c r="J103" s="38">
        <v>214.3</v>
      </c>
      <c r="K103" s="38">
        <v>219.35000000000002</v>
      </c>
      <c r="L103" s="38">
        <v>222.40000000000003</v>
      </c>
      <c r="M103" s="28">
        <v>216.3</v>
      </c>
      <c r="N103" s="28">
        <v>208.2</v>
      </c>
      <c r="O103" s="39">
        <v>36911700</v>
      </c>
      <c r="P103" s="40">
        <v>8.1280162560325112E-3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44616</v>
      </c>
      <c r="E104" s="37">
        <v>789.1</v>
      </c>
      <c r="F104" s="37">
        <v>793.68333333333339</v>
      </c>
      <c r="G104" s="38">
        <v>779.56666666666683</v>
      </c>
      <c r="H104" s="38">
        <v>770.03333333333342</v>
      </c>
      <c r="I104" s="38">
        <v>755.91666666666686</v>
      </c>
      <c r="J104" s="38">
        <v>803.21666666666681</v>
      </c>
      <c r="K104" s="38">
        <v>817.33333333333337</v>
      </c>
      <c r="L104" s="38">
        <v>826.86666666666679</v>
      </c>
      <c r="M104" s="28">
        <v>807.8</v>
      </c>
      <c r="N104" s="28">
        <v>784.15</v>
      </c>
      <c r="O104" s="39">
        <v>87177750</v>
      </c>
      <c r="P104" s="40">
        <v>3.2219201276394833E-2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44616</v>
      </c>
      <c r="E105" s="37">
        <v>1339.95</v>
      </c>
      <c r="F105" s="37">
        <v>1349.0166666666667</v>
      </c>
      <c r="G105" s="38">
        <v>1326.5833333333333</v>
      </c>
      <c r="H105" s="38">
        <v>1313.2166666666667</v>
      </c>
      <c r="I105" s="38">
        <v>1290.7833333333333</v>
      </c>
      <c r="J105" s="38">
        <v>1362.3833333333332</v>
      </c>
      <c r="K105" s="38">
        <v>1384.8166666666666</v>
      </c>
      <c r="L105" s="38">
        <v>1398.1833333333332</v>
      </c>
      <c r="M105" s="28">
        <v>1371.45</v>
      </c>
      <c r="N105" s="28">
        <v>1335.65</v>
      </c>
      <c r="O105" s="39">
        <v>2942700</v>
      </c>
      <c r="P105" s="40">
        <v>-1.0291595197255575E-2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44616</v>
      </c>
      <c r="E106" s="37">
        <v>523.15</v>
      </c>
      <c r="F106" s="37">
        <v>526.13333333333333</v>
      </c>
      <c r="G106" s="38">
        <v>513.51666666666665</v>
      </c>
      <c r="H106" s="38">
        <v>503.88333333333333</v>
      </c>
      <c r="I106" s="38">
        <v>491.26666666666665</v>
      </c>
      <c r="J106" s="38">
        <v>535.76666666666665</v>
      </c>
      <c r="K106" s="38">
        <v>548.38333333333321</v>
      </c>
      <c r="L106" s="38">
        <v>558.01666666666665</v>
      </c>
      <c r="M106" s="28">
        <v>538.75</v>
      </c>
      <c r="N106" s="28">
        <v>516.5</v>
      </c>
      <c r="O106" s="39">
        <v>5592750</v>
      </c>
      <c r="P106" s="40">
        <v>1.8298511538986754E-2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44616</v>
      </c>
      <c r="E107" s="37">
        <v>11</v>
      </c>
      <c r="F107" s="37">
        <v>11.1</v>
      </c>
      <c r="G107" s="38">
        <v>10.799999999999999</v>
      </c>
      <c r="H107" s="38">
        <v>10.6</v>
      </c>
      <c r="I107" s="38">
        <v>10.299999999999999</v>
      </c>
      <c r="J107" s="38">
        <v>11.299999999999999</v>
      </c>
      <c r="K107" s="38">
        <v>11.6</v>
      </c>
      <c r="L107" s="38">
        <v>11.799999999999999</v>
      </c>
      <c r="M107" s="28">
        <v>11.4</v>
      </c>
      <c r="N107" s="28">
        <v>10.9</v>
      </c>
      <c r="O107" s="39">
        <v>714420000</v>
      </c>
      <c r="P107" s="40">
        <v>5.9136605558840925E-3</v>
      </c>
    </row>
    <row r="108" spans="1:16" ht="12.75" customHeight="1">
      <c r="A108" s="28">
        <v>98</v>
      </c>
      <c r="B108" s="29" t="s">
        <v>63</v>
      </c>
      <c r="C108" s="30" t="s">
        <v>396</v>
      </c>
      <c r="D108" s="31">
        <v>44616</v>
      </c>
      <c r="E108" s="37">
        <v>65.400000000000006</v>
      </c>
      <c r="F108" s="37">
        <v>65.349999999999994</v>
      </c>
      <c r="G108" s="38">
        <v>64.149999999999991</v>
      </c>
      <c r="H108" s="38">
        <v>62.899999999999991</v>
      </c>
      <c r="I108" s="38">
        <v>61.699999999999989</v>
      </c>
      <c r="J108" s="38">
        <v>66.599999999999994</v>
      </c>
      <c r="K108" s="38">
        <v>67.799999999999983</v>
      </c>
      <c r="L108" s="38">
        <v>69.05</v>
      </c>
      <c r="M108" s="28">
        <v>66.55</v>
      </c>
      <c r="N108" s="28">
        <v>64.099999999999994</v>
      </c>
      <c r="O108" s="39">
        <v>89800000</v>
      </c>
      <c r="P108" s="40">
        <v>4.5866428012081885E-3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44616</v>
      </c>
      <c r="E109" s="37">
        <v>47.15</v>
      </c>
      <c r="F109" s="37">
        <v>47.366666666666674</v>
      </c>
      <c r="G109" s="38">
        <v>46.483333333333348</v>
      </c>
      <c r="H109" s="38">
        <v>45.816666666666677</v>
      </c>
      <c r="I109" s="38">
        <v>44.933333333333351</v>
      </c>
      <c r="J109" s="38">
        <v>48.033333333333346</v>
      </c>
      <c r="K109" s="38">
        <v>48.916666666666671</v>
      </c>
      <c r="L109" s="38">
        <v>49.583333333333343</v>
      </c>
      <c r="M109" s="28">
        <v>48.25</v>
      </c>
      <c r="N109" s="28">
        <v>46.7</v>
      </c>
      <c r="O109" s="39">
        <v>154156800</v>
      </c>
      <c r="P109" s="40">
        <v>7.2056492289955326E-4</v>
      </c>
    </row>
    <row r="110" spans="1:16" ht="12.75" customHeight="1">
      <c r="A110" s="28">
        <v>100</v>
      </c>
      <c r="B110" s="29" t="s">
        <v>44</v>
      </c>
      <c r="C110" s="30" t="s">
        <v>407</v>
      </c>
      <c r="D110" s="31">
        <v>44616</v>
      </c>
      <c r="E110" s="37">
        <v>226.1</v>
      </c>
      <c r="F110" s="37">
        <v>228.75</v>
      </c>
      <c r="G110" s="38">
        <v>221.5</v>
      </c>
      <c r="H110" s="38">
        <v>216.9</v>
      </c>
      <c r="I110" s="38">
        <v>209.65</v>
      </c>
      <c r="J110" s="38">
        <v>233.35</v>
      </c>
      <c r="K110" s="38">
        <v>240.6</v>
      </c>
      <c r="L110" s="38">
        <v>245.2</v>
      </c>
      <c r="M110" s="28">
        <v>236</v>
      </c>
      <c r="N110" s="28">
        <v>224.15</v>
      </c>
      <c r="O110" s="39">
        <v>47793750</v>
      </c>
      <c r="P110" s="40">
        <v>3.1733182222941796E-2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44616</v>
      </c>
      <c r="E111" s="37">
        <v>394.8</v>
      </c>
      <c r="F111" s="37">
        <v>395.45</v>
      </c>
      <c r="G111" s="38">
        <v>390.15</v>
      </c>
      <c r="H111" s="38">
        <v>385.5</v>
      </c>
      <c r="I111" s="38">
        <v>380.2</v>
      </c>
      <c r="J111" s="38">
        <v>400.09999999999997</v>
      </c>
      <c r="K111" s="38">
        <v>405.40000000000003</v>
      </c>
      <c r="L111" s="38">
        <v>410.04999999999995</v>
      </c>
      <c r="M111" s="28">
        <v>400.75</v>
      </c>
      <c r="N111" s="28">
        <v>390.8</v>
      </c>
      <c r="O111" s="39">
        <v>19541500</v>
      </c>
      <c r="P111" s="40">
        <v>3.3888731996611129E-3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44616</v>
      </c>
      <c r="E112" s="37">
        <v>212.5</v>
      </c>
      <c r="F112" s="37">
        <v>214.5</v>
      </c>
      <c r="G112" s="38">
        <v>209.8</v>
      </c>
      <c r="H112" s="38">
        <v>207.10000000000002</v>
      </c>
      <c r="I112" s="38">
        <v>202.40000000000003</v>
      </c>
      <c r="J112" s="38">
        <v>217.2</v>
      </c>
      <c r="K112" s="38">
        <v>221.89999999999998</v>
      </c>
      <c r="L112" s="38">
        <v>224.59999999999997</v>
      </c>
      <c r="M112" s="28">
        <v>219.2</v>
      </c>
      <c r="N112" s="28">
        <v>211.8</v>
      </c>
      <c r="O112" s="39">
        <v>17865724</v>
      </c>
      <c r="P112" s="40">
        <v>-2.6942074539739562E-3</v>
      </c>
    </row>
    <row r="113" spans="1:16" ht="12.75" customHeight="1">
      <c r="A113" s="28">
        <v>103</v>
      </c>
      <c r="B113" s="29" t="s">
        <v>42</v>
      </c>
      <c r="C113" s="30" t="s">
        <v>404</v>
      </c>
      <c r="D113" s="31">
        <v>44616</v>
      </c>
      <c r="E113" s="37">
        <v>221.95</v>
      </c>
      <c r="F113" s="37">
        <v>223.20000000000002</v>
      </c>
      <c r="G113" s="38">
        <v>217.15000000000003</v>
      </c>
      <c r="H113" s="38">
        <v>212.35000000000002</v>
      </c>
      <c r="I113" s="38">
        <v>206.30000000000004</v>
      </c>
      <c r="J113" s="38">
        <v>228.00000000000003</v>
      </c>
      <c r="K113" s="38">
        <v>234.05000000000004</v>
      </c>
      <c r="L113" s="38">
        <v>238.85000000000002</v>
      </c>
      <c r="M113" s="28">
        <v>229.25</v>
      </c>
      <c r="N113" s="28">
        <v>218.4</v>
      </c>
      <c r="O113" s="39">
        <v>12878900</v>
      </c>
      <c r="P113" s="40">
        <v>1.1386927806877705E-2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44616</v>
      </c>
      <c r="E114" s="37">
        <v>4755.1499999999996</v>
      </c>
      <c r="F114" s="37">
        <v>4780.9666666666662</v>
      </c>
      <c r="G114" s="38">
        <v>4648.9333333333325</v>
      </c>
      <c r="H114" s="38">
        <v>4542.7166666666662</v>
      </c>
      <c r="I114" s="38">
        <v>4410.6833333333325</v>
      </c>
      <c r="J114" s="38">
        <v>4887.1833333333325</v>
      </c>
      <c r="K114" s="38">
        <v>5019.2166666666672</v>
      </c>
      <c r="L114" s="38">
        <v>5125.4333333333325</v>
      </c>
      <c r="M114" s="28">
        <v>4913</v>
      </c>
      <c r="N114" s="28">
        <v>4674.75</v>
      </c>
      <c r="O114" s="39">
        <v>377325</v>
      </c>
      <c r="P114" s="40">
        <v>4.4425991280880213E-2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44616</v>
      </c>
      <c r="E115" s="37">
        <v>2173.5</v>
      </c>
      <c r="F115" s="37">
        <v>2108.4833333333331</v>
      </c>
      <c r="G115" s="38">
        <v>2030.0166666666664</v>
      </c>
      <c r="H115" s="38">
        <v>1886.5333333333333</v>
      </c>
      <c r="I115" s="38">
        <v>1808.0666666666666</v>
      </c>
      <c r="J115" s="38">
        <v>2251.9666666666662</v>
      </c>
      <c r="K115" s="38">
        <v>2330.4333333333325</v>
      </c>
      <c r="L115" s="38">
        <v>2473.9166666666661</v>
      </c>
      <c r="M115" s="28">
        <v>2186.9499999999998</v>
      </c>
      <c r="N115" s="28">
        <v>1965</v>
      </c>
      <c r="O115" s="39">
        <v>3372000</v>
      </c>
      <c r="P115" s="40">
        <v>3.8737004235656528E-2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44616</v>
      </c>
      <c r="E116" s="37">
        <v>934.1</v>
      </c>
      <c r="F116" s="37">
        <v>940.88333333333333</v>
      </c>
      <c r="G116" s="38">
        <v>922.06666666666661</v>
      </c>
      <c r="H116" s="38">
        <v>910.0333333333333</v>
      </c>
      <c r="I116" s="38">
        <v>891.21666666666658</v>
      </c>
      <c r="J116" s="38">
        <v>952.91666666666663</v>
      </c>
      <c r="K116" s="38">
        <v>971.73333333333346</v>
      </c>
      <c r="L116" s="38">
        <v>983.76666666666665</v>
      </c>
      <c r="M116" s="28">
        <v>959.7</v>
      </c>
      <c r="N116" s="28">
        <v>928.85</v>
      </c>
      <c r="O116" s="39">
        <v>27856800</v>
      </c>
      <c r="P116" s="40">
        <v>-1.6335091845166211E-2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44616</v>
      </c>
      <c r="E117" s="37">
        <v>253.1</v>
      </c>
      <c r="F117" s="37">
        <v>253.54999999999998</v>
      </c>
      <c r="G117" s="38">
        <v>250.2</v>
      </c>
      <c r="H117" s="38">
        <v>247.3</v>
      </c>
      <c r="I117" s="38">
        <v>243.95000000000002</v>
      </c>
      <c r="J117" s="38">
        <v>256.44999999999993</v>
      </c>
      <c r="K117" s="38">
        <v>259.79999999999995</v>
      </c>
      <c r="L117" s="38">
        <v>262.69999999999993</v>
      </c>
      <c r="M117" s="28">
        <v>256.89999999999998</v>
      </c>
      <c r="N117" s="28">
        <v>250.65</v>
      </c>
      <c r="O117" s="39">
        <v>9396800</v>
      </c>
      <c r="P117" s="40">
        <v>-5.6296296296296294E-3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44616</v>
      </c>
      <c r="E118" s="37">
        <v>1711.85</v>
      </c>
      <c r="F118" s="37">
        <v>1712.9666666666665</v>
      </c>
      <c r="G118" s="38">
        <v>1693.9333333333329</v>
      </c>
      <c r="H118" s="38">
        <v>1676.0166666666664</v>
      </c>
      <c r="I118" s="38">
        <v>1656.9833333333329</v>
      </c>
      <c r="J118" s="38">
        <v>1730.883333333333</v>
      </c>
      <c r="K118" s="38">
        <v>1749.9166666666663</v>
      </c>
      <c r="L118" s="38">
        <v>1767.833333333333</v>
      </c>
      <c r="M118" s="28">
        <v>1732</v>
      </c>
      <c r="N118" s="28">
        <v>1695.05</v>
      </c>
      <c r="O118" s="39">
        <v>44643900</v>
      </c>
      <c r="P118" s="40">
        <v>3.7971946515634479E-2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44616</v>
      </c>
      <c r="E119" s="37">
        <v>119.3</v>
      </c>
      <c r="F119" s="37">
        <v>119.66666666666667</v>
      </c>
      <c r="G119" s="38">
        <v>118.53333333333335</v>
      </c>
      <c r="H119" s="38">
        <v>117.76666666666668</v>
      </c>
      <c r="I119" s="38">
        <v>116.63333333333335</v>
      </c>
      <c r="J119" s="38">
        <v>120.43333333333334</v>
      </c>
      <c r="K119" s="38">
        <v>121.56666666666666</v>
      </c>
      <c r="L119" s="38">
        <v>122.33333333333333</v>
      </c>
      <c r="M119" s="28">
        <v>120.8</v>
      </c>
      <c r="N119" s="28">
        <v>118.9</v>
      </c>
      <c r="O119" s="39">
        <v>39611000</v>
      </c>
      <c r="P119" s="40">
        <v>1.3133832086450541E-2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44616</v>
      </c>
      <c r="E120" s="37">
        <v>1021.75</v>
      </c>
      <c r="F120" s="37">
        <v>1024.6000000000001</v>
      </c>
      <c r="G120" s="38">
        <v>1009.3000000000002</v>
      </c>
      <c r="H120" s="38">
        <v>996.85</v>
      </c>
      <c r="I120" s="38">
        <v>981.55000000000007</v>
      </c>
      <c r="J120" s="38">
        <v>1037.0500000000002</v>
      </c>
      <c r="K120" s="38">
        <v>1052.3499999999999</v>
      </c>
      <c r="L120" s="38">
        <v>1064.8000000000004</v>
      </c>
      <c r="M120" s="28">
        <v>1039.9000000000001</v>
      </c>
      <c r="N120" s="28">
        <v>1012.15</v>
      </c>
      <c r="O120" s="39">
        <v>1255950</v>
      </c>
      <c r="P120" s="40">
        <v>6.1283345349675555E-3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44616</v>
      </c>
      <c r="E121" s="37">
        <v>833.9</v>
      </c>
      <c r="F121" s="37">
        <v>842.68333333333339</v>
      </c>
      <c r="G121" s="38">
        <v>817.41666666666674</v>
      </c>
      <c r="H121" s="38">
        <v>800.93333333333339</v>
      </c>
      <c r="I121" s="38">
        <v>775.66666666666674</v>
      </c>
      <c r="J121" s="38">
        <v>859.16666666666674</v>
      </c>
      <c r="K121" s="38">
        <v>884.43333333333339</v>
      </c>
      <c r="L121" s="38">
        <v>900.91666666666674</v>
      </c>
      <c r="M121" s="28">
        <v>867.95</v>
      </c>
      <c r="N121" s="28">
        <v>826.2</v>
      </c>
      <c r="O121" s="39">
        <v>10146500</v>
      </c>
      <c r="P121" s="40">
        <v>7.2611229303487193E-2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44616</v>
      </c>
      <c r="E122" s="37">
        <v>225.8</v>
      </c>
      <c r="F122" s="37">
        <v>226.65</v>
      </c>
      <c r="G122" s="38">
        <v>223.3</v>
      </c>
      <c r="H122" s="38">
        <v>220.8</v>
      </c>
      <c r="I122" s="38">
        <v>217.45000000000002</v>
      </c>
      <c r="J122" s="38">
        <v>229.15</v>
      </c>
      <c r="K122" s="38">
        <v>232.49999999999997</v>
      </c>
      <c r="L122" s="38">
        <v>235</v>
      </c>
      <c r="M122" s="28">
        <v>230</v>
      </c>
      <c r="N122" s="28">
        <v>224.15</v>
      </c>
      <c r="O122" s="39">
        <v>191398400</v>
      </c>
      <c r="P122" s="40">
        <v>-1.0652375281196242E-2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44616</v>
      </c>
      <c r="E123" s="37">
        <v>422.7</v>
      </c>
      <c r="F123" s="37">
        <v>426.18333333333339</v>
      </c>
      <c r="G123" s="38">
        <v>416.61666666666679</v>
      </c>
      <c r="H123" s="38">
        <v>410.53333333333342</v>
      </c>
      <c r="I123" s="38">
        <v>400.96666666666681</v>
      </c>
      <c r="J123" s="38">
        <v>432.26666666666677</v>
      </c>
      <c r="K123" s="38">
        <v>441.83333333333337</v>
      </c>
      <c r="L123" s="38">
        <v>447.91666666666674</v>
      </c>
      <c r="M123" s="28">
        <v>435.75</v>
      </c>
      <c r="N123" s="28">
        <v>420.1</v>
      </c>
      <c r="O123" s="39">
        <v>34812500</v>
      </c>
      <c r="P123" s="40">
        <v>-1.5901060070671377E-2</v>
      </c>
    </row>
    <row r="124" spans="1:16" ht="12.75" customHeight="1">
      <c r="A124" s="28">
        <v>114</v>
      </c>
      <c r="B124" s="29" t="s">
        <v>42</v>
      </c>
      <c r="C124" s="30" t="s">
        <v>416</v>
      </c>
      <c r="D124" s="31">
        <v>44616</v>
      </c>
      <c r="E124" s="37">
        <v>3329.9</v>
      </c>
      <c r="F124" s="37">
        <v>3320.0166666666669</v>
      </c>
      <c r="G124" s="38">
        <v>3261.7333333333336</v>
      </c>
      <c r="H124" s="38">
        <v>3193.5666666666666</v>
      </c>
      <c r="I124" s="38">
        <v>3135.2833333333333</v>
      </c>
      <c r="J124" s="38">
        <v>3388.1833333333338</v>
      </c>
      <c r="K124" s="38">
        <v>3446.4666666666676</v>
      </c>
      <c r="L124" s="38">
        <v>3514.6333333333341</v>
      </c>
      <c r="M124" s="28">
        <v>3378.3</v>
      </c>
      <c r="N124" s="28">
        <v>3251.85</v>
      </c>
      <c r="O124" s="39">
        <v>288225</v>
      </c>
      <c r="P124" s="40">
        <v>-5.6160458452722065E-2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44616</v>
      </c>
      <c r="E125" s="37">
        <v>652.79999999999995</v>
      </c>
      <c r="F125" s="37">
        <v>655.85</v>
      </c>
      <c r="G125" s="38">
        <v>643.75</v>
      </c>
      <c r="H125" s="38">
        <v>634.69999999999993</v>
      </c>
      <c r="I125" s="38">
        <v>622.59999999999991</v>
      </c>
      <c r="J125" s="38">
        <v>664.90000000000009</v>
      </c>
      <c r="K125" s="38">
        <v>677.00000000000023</v>
      </c>
      <c r="L125" s="38">
        <v>686.05000000000018</v>
      </c>
      <c r="M125" s="28">
        <v>667.95</v>
      </c>
      <c r="N125" s="28">
        <v>646.79999999999995</v>
      </c>
      <c r="O125" s="39">
        <v>41261400</v>
      </c>
      <c r="P125" s="40">
        <v>-8.9815505333808894E-3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44616</v>
      </c>
      <c r="E126" s="37">
        <v>3179.55</v>
      </c>
      <c r="F126" s="37">
        <v>3181.2000000000003</v>
      </c>
      <c r="G126" s="38">
        <v>3130.4000000000005</v>
      </c>
      <c r="H126" s="38">
        <v>3081.2500000000005</v>
      </c>
      <c r="I126" s="38">
        <v>3030.4500000000007</v>
      </c>
      <c r="J126" s="38">
        <v>3230.3500000000004</v>
      </c>
      <c r="K126" s="38">
        <v>3281.1500000000005</v>
      </c>
      <c r="L126" s="38">
        <v>3330.3</v>
      </c>
      <c r="M126" s="28">
        <v>3232</v>
      </c>
      <c r="N126" s="28">
        <v>3132.05</v>
      </c>
      <c r="O126" s="39">
        <v>2585875</v>
      </c>
      <c r="P126" s="40">
        <v>-2.013073133762789E-2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44616</v>
      </c>
      <c r="E127" s="37">
        <v>1834.9</v>
      </c>
      <c r="F127" s="37">
        <v>1852.1333333333334</v>
      </c>
      <c r="G127" s="38">
        <v>1809.0666666666668</v>
      </c>
      <c r="H127" s="38">
        <v>1783.2333333333333</v>
      </c>
      <c r="I127" s="38">
        <v>1740.1666666666667</v>
      </c>
      <c r="J127" s="38">
        <v>1877.9666666666669</v>
      </c>
      <c r="K127" s="38">
        <v>1921.0333333333335</v>
      </c>
      <c r="L127" s="38">
        <v>1946.866666666667</v>
      </c>
      <c r="M127" s="28">
        <v>1895.2</v>
      </c>
      <c r="N127" s="28">
        <v>1826.3</v>
      </c>
      <c r="O127" s="39">
        <v>15481600</v>
      </c>
      <c r="P127" s="40">
        <v>3.8113885685164821E-2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44616</v>
      </c>
      <c r="E128" s="37">
        <v>74.55</v>
      </c>
      <c r="F128" s="37">
        <v>74.816666666666663</v>
      </c>
      <c r="G128" s="38">
        <v>73.73333333333332</v>
      </c>
      <c r="H128" s="38">
        <v>72.916666666666657</v>
      </c>
      <c r="I128" s="38">
        <v>71.833333333333314</v>
      </c>
      <c r="J128" s="38">
        <v>75.633333333333326</v>
      </c>
      <c r="K128" s="38">
        <v>76.716666666666669</v>
      </c>
      <c r="L128" s="38">
        <v>77.533333333333331</v>
      </c>
      <c r="M128" s="28">
        <v>75.900000000000006</v>
      </c>
      <c r="N128" s="28">
        <v>74</v>
      </c>
      <c r="O128" s="39">
        <v>69348404</v>
      </c>
      <c r="P128" s="40">
        <v>2.7774103954503374E-2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44616</v>
      </c>
      <c r="E129" s="37">
        <v>2980.2</v>
      </c>
      <c r="F129" s="37">
        <v>2998.85</v>
      </c>
      <c r="G129" s="38">
        <v>2924.8999999999996</v>
      </c>
      <c r="H129" s="38">
        <v>2869.6</v>
      </c>
      <c r="I129" s="38">
        <v>2795.6499999999996</v>
      </c>
      <c r="J129" s="38">
        <v>3054.1499999999996</v>
      </c>
      <c r="K129" s="38">
        <v>3128.0999999999995</v>
      </c>
      <c r="L129" s="38">
        <v>3183.3999999999996</v>
      </c>
      <c r="M129" s="28">
        <v>3072.8</v>
      </c>
      <c r="N129" s="28">
        <v>2943.55</v>
      </c>
      <c r="O129" s="39">
        <v>806500</v>
      </c>
      <c r="P129" s="40">
        <v>5.7011795543905633E-2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44616</v>
      </c>
      <c r="E130" s="37">
        <v>530.65</v>
      </c>
      <c r="F130" s="37">
        <v>531.31666666666672</v>
      </c>
      <c r="G130" s="38">
        <v>522.78333333333342</v>
      </c>
      <c r="H130" s="38">
        <v>514.91666666666674</v>
      </c>
      <c r="I130" s="38">
        <v>506.38333333333344</v>
      </c>
      <c r="J130" s="38">
        <v>539.18333333333339</v>
      </c>
      <c r="K130" s="38">
        <v>547.7166666666667</v>
      </c>
      <c r="L130" s="38">
        <v>555.58333333333337</v>
      </c>
      <c r="M130" s="28">
        <v>539.85</v>
      </c>
      <c r="N130" s="28">
        <v>523.45000000000005</v>
      </c>
      <c r="O130" s="39">
        <v>4953600</v>
      </c>
      <c r="P130" s="40">
        <v>1.568555083963831E-2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44616</v>
      </c>
      <c r="E131" s="37">
        <v>389.4</v>
      </c>
      <c r="F131" s="37">
        <v>391.88333333333338</v>
      </c>
      <c r="G131" s="38">
        <v>384.11666666666679</v>
      </c>
      <c r="H131" s="38">
        <v>378.83333333333343</v>
      </c>
      <c r="I131" s="38">
        <v>371.06666666666683</v>
      </c>
      <c r="J131" s="38">
        <v>397.16666666666674</v>
      </c>
      <c r="K131" s="38">
        <v>404.93333333333328</v>
      </c>
      <c r="L131" s="38">
        <v>410.2166666666667</v>
      </c>
      <c r="M131" s="28">
        <v>399.65</v>
      </c>
      <c r="N131" s="28">
        <v>386.6</v>
      </c>
      <c r="O131" s="39">
        <v>21778000</v>
      </c>
      <c r="P131" s="40">
        <v>9.1920213254894755E-4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44616</v>
      </c>
      <c r="E132" s="37">
        <v>1890.75</v>
      </c>
      <c r="F132" s="37">
        <v>1906.7166666666665</v>
      </c>
      <c r="G132" s="38">
        <v>1864.0333333333328</v>
      </c>
      <c r="H132" s="38">
        <v>1837.3166666666664</v>
      </c>
      <c r="I132" s="38">
        <v>1794.6333333333328</v>
      </c>
      <c r="J132" s="38">
        <v>1933.4333333333329</v>
      </c>
      <c r="K132" s="38">
        <v>1976.1166666666668</v>
      </c>
      <c r="L132" s="38">
        <v>2002.833333333333</v>
      </c>
      <c r="M132" s="28">
        <v>1949.4</v>
      </c>
      <c r="N132" s="28">
        <v>1880</v>
      </c>
      <c r="O132" s="39">
        <v>14336475</v>
      </c>
      <c r="P132" s="40">
        <v>4.339638433210579E-2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44616</v>
      </c>
      <c r="E133" s="37">
        <v>6127.25</v>
      </c>
      <c r="F133" s="37">
        <v>6196.2166666666672</v>
      </c>
      <c r="G133" s="38">
        <v>6011.0833333333339</v>
      </c>
      <c r="H133" s="38">
        <v>5894.916666666667</v>
      </c>
      <c r="I133" s="38">
        <v>5709.7833333333338</v>
      </c>
      <c r="J133" s="38">
        <v>6312.3833333333341</v>
      </c>
      <c r="K133" s="38">
        <v>6497.5166666666673</v>
      </c>
      <c r="L133" s="38">
        <v>6613.6833333333343</v>
      </c>
      <c r="M133" s="28">
        <v>6381.35</v>
      </c>
      <c r="N133" s="28">
        <v>6080.05</v>
      </c>
      <c r="O133" s="39">
        <v>999150</v>
      </c>
      <c r="P133" s="40">
        <v>-1.0546642899584076E-2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44616</v>
      </c>
      <c r="E134" s="37">
        <v>4448.6000000000004</v>
      </c>
      <c r="F134" s="37">
        <v>4488.4833333333336</v>
      </c>
      <c r="G134" s="38">
        <v>4390.1166666666668</v>
      </c>
      <c r="H134" s="38">
        <v>4331.6333333333332</v>
      </c>
      <c r="I134" s="38">
        <v>4233.2666666666664</v>
      </c>
      <c r="J134" s="38">
        <v>4546.9666666666672</v>
      </c>
      <c r="K134" s="38">
        <v>4645.3333333333339</v>
      </c>
      <c r="L134" s="38">
        <v>4703.8166666666675</v>
      </c>
      <c r="M134" s="28">
        <v>4586.8500000000004</v>
      </c>
      <c r="N134" s="28">
        <v>4430</v>
      </c>
      <c r="O134" s="39">
        <v>833400</v>
      </c>
      <c r="P134" s="40">
        <v>-8.801141769743101E-3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44616</v>
      </c>
      <c r="E135" s="37">
        <v>806</v>
      </c>
      <c r="F135" s="37">
        <v>823.5333333333333</v>
      </c>
      <c r="G135" s="38">
        <v>785.76666666666665</v>
      </c>
      <c r="H135" s="38">
        <v>765.5333333333333</v>
      </c>
      <c r="I135" s="38">
        <v>727.76666666666665</v>
      </c>
      <c r="J135" s="38">
        <v>843.76666666666665</v>
      </c>
      <c r="K135" s="38">
        <v>881.5333333333333</v>
      </c>
      <c r="L135" s="38">
        <v>901.76666666666665</v>
      </c>
      <c r="M135" s="28">
        <v>861.3</v>
      </c>
      <c r="N135" s="28">
        <v>803.3</v>
      </c>
      <c r="O135" s="39">
        <v>10140500</v>
      </c>
      <c r="P135" s="40">
        <v>0.25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44616</v>
      </c>
      <c r="E136" s="37">
        <v>831.05</v>
      </c>
      <c r="F136" s="37">
        <v>833.48333333333323</v>
      </c>
      <c r="G136" s="38">
        <v>821.16666666666652</v>
      </c>
      <c r="H136" s="38">
        <v>811.2833333333333</v>
      </c>
      <c r="I136" s="38">
        <v>798.96666666666658</v>
      </c>
      <c r="J136" s="38">
        <v>843.36666666666645</v>
      </c>
      <c r="K136" s="38">
        <v>855.68333333333328</v>
      </c>
      <c r="L136" s="38">
        <v>865.56666666666638</v>
      </c>
      <c r="M136" s="28">
        <v>845.8</v>
      </c>
      <c r="N136" s="28">
        <v>823.6</v>
      </c>
      <c r="O136" s="39">
        <v>12277300</v>
      </c>
      <c r="P136" s="40">
        <v>1.5417999086340794E-3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44616</v>
      </c>
      <c r="E137" s="37">
        <v>154.94999999999999</v>
      </c>
      <c r="F137" s="37">
        <v>154.73333333333332</v>
      </c>
      <c r="G137" s="38">
        <v>151.96666666666664</v>
      </c>
      <c r="H137" s="38">
        <v>148.98333333333332</v>
      </c>
      <c r="I137" s="38">
        <v>146.21666666666664</v>
      </c>
      <c r="J137" s="38">
        <v>157.71666666666664</v>
      </c>
      <c r="K137" s="38">
        <v>160.48333333333335</v>
      </c>
      <c r="L137" s="38">
        <v>163.46666666666664</v>
      </c>
      <c r="M137" s="28">
        <v>157.5</v>
      </c>
      <c r="N137" s="28">
        <v>151.75</v>
      </c>
      <c r="O137" s="39">
        <v>39436000</v>
      </c>
      <c r="P137" s="40">
        <v>-3.6924880336035949E-2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44616</v>
      </c>
      <c r="E138" s="37">
        <v>154.80000000000001</v>
      </c>
      <c r="F138" s="37">
        <v>155.19999999999999</v>
      </c>
      <c r="G138" s="38">
        <v>153.29999999999998</v>
      </c>
      <c r="H138" s="38">
        <v>151.79999999999998</v>
      </c>
      <c r="I138" s="38">
        <v>149.89999999999998</v>
      </c>
      <c r="J138" s="38">
        <v>156.69999999999999</v>
      </c>
      <c r="K138" s="38">
        <v>158.59999999999997</v>
      </c>
      <c r="L138" s="38">
        <v>160.1</v>
      </c>
      <c r="M138" s="28">
        <v>157.1</v>
      </c>
      <c r="N138" s="28">
        <v>153.69999999999999</v>
      </c>
      <c r="O138" s="39">
        <v>20256000</v>
      </c>
      <c r="P138" s="40">
        <v>1.5643802647412757E-2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44616</v>
      </c>
      <c r="E139" s="37">
        <v>511.35</v>
      </c>
      <c r="F139" s="37">
        <v>514.30000000000007</v>
      </c>
      <c r="G139" s="38">
        <v>506.05000000000018</v>
      </c>
      <c r="H139" s="38">
        <v>500.75000000000011</v>
      </c>
      <c r="I139" s="38">
        <v>492.50000000000023</v>
      </c>
      <c r="J139" s="38">
        <v>519.60000000000014</v>
      </c>
      <c r="K139" s="38">
        <v>527.84999999999991</v>
      </c>
      <c r="L139" s="38">
        <v>533.15000000000009</v>
      </c>
      <c r="M139" s="28">
        <v>522.54999999999995</v>
      </c>
      <c r="N139" s="28">
        <v>509</v>
      </c>
      <c r="O139" s="39">
        <v>8263000</v>
      </c>
      <c r="P139" s="40">
        <v>-7.4588419755851718E-2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44616</v>
      </c>
      <c r="E140" s="37">
        <v>8518.2000000000007</v>
      </c>
      <c r="F140" s="37">
        <v>8518.0833333333339</v>
      </c>
      <c r="G140" s="38">
        <v>8415.1166666666686</v>
      </c>
      <c r="H140" s="38">
        <v>8312.0333333333347</v>
      </c>
      <c r="I140" s="38">
        <v>8209.0666666666693</v>
      </c>
      <c r="J140" s="38">
        <v>8621.1666666666679</v>
      </c>
      <c r="K140" s="38">
        <v>8724.1333333333314</v>
      </c>
      <c r="L140" s="38">
        <v>8827.2166666666672</v>
      </c>
      <c r="M140" s="28">
        <v>8621.0499999999993</v>
      </c>
      <c r="N140" s="28">
        <v>8415</v>
      </c>
      <c r="O140" s="39">
        <v>2618100</v>
      </c>
      <c r="P140" s="40">
        <v>1.3078976898966838E-2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44616</v>
      </c>
      <c r="E141" s="37">
        <v>858.1</v>
      </c>
      <c r="F141" s="37">
        <v>866.76666666666677</v>
      </c>
      <c r="G141" s="38">
        <v>846.83333333333348</v>
      </c>
      <c r="H141" s="38">
        <v>835.56666666666672</v>
      </c>
      <c r="I141" s="38">
        <v>815.63333333333344</v>
      </c>
      <c r="J141" s="38">
        <v>878.03333333333353</v>
      </c>
      <c r="K141" s="38">
        <v>897.9666666666667</v>
      </c>
      <c r="L141" s="38">
        <v>909.23333333333358</v>
      </c>
      <c r="M141" s="28">
        <v>886.7</v>
      </c>
      <c r="N141" s="28">
        <v>855.5</v>
      </c>
      <c r="O141" s="39">
        <v>15886250</v>
      </c>
      <c r="P141" s="40">
        <v>1.7452565847410135E-2</v>
      </c>
    </row>
    <row r="142" spans="1:16" ht="12.75" customHeight="1">
      <c r="A142" s="28">
        <v>132</v>
      </c>
      <c r="B142" s="29" t="s">
        <v>44</v>
      </c>
      <c r="C142" s="30" t="s">
        <v>457</v>
      </c>
      <c r="D142" s="31">
        <v>44616</v>
      </c>
      <c r="E142" s="37">
        <v>1402.65</v>
      </c>
      <c r="F142" s="37">
        <v>1410.2</v>
      </c>
      <c r="G142" s="38">
        <v>1380.4</v>
      </c>
      <c r="H142" s="38">
        <v>1358.15</v>
      </c>
      <c r="I142" s="38">
        <v>1328.3500000000001</v>
      </c>
      <c r="J142" s="38">
        <v>1432.45</v>
      </c>
      <c r="K142" s="38">
        <v>1462.2499999999998</v>
      </c>
      <c r="L142" s="38">
        <v>1484.5</v>
      </c>
      <c r="M142" s="28">
        <v>1440</v>
      </c>
      <c r="N142" s="28">
        <v>1387.95</v>
      </c>
      <c r="O142" s="39">
        <v>2298450</v>
      </c>
      <c r="P142" s="40">
        <v>2.0671433012123097E-2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44616</v>
      </c>
      <c r="E143" s="37">
        <v>2513.9</v>
      </c>
      <c r="F143" s="37">
        <v>2516.3000000000002</v>
      </c>
      <c r="G143" s="38">
        <v>2457.8000000000002</v>
      </c>
      <c r="H143" s="38">
        <v>2401.6999999999998</v>
      </c>
      <c r="I143" s="38">
        <v>2343.1999999999998</v>
      </c>
      <c r="J143" s="38">
        <v>2572.4000000000005</v>
      </c>
      <c r="K143" s="38">
        <v>2630.9000000000005</v>
      </c>
      <c r="L143" s="38">
        <v>2687.0000000000009</v>
      </c>
      <c r="M143" s="28">
        <v>2574.8000000000002</v>
      </c>
      <c r="N143" s="28">
        <v>2460.1999999999998</v>
      </c>
      <c r="O143" s="39">
        <v>626600</v>
      </c>
      <c r="P143" s="40">
        <v>1.9187719859290054E-3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44616</v>
      </c>
      <c r="E144" s="37">
        <v>870.85</v>
      </c>
      <c r="F144" s="37">
        <v>870.55000000000007</v>
      </c>
      <c r="G144" s="38">
        <v>853.50000000000011</v>
      </c>
      <c r="H144" s="38">
        <v>836.15000000000009</v>
      </c>
      <c r="I144" s="38">
        <v>819.10000000000014</v>
      </c>
      <c r="J144" s="38">
        <v>887.90000000000009</v>
      </c>
      <c r="K144" s="38">
        <v>904.95</v>
      </c>
      <c r="L144" s="38">
        <v>922.30000000000007</v>
      </c>
      <c r="M144" s="28">
        <v>887.6</v>
      </c>
      <c r="N144" s="28">
        <v>853.2</v>
      </c>
      <c r="O144" s="39">
        <v>1756950</v>
      </c>
      <c r="P144" s="40">
        <v>0.15070242656449553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44616</v>
      </c>
      <c r="E145" s="37">
        <v>825.05</v>
      </c>
      <c r="F145" s="37">
        <v>827.93333333333328</v>
      </c>
      <c r="G145" s="38">
        <v>817.21666666666658</v>
      </c>
      <c r="H145" s="38">
        <v>809.38333333333333</v>
      </c>
      <c r="I145" s="38">
        <v>798.66666666666663</v>
      </c>
      <c r="J145" s="38">
        <v>835.76666666666654</v>
      </c>
      <c r="K145" s="38">
        <v>846.48333333333323</v>
      </c>
      <c r="L145" s="38">
        <v>854.31666666666649</v>
      </c>
      <c r="M145" s="28">
        <v>838.65</v>
      </c>
      <c r="N145" s="28">
        <v>820.1</v>
      </c>
      <c r="O145" s="39">
        <v>4295400</v>
      </c>
      <c r="P145" s="40">
        <v>3.0825276726916071E-3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44616</v>
      </c>
      <c r="E146" s="37">
        <v>3881.9</v>
      </c>
      <c r="F146" s="37">
        <v>3924.6666666666665</v>
      </c>
      <c r="G146" s="38">
        <v>3819.333333333333</v>
      </c>
      <c r="H146" s="38">
        <v>3756.7666666666664</v>
      </c>
      <c r="I146" s="38">
        <v>3651.4333333333329</v>
      </c>
      <c r="J146" s="38">
        <v>3987.2333333333331</v>
      </c>
      <c r="K146" s="38">
        <v>4092.5666666666662</v>
      </c>
      <c r="L146" s="38">
        <v>4155.1333333333332</v>
      </c>
      <c r="M146" s="28">
        <v>4030</v>
      </c>
      <c r="N146" s="28">
        <v>3862.1</v>
      </c>
      <c r="O146" s="39">
        <v>2823200</v>
      </c>
      <c r="P146" s="40">
        <v>7.781823374027272E-3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44616</v>
      </c>
      <c r="E147" s="37">
        <v>180.7</v>
      </c>
      <c r="F147" s="37">
        <v>180.55000000000004</v>
      </c>
      <c r="G147" s="38">
        <v>178.45000000000007</v>
      </c>
      <c r="H147" s="38">
        <v>176.20000000000005</v>
      </c>
      <c r="I147" s="38">
        <v>174.10000000000008</v>
      </c>
      <c r="J147" s="38">
        <v>182.80000000000007</v>
      </c>
      <c r="K147" s="38">
        <v>184.90000000000003</v>
      </c>
      <c r="L147" s="38">
        <v>187.15000000000006</v>
      </c>
      <c r="M147" s="28">
        <v>182.65</v>
      </c>
      <c r="N147" s="28">
        <v>178.3</v>
      </c>
      <c r="O147" s="39">
        <v>16870000</v>
      </c>
      <c r="P147" s="40">
        <v>1.6020236087689713E-2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44616</v>
      </c>
      <c r="E148" s="37">
        <v>3023.55</v>
      </c>
      <c r="F148" s="37">
        <v>3033.0333333333333</v>
      </c>
      <c r="G148" s="38">
        <v>2986.0666666666666</v>
      </c>
      <c r="H148" s="38">
        <v>2948.5833333333335</v>
      </c>
      <c r="I148" s="38">
        <v>2901.6166666666668</v>
      </c>
      <c r="J148" s="38">
        <v>3070.5166666666664</v>
      </c>
      <c r="K148" s="38">
        <v>3117.4833333333327</v>
      </c>
      <c r="L148" s="38">
        <v>3154.9666666666662</v>
      </c>
      <c r="M148" s="28">
        <v>3080</v>
      </c>
      <c r="N148" s="28">
        <v>2995.55</v>
      </c>
      <c r="O148" s="39">
        <v>1502900</v>
      </c>
      <c r="P148" s="40">
        <v>-7.7411900635470828E-3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44616</v>
      </c>
      <c r="E149" s="37">
        <v>68930.600000000006</v>
      </c>
      <c r="F149" s="37">
        <v>69415.45</v>
      </c>
      <c r="G149" s="38">
        <v>68266.95</v>
      </c>
      <c r="H149" s="38">
        <v>67603.3</v>
      </c>
      <c r="I149" s="38">
        <v>66454.8</v>
      </c>
      <c r="J149" s="38">
        <v>70079.099999999991</v>
      </c>
      <c r="K149" s="38">
        <v>71227.599999999991</v>
      </c>
      <c r="L149" s="38">
        <v>71891.249999999985</v>
      </c>
      <c r="M149" s="28">
        <v>70563.95</v>
      </c>
      <c r="N149" s="28">
        <v>68751.8</v>
      </c>
      <c r="O149" s="39">
        <v>65260</v>
      </c>
      <c r="P149" s="40">
        <v>4.2159054615138934E-2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44616</v>
      </c>
      <c r="E150" s="37">
        <v>1422.7</v>
      </c>
      <c r="F150" s="37">
        <v>1416.8166666666668</v>
      </c>
      <c r="G150" s="38">
        <v>1404.5333333333338</v>
      </c>
      <c r="H150" s="38">
        <v>1386.366666666667</v>
      </c>
      <c r="I150" s="38">
        <v>1374.0833333333339</v>
      </c>
      <c r="J150" s="38">
        <v>1434.9833333333336</v>
      </c>
      <c r="K150" s="38">
        <v>1447.2666666666669</v>
      </c>
      <c r="L150" s="38">
        <v>1465.4333333333334</v>
      </c>
      <c r="M150" s="28">
        <v>1429.1</v>
      </c>
      <c r="N150" s="28">
        <v>1398.65</v>
      </c>
      <c r="O150" s="39">
        <v>3935625</v>
      </c>
      <c r="P150" s="40">
        <v>-9.0642998772542723E-3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44616</v>
      </c>
      <c r="E151" s="37">
        <v>330.05</v>
      </c>
      <c r="F151" s="37">
        <v>333.68333333333334</v>
      </c>
      <c r="G151" s="38">
        <v>324.91666666666669</v>
      </c>
      <c r="H151" s="38">
        <v>319.78333333333336</v>
      </c>
      <c r="I151" s="38">
        <v>311.01666666666671</v>
      </c>
      <c r="J151" s="38">
        <v>338.81666666666666</v>
      </c>
      <c r="K151" s="38">
        <v>347.58333333333331</v>
      </c>
      <c r="L151" s="38">
        <v>352.71666666666664</v>
      </c>
      <c r="M151" s="28">
        <v>342.45</v>
      </c>
      <c r="N151" s="28">
        <v>328.55</v>
      </c>
      <c r="O151" s="39">
        <v>2833600</v>
      </c>
      <c r="P151" s="40">
        <v>2.0749279538904899E-2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44616</v>
      </c>
      <c r="E152" s="37">
        <v>117.3</v>
      </c>
      <c r="F152" s="37">
        <v>117.90000000000002</v>
      </c>
      <c r="G152" s="38">
        <v>116.05000000000004</v>
      </c>
      <c r="H152" s="38">
        <v>114.80000000000003</v>
      </c>
      <c r="I152" s="38">
        <v>112.95000000000005</v>
      </c>
      <c r="J152" s="38">
        <v>119.15000000000003</v>
      </c>
      <c r="K152" s="38">
        <v>121.00000000000003</v>
      </c>
      <c r="L152" s="38">
        <v>122.25000000000003</v>
      </c>
      <c r="M152" s="28">
        <v>119.75</v>
      </c>
      <c r="N152" s="28">
        <v>116.65</v>
      </c>
      <c r="O152" s="39">
        <v>103377000</v>
      </c>
      <c r="P152" s="40">
        <v>-5.0719895287958117E-3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44616</v>
      </c>
      <c r="E153" s="37">
        <v>4797.1499999999996</v>
      </c>
      <c r="F153" s="37">
        <v>4824.416666666667</v>
      </c>
      <c r="G153" s="38">
        <v>4735.9333333333343</v>
      </c>
      <c r="H153" s="38">
        <v>4674.7166666666672</v>
      </c>
      <c r="I153" s="38">
        <v>4586.2333333333345</v>
      </c>
      <c r="J153" s="38">
        <v>4885.6333333333341</v>
      </c>
      <c r="K153" s="38">
        <v>4974.1166666666659</v>
      </c>
      <c r="L153" s="38">
        <v>5035.3333333333339</v>
      </c>
      <c r="M153" s="28">
        <v>4912.8999999999996</v>
      </c>
      <c r="N153" s="28">
        <v>4763.2</v>
      </c>
      <c r="O153" s="39">
        <v>1675625</v>
      </c>
      <c r="P153" s="40">
        <v>5.4755475547554758E-3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44616</v>
      </c>
      <c r="E154" s="37">
        <v>4016.75</v>
      </c>
      <c r="F154" s="37">
        <v>4045.25</v>
      </c>
      <c r="G154" s="38">
        <v>3954.8</v>
      </c>
      <c r="H154" s="38">
        <v>3892.8500000000004</v>
      </c>
      <c r="I154" s="38">
        <v>3802.4000000000005</v>
      </c>
      <c r="J154" s="38">
        <v>4107.2</v>
      </c>
      <c r="K154" s="38">
        <v>4197.6499999999996</v>
      </c>
      <c r="L154" s="38">
        <v>4259.5999999999995</v>
      </c>
      <c r="M154" s="28">
        <v>4135.7</v>
      </c>
      <c r="N154" s="28">
        <v>3983.3</v>
      </c>
      <c r="O154" s="39">
        <v>567000</v>
      </c>
      <c r="P154" s="40">
        <v>1.2861736334405145E-2</v>
      </c>
    </row>
    <row r="155" spans="1:16" ht="12.75" customHeight="1">
      <c r="A155" s="28">
        <v>145</v>
      </c>
      <c r="B155" s="29" t="s">
        <v>44</v>
      </c>
      <c r="C155" s="30" t="s">
        <v>458</v>
      </c>
      <c r="D155" s="31">
        <v>44616</v>
      </c>
      <c r="E155" s="37">
        <v>45.5</v>
      </c>
      <c r="F155" s="37">
        <v>45.65</v>
      </c>
      <c r="G155" s="38">
        <v>45.15</v>
      </c>
      <c r="H155" s="38">
        <v>44.8</v>
      </c>
      <c r="I155" s="38">
        <v>44.3</v>
      </c>
      <c r="J155" s="38">
        <v>46</v>
      </c>
      <c r="K155" s="38">
        <v>46.5</v>
      </c>
      <c r="L155" s="38">
        <v>46.85</v>
      </c>
      <c r="M155" s="28">
        <v>46.15</v>
      </c>
      <c r="N155" s="28">
        <v>45.3</v>
      </c>
      <c r="O155" s="39">
        <v>30132000</v>
      </c>
      <c r="P155" s="40">
        <v>-3.9666798889329627E-3</v>
      </c>
    </row>
    <row r="156" spans="1:16" ht="12.75" customHeight="1">
      <c r="A156" s="28">
        <v>146</v>
      </c>
      <c r="B156" s="260" t="s">
        <v>56</v>
      </c>
      <c r="C156" s="30" t="s">
        <v>168</v>
      </c>
      <c r="D156" s="31">
        <v>44616</v>
      </c>
      <c r="E156" s="37">
        <v>18107.8</v>
      </c>
      <c r="F156" s="37">
        <v>18178.100000000002</v>
      </c>
      <c r="G156" s="38">
        <v>17903.200000000004</v>
      </c>
      <c r="H156" s="38">
        <v>17698.600000000002</v>
      </c>
      <c r="I156" s="38">
        <v>17423.700000000004</v>
      </c>
      <c r="J156" s="38">
        <v>18382.700000000004</v>
      </c>
      <c r="K156" s="38">
        <v>18657.600000000006</v>
      </c>
      <c r="L156" s="38">
        <v>18862.200000000004</v>
      </c>
      <c r="M156" s="28">
        <v>18453</v>
      </c>
      <c r="N156" s="28">
        <v>17973.5</v>
      </c>
      <c r="O156" s="39">
        <v>315875</v>
      </c>
      <c r="P156" s="40">
        <v>1.5511975566629159E-2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44616</v>
      </c>
      <c r="E157" s="37">
        <v>152.15</v>
      </c>
      <c r="F157" s="37">
        <v>152.19999999999999</v>
      </c>
      <c r="G157" s="38">
        <v>150.39999999999998</v>
      </c>
      <c r="H157" s="38">
        <v>148.64999999999998</v>
      </c>
      <c r="I157" s="38">
        <v>146.84999999999997</v>
      </c>
      <c r="J157" s="38">
        <v>153.94999999999999</v>
      </c>
      <c r="K157" s="38">
        <v>155.75</v>
      </c>
      <c r="L157" s="38">
        <v>157.5</v>
      </c>
      <c r="M157" s="28">
        <v>154</v>
      </c>
      <c r="N157" s="28">
        <v>150.44999999999999</v>
      </c>
      <c r="O157" s="39">
        <v>88232300</v>
      </c>
      <c r="P157" s="40">
        <v>-9.7751710654936461E-3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44616</v>
      </c>
      <c r="E158" s="37">
        <v>135.19999999999999</v>
      </c>
      <c r="F158" s="37">
        <v>135.35</v>
      </c>
      <c r="G158" s="38">
        <v>134.14999999999998</v>
      </c>
      <c r="H158" s="38">
        <v>133.1</v>
      </c>
      <c r="I158" s="38">
        <v>131.89999999999998</v>
      </c>
      <c r="J158" s="38">
        <v>136.39999999999998</v>
      </c>
      <c r="K158" s="38">
        <v>137.59999999999997</v>
      </c>
      <c r="L158" s="38">
        <v>138.64999999999998</v>
      </c>
      <c r="M158" s="28">
        <v>136.55000000000001</v>
      </c>
      <c r="N158" s="28">
        <v>134.30000000000001</v>
      </c>
      <c r="O158" s="39">
        <v>53694000</v>
      </c>
      <c r="P158" s="40">
        <v>-8.3166649120960095E-3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44616</v>
      </c>
      <c r="E159" s="37">
        <v>917.8</v>
      </c>
      <c r="F159" s="37">
        <v>921.61666666666667</v>
      </c>
      <c r="G159" s="38">
        <v>902.18333333333339</v>
      </c>
      <c r="H159" s="38">
        <v>886.56666666666672</v>
      </c>
      <c r="I159" s="38">
        <v>867.13333333333344</v>
      </c>
      <c r="J159" s="38">
        <v>937.23333333333335</v>
      </c>
      <c r="K159" s="38">
        <v>956.66666666666652</v>
      </c>
      <c r="L159" s="38">
        <v>972.2833333333333</v>
      </c>
      <c r="M159" s="28">
        <v>941.05</v>
      </c>
      <c r="N159" s="28">
        <v>906</v>
      </c>
      <c r="O159" s="39">
        <v>2587200</v>
      </c>
      <c r="P159" s="40">
        <v>-3.6998436685773843E-2</v>
      </c>
    </row>
    <row r="160" spans="1:16" ht="12.75" customHeight="1">
      <c r="A160" s="28">
        <v>150</v>
      </c>
      <c r="B160" s="29" t="s">
        <v>87</v>
      </c>
      <c r="C160" s="30" t="s">
        <v>468</v>
      </c>
      <c r="D160" s="31">
        <v>44616</v>
      </c>
      <c r="E160" s="37">
        <v>3590.6</v>
      </c>
      <c r="F160" s="37">
        <v>3601.3833333333332</v>
      </c>
      <c r="G160" s="38">
        <v>3550.8166666666666</v>
      </c>
      <c r="H160" s="38">
        <v>3511.0333333333333</v>
      </c>
      <c r="I160" s="38">
        <v>3460.4666666666667</v>
      </c>
      <c r="J160" s="38">
        <v>3641.1666666666665</v>
      </c>
      <c r="K160" s="38">
        <v>3691.7333333333331</v>
      </c>
      <c r="L160" s="38">
        <v>3731.5166666666664</v>
      </c>
      <c r="M160" s="28">
        <v>3651.95</v>
      </c>
      <c r="N160" s="28">
        <v>3561.6</v>
      </c>
      <c r="O160" s="39">
        <v>568125</v>
      </c>
      <c r="P160" s="40">
        <v>-2.0262987712869152E-2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44616</v>
      </c>
      <c r="E161" s="37">
        <v>170.15</v>
      </c>
      <c r="F161" s="37">
        <v>169.83333333333334</v>
      </c>
      <c r="G161" s="38">
        <v>168.06666666666669</v>
      </c>
      <c r="H161" s="38">
        <v>165.98333333333335</v>
      </c>
      <c r="I161" s="38">
        <v>164.2166666666667</v>
      </c>
      <c r="J161" s="38">
        <v>171.91666666666669</v>
      </c>
      <c r="K161" s="38">
        <v>173.68333333333334</v>
      </c>
      <c r="L161" s="38">
        <v>175.76666666666668</v>
      </c>
      <c r="M161" s="28">
        <v>171.6</v>
      </c>
      <c r="N161" s="28">
        <v>167.75</v>
      </c>
      <c r="O161" s="39">
        <v>38084200</v>
      </c>
      <c r="P161" s="40">
        <v>2.6780153622586671E-2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44616</v>
      </c>
      <c r="E162" s="37">
        <v>40774.6</v>
      </c>
      <c r="F162" s="37">
        <v>41093.35</v>
      </c>
      <c r="G162" s="38">
        <v>40236.799999999996</v>
      </c>
      <c r="H162" s="38">
        <v>39699</v>
      </c>
      <c r="I162" s="38">
        <v>38842.449999999997</v>
      </c>
      <c r="J162" s="38">
        <v>41631.149999999994</v>
      </c>
      <c r="K162" s="38">
        <v>42487.7</v>
      </c>
      <c r="L162" s="38">
        <v>43025.499999999993</v>
      </c>
      <c r="M162" s="28">
        <v>41949.9</v>
      </c>
      <c r="N162" s="28">
        <v>40555.550000000003</v>
      </c>
      <c r="O162" s="39">
        <v>84300</v>
      </c>
      <c r="P162" s="40">
        <v>3.6135693215339236E-2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44616</v>
      </c>
      <c r="E163" s="37">
        <v>2444</v>
      </c>
      <c r="F163" s="37">
        <v>2457.0499999999997</v>
      </c>
      <c r="G163" s="38">
        <v>2417.0999999999995</v>
      </c>
      <c r="H163" s="38">
        <v>2390.1999999999998</v>
      </c>
      <c r="I163" s="38">
        <v>2350.2499999999995</v>
      </c>
      <c r="J163" s="38">
        <v>2483.9499999999994</v>
      </c>
      <c r="K163" s="38">
        <v>2523.8999999999992</v>
      </c>
      <c r="L163" s="38">
        <v>2550.7999999999993</v>
      </c>
      <c r="M163" s="28">
        <v>2497</v>
      </c>
      <c r="N163" s="28">
        <v>2430.15</v>
      </c>
      <c r="O163" s="39">
        <v>3501300</v>
      </c>
      <c r="P163" s="40">
        <v>7.3581770709708044E-3</v>
      </c>
    </row>
    <row r="164" spans="1:16" ht="12.75" customHeight="1">
      <c r="A164" s="28">
        <v>154</v>
      </c>
      <c r="B164" s="29" t="s">
        <v>87</v>
      </c>
      <c r="C164" s="30" t="s">
        <v>473</v>
      </c>
      <c r="D164" s="31">
        <v>44616</v>
      </c>
      <c r="E164" s="37">
        <v>4230.8500000000004</v>
      </c>
      <c r="F164" s="37">
        <v>4253.5666666666666</v>
      </c>
      <c r="G164" s="38">
        <v>4185.1333333333332</v>
      </c>
      <c r="H164" s="38">
        <v>4139.416666666667</v>
      </c>
      <c r="I164" s="38">
        <v>4070.9833333333336</v>
      </c>
      <c r="J164" s="38">
        <v>4299.2833333333328</v>
      </c>
      <c r="K164" s="38">
        <v>4367.7166666666653</v>
      </c>
      <c r="L164" s="38">
        <v>4413.4333333333325</v>
      </c>
      <c r="M164" s="28">
        <v>4322</v>
      </c>
      <c r="N164" s="28">
        <v>4207.8500000000004</v>
      </c>
      <c r="O164" s="39">
        <v>395850</v>
      </c>
      <c r="P164" s="40">
        <v>-5.0377833753148617E-2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44616</v>
      </c>
      <c r="E165" s="37">
        <v>212.25</v>
      </c>
      <c r="F165" s="37">
        <v>212.75</v>
      </c>
      <c r="G165" s="38">
        <v>210.7</v>
      </c>
      <c r="H165" s="38">
        <v>209.14999999999998</v>
      </c>
      <c r="I165" s="38">
        <v>207.09999999999997</v>
      </c>
      <c r="J165" s="38">
        <v>214.3</v>
      </c>
      <c r="K165" s="38">
        <v>216.35000000000002</v>
      </c>
      <c r="L165" s="38">
        <v>217.90000000000003</v>
      </c>
      <c r="M165" s="28">
        <v>214.8</v>
      </c>
      <c r="N165" s="28">
        <v>211.2</v>
      </c>
      <c r="O165" s="39">
        <v>20319000</v>
      </c>
      <c r="P165" s="40">
        <v>1.4833682948756368E-2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44616</v>
      </c>
      <c r="E166" s="37">
        <v>119.2</v>
      </c>
      <c r="F166" s="37">
        <v>118.89999999999999</v>
      </c>
      <c r="G166" s="38">
        <v>118.04999999999998</v>
      </c>
      <c r="H166" s="38">
        <v>116.89999999999999</v>
      </c>
      <c r="I166" s="38">
        <v>116.04999999999998</v>
      </c>
      <c r="J166" s="38">
        <v>120.04999999999998</v>
      </c>
      <c r="K166" s="38">
        <v>120.89999999999998</v>
      </c>
      <c r="L166" s="38">
        <v>122.04999999999998</v>
      </c>
      <c r="M166" s="28">
        <v>119.75</v>
      </c>
      <c r="N166" s="28">
        <v>117.75</v>
      </c>
      <c r="O166" s="39">
        <v>42209600</v>
      </c>
      <c r="P166" s="40">
        <v>-3.0751708428246014E-2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44616</v>
      </c>
      <c r="E167" s="37">
        <v>4413.1000000000004</v>
      </c>
      <c r="F167" s="37">
        <v>4408.3666666666659</v>
      </c>
      <c r="G167" s="38">
        <v>4350.7833333333319</v>
      </c>
      <c r="H167" s="38">
        <v>4288.4666666666662</v>
      </c>
      <c r="I167" s="38">
        <v>4230.8833333333323</v>
      </c>
      <c r="J167" s="38">
        <v>4470.6833333333316</v>
      </c>
      <c r="K167" s="38">
        <v>4528.2666666666655</v>
      </c>
      <c r="L167" s="38">
        <v>4590.5833333333312</v>
      </c>
      <c r="M167" s="28">
        <v>4465.95</v>
      </c>
      <c r="N167" s="28">
        <v>4346.05</v>
      </c>
      <c r="O167" s="39">
        <v>180875</v>
      </c>
      <c r="P167" s="40">
        <v>-4.1293874741913286E-3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44616</v>
      </c>
      <c r="E168" s="37">
        <v>2443.0500000000002</v>
      </c>
      <c r="F168" s="37">
        <v>2452.3166666666671</v>
      </c>
      <c r="G168" s="38">
        <v>2417.0833333333339</v>
      </c>
      <c r="H168" s="38">
        <v>2391.1166666666668</v>
      </c>
      <c r="I168" s="38">
        <v>2355.8833333333337</v>
      </c>
      <c r="J168" s="38">
        <v>2478.2833333333342</v>
      </c>
      <c r="K168" s="38">
        <v>2513.5166666666669</v>
      </c>
      <c r="L168" s="38">
        <v>2539.4833333333345</v>
      </c>
      <c r="M168" s="28">
        <v>2487.5500000000002</v>
      </c>
      <c r="N168" s="28">
        <v>2426.35</v>
      </c>
      <c r="O168" s="39">
        <v>2924000</v>
      </c>
      <c r="P168" s="40">
        <v>1.7751479289940829E-2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44616</v>
      </c>
      <c r="E169" s="37">
        <v>2610.8000000000002</v>
      </c>
      <c r="F169" s="37">
        <v>2600.1333333333332</v>
      </c>
      <c r="G169" s="38">
        <v>2555.6666666666665</v>
      </c>
      <c r="H169" s="38">
        <v>2500.5333333333333</v>
      </c>
      <c r="I169" s="38">
        <v>2456.0666666666666</v>
      </c>
      <c r="J169" s="38">
        <v>2655.2666666666664</v>
      </c>
      <c r="K169" s="38">
        <v>2699.7333333333336</v>
      </c>
      <c r="L169" s="38">
        <v>2754.8666666666663</v>
      </c>
      <c r="M169" s="28">
        <v>2644.6</v>
      </c>
      <c r="N169" s="28">
        <v>2545</v>
      </c>
      <c r="O169" s="39">
        <v>2105000</v>
      </c>
      <c r="P169" s="40">
        <v>-3.0400736987563334E-2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44616</v>
      </c>
      <c r="E170" s="37">
        <v>41.9</v>
      </c>
      <c r="F170" s="37">
        <v>42.15</v>
      </c>
      <c r="G170" s="38">
        <v>41.15</v>
      </c>
      <c r="H170" s="38">
        <v>40.4</v>
      </c>
      <c r="I170" s="38">
        <v>39.4</v>
      </c>
      <c r="J170" s="38">
        <v>42.9</v>
      </c>
      <c r="K170" s="38">
        <v>43.9</v>
      </c>
      <c r="L170" s="38">
        <v>44.65</v>
      </c>
      <c r="M170" s="28">
        <v>43.15</v>
      </c>
      <c r="N170" s="28">
        <v>41.4</v>
      </c>
      <c r="O170" s="39">
        <v>295280000</v>
      </c>
      <c r="P170" s="40">
        <v>-2.2166955017301039E-3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44616</v>
      </c>
      <c r="E171" s="37">
        <v>2391.35</v>
      </c>
      <c r="F171" s="37">
        <v>2425.9</v>
      </c>
      <c r="G171" s="38">
        <v>2347</v>
      </c>
      <c r="H171" s="38">
        <v>2302.65</v>
      </c>
      <c r="I171" s="38">
        <v>2223.75</v>
      </c>
      <c r="J171" s="38">
        <v>2470.25</v>
      </c>
      <c r="K171" s="38">
        <v>2549.1500000000005</v>
      </c>
      <c r="L171" s="38">
        <v>2593.5</v>
      </c>
      <c r="M171" s="28">
        <v>2504.8000000000002</v>
      </c>
      <c r="N171" s="28">
        <v>2381.5500000000002</v>
      </c>
      <c r="O171" s="39">
        <v>843300</v>
      </c>
      <c r="P171" s="40">
        <v>4.1496850685439055E-2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44616</v>
      </c>
      <c r="E172" s="37">
        <v>210.05</v>
      </c>
      <c r="F172" s="37">
        <v>209.54999999999998</v>
      </c>
      <c r="G172" s="38">
        <v>208.09999999999997</v>
      </c>
      <c r="H172" s="38">
        <v>206.14999999999998</v>
      </c>
      <c r="I172" s="38">
        <v>204.69999999999996</v>
      </c>
      <c r="J172" s="38">
        <v>211.49999999999997</v>
      </c>
      <c r="K172" s="38">
        <v>212.94999999999996</v>
      </c>
      <c r="L172" s="38">
        <v>214.89999999999998</v>
      </c>
      <c r="M172" s="28">
        <v>211</v>
      </c>
      <c r="N172" s="28">
        <v>207.6</v>
      </c>
      <c r="O172" s="39">
        <v>25459742</v>
      </c>
      <c r="P172" s="40">
        <v>-8.3717036416910843E-4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44616</v>
      </c>
      <c r="E173" s="37">
        <v>1606.3</v>
      </c>
      <c r="F173" s="37">
        <v>1612.0166666666667</v>
      </c>
      <c r="G173" s="38">
        <v>1580.0833333333333</v>
      </c>
      <c r="H173" s="38">
        <v>1553.8666666666666</v>
      </c>
      <c r="I173" s="38">
        <v>1521.9333333333332</v>
      </c>
      <c r="J173" s="38">
        <v>1638.2333333333333</v>
      </c>
      <c r="K173" s="38">
        <v>1670.1666666666667</v>
      </c>
      <c r="L173" s="38">
        <v>1696.3833333333334</v>
      </c>
      <c r="M173" s="28">
        <v>1643.95</v>
      </c>
      <c r="N173" s="28">
        <v>1585.8</v>
      </c>
      <c r="O173" s="39">
        <v>2754169</v>
      </c>
      <c r="P173" s="40">
        <v>2.3132748714847294E-2</v>
      </c>
    </row>
    <row r="174" spans="1:16" ht="12.75" customHeight="1">
      <c r="A174" s="28">
        <v>164</v>
      </c>
      <c r="B174" s="29" t="s">
        <v>44</v>
      </c>
      <c r="C174" s="30" t="s">
        <v>485</v>
      </c>
      <c r="D174" s="31">
        <v>44616</v>
      </c>
      <c r="E174" s="37">
        <v>227.5</v>
      </c>
      <c r="F174" s="37">
        <v>228.44999999999996</v>
      </c>
      <c r="G174" s="38">
        <v>224.49999999999991</v>
      </c>
      <c r="H174" s="38">
        <v>221.49999999999994</v>
      </c>
      <c r="I174" s="38">
        <v>217.5499999999999</v>
      </c>
      <c r="J174" s="38">
        <v>231.44999999999993</v>
      </c>
      <c r="K174" s="38">
        <v>235.39999999999998</v>
      </c>
      <c r="L174" s="38">
        <v>238.39999999999995</v>
      </c>
      <c r="M174" s="28">
        <v>232.4</v>
      </c>
      <c r="N174" s="28">
        <v>225.45</v>
      </c>
      <c r="O174" s="39">
        <v>6550000</v>
      </c>
      <c r="P174" s="40">
        <v>-1.5037593984962405E-2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44616</v>
      </c>
      <c r="E175" s="37">
        <v>878.3</v>
      </c>
      <c r="F175" s="37">
        <v>878.36666666666679</v>
      </c>
      <c r="G175" s="38">
        <v>867.13333333333355</v>
      </c>
      <c r="H175" s="38">
        <v>855.96666666666681</v>
      </c>
      <c r="I175" s="38">
        <v>844.73333333333358</v>
      </c>
      <c r="J175" s="38">
        <v>889.53333333333353</v>
      </c>
      <c r="K175" s="38">
        <v>900.76666666666665</v>
      </c>
      <c r="L175" s="38">
        <v>911.93333333333351</v>
      </c>
      <c r="M175" s="28">
        <v>889.6</v>
      </c>
      <c r="N175" s="28">
        <v>867.2</v>
      </c>
      <c r="O175" s="39">
        <v>2181100</v>
      </c>
      <c r="P175" s="40">
        <v>-9.2664092664092659E-3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44616</v>
      </c>
      <c r="E176" s="37">
        <v>146.6</v>
      </c>
      <c r="F176" s="37">
        <v>147.56666666666666</v>
      </c>
      <c r="G176" s="38">
        <v>144.23333333333332</v>
      </c>
      <c r="H176" s="38">
        <v>141.86666666666665</v>
      </c>
      <c r="I176" s="38">
        <v>138.5333333333333</v>
      </c>
      <c r="J176" s="38">
        <v>149.93333333333334</v>
      </c>
      <c r="K176" s="38">
        <v>153.26666666666671</v>
      </c>
      <c r="L176" s="38">
        <v>155.63333333333335</v>
      </c>
      <c r="M176" s="28">
        <v>150.9</v>
      </c>
      <c r="N176" s="28">
        <v>145.19999999999999</v>
      </c>
      <c r="O176" s="39">
        <v>36716900</v>
      </c>
      <c r="P176" s="40">
        <v>3.4141958670260555E-2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44616</v>
      </c>
      <c r="E177" s="37">
        <v>131.75</v>
      </c>
      <c r="F177" s="37">
        <v>132.76666666666665</v>
      </c>
      <c r="G177" s="38">
        <v>129.8833333333333</v>
      </c>
      <c r="H177" s="38">
        <v>128.01666666666665</v>
      </c>
      <c r="I177" s="38">
        <v>125.1333333333333</v>
      </c>
      <c r="J177" s="38">
        <v>134.6333333333333</v>
      </c>
      <c r="K177" s="38">
        <v>137.51666666666662</v>
      </c>
      <c r="L177" s="38">
        <v>139.3833333333333</v>
      </c>
      <c r="M177" s="28">
        <v>135.65</v>
      </c>
      <c r="N177" s="28">
        <v>130.9</v>
      </c>
      <c r="O177" s="39">
        <v>32046000</v>
      </c>
      <c r="P177" s="40">
        <v>-4.8458934616069836E-2</v>
      </c>
    </row>
    <row r="178" spans="1:16" ht="12.75" customHeight="1">
      <c r="A178" s="28">
        <v>168</v>
      </c>
      <c r="B178" s="261" t="s">
        <v>79</v>
      </c>
      <c r="C178" s="30" t="s">
        <v>187</v>
      </c>
      <c r="D178" s="31">
        <v>44616</v>
      </c>
      <c r="E178" s="37">
        <v>2323.35</v>
      </c>
      <c r="F178" s="37">
        <v>2330.85</v>
      </c>
      <c r="G178" s="38">
        <v>2302.6999999999998</v>
      </c>
      <c r="H178" s="38">
        <v>2282.0499999999997</v>
      </c>
      <c r="I178" s="38">
        <v>2253.8999999999996</v>
      </c>
      <c r="J178" s="38">
        <v>2351.5</v>
      </c>
      <c r="K178" s="38">
        <v>2379.6500000000005</v>
      </c>
      <c r="L178" s="38">
        <v>2400.3000000000002</v>
      </c>
      <c r="M178" s="28">
        <v>2359</v>
      </c>
      <c r="N178" s="28">
        <v>2310.1999999999998</v>
      </c>
      <c r="O178" s="39">
        <v>35622000</v>
      </c>
      <c r="P178" s="40">
        <v>-1.1824429757339121E-2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44616</v>
      </c>
      <c r="E179" s="37">
        <v>102.3</v>
      </c>
      <c r="F179" s="37">
        <v>104.01666666666667</v>
      </c>
      <c r="G179" s="38">
        <v>100.03333333333333</v>
      </c>
      <c r="H179" s="38">
        <v>97.766666666666666</v>
      </c>
      <c r="I179" s="38">
        <v>93.783333333333331</v>
      </c>
      <c r="J179" s="38">
        <v>106.28333333333333</v>
      </c>
      <c r="K179" s="38">
        <v>110.26666666666665</v>
      </c>
      <c r="L179" s="38">
        <v>112.53333333333333</v>
      </c>
      <c r="M179" s="28">
        <v>108</v>
      </c>
      <c r="N179" s="28">
        <v>101.75</v>
      </c>
      <c r="O179" s="39">
        <v>177607250</v>
      </c>
      <c r="P179" s="40">
        <v>-7.7751831015815728E-3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44616</v>
      </c>
      <c r="E180" s="37">
        <v>835.1</v>
      </c>
      <c r="F180" s="37">
        <v>842.88333333333321</v>
      </c>
      <c r="G180" s="38">
        <v>823.76666666666642</v>
      </c>
      <c r="H180" s="38">
        <v>812.43333333333317</v>
      </c>
      <c r="I180" s="38">
        <v>793.31666666666638</v>
      </c>
      <c r="J180" s="38">
        <v>854.21666666666647</v>
      </c>
      <c r="K180" s="38">
        <v>873.33333333333326</v>
      </c>
      <c r="L180" s="38">
        <v>884.66666666666652</v>
      </c>
      <c r="M180" s="28">
        <v>862</v>
      </c>
      <c r="N180" s="28">
        <v>831.55</v>
      </c>
      <c r="O180" s="39">
        <v>5412500</v>
      </c>
      <c r="P180" s="40">
        <v>1.9399190130897449E-2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44616</v>
      </c>
      <c r="E181" s="37">
        <v>1147.5999999999999</v>
      </c>
      <c r="F181" s="37">
        <v>1152.7666666666667</v>
      </c>
      <c r="G181" s="38">
        <v>1131.1333333333332</v>
      </c>
      <c r="H181" s="38">
        <v>1114.6666666666665</v>
      </c>
      <c r="I181" s="38">
        <v>1093.0333333333331</v>
      </c>
      <c r="J181" s="38">
        <v>1169.2333333333333</v>
      </c>
      <c r="K181" s="38">
        <v>1190.866666666667</v>
      </c>
      <c r="L181" s="38">
        <v>1207.3333333333335</v>
      </c>
      <c r="M181" s="28">
        <v>1174.4000000000001</v>
      </c>
      <c r="N181" s="28">
        <v>1136.3</v>
      </c>
      <c r="O181" s="39">
        <v>6677250</v>
      </c>
      <c r="P181" s="40">
        <v>7.3297166968053037E-2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44616</v>
      </c>
      <c r="E182" s="37">
        <v>533.85</v>
      </c>
      <c r="F182" s="37">
        <v>536.38333333333333</v>
      </c>
      <c r="G182" s="38">
        <v>523.01666666666665</v>
      </c>
      <c r="H182" s="38">
        <v>512.18333333333328</v>
      </c>
      <c r="I182" s="38">
        <v>498.81666666666661</v>
      </c>
      <c r="J182" s="38">
        <v>547.2166666666667</v>
      </c>
      <c r="K182" s="38">
        <v>560.58333333333326</v>
      </c>
      <c r="L182" s="38">
        <v>571.41666666666674</v>
      </c>
      <c r="M182" s="28">
        <v>549.75</v>
      </c>
      <c r="N182" s="28">
        <v>525.54999999999995</v>
      </c>
      <c r="O182" s="39">
        <v>88992000</v>
      </c>
      <c r="P182" s="40">
        <v>-1.0589863749312076E-2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44616</v>
      </c>
      <c r="E183" s="37">
        <v>24855.35</v>
      </c>
      <c r="F183" s="37">
        <v>24772.850000000002</v>
      </c>
      <c r="G183" s="38">
        <v>24434.700000000004</v>
      </c>
      <c r="H183" s="38">
        <v>24014.050000000003</v>
      </c>
      <c r="I183" s="38">
        <v>23675.900000000005</v>
      </c>
      <c r="J183" s="38">
        <v>25193.500000000004</v>
      </c>
      <c r="K183" s="38">
        <v>25531.650000000005</v>
      </c>
      <c r="L183" s="38">
        <v>25952.300000000003</v>
      </c>
      <c r="M183" s="28">
        <v>25111</v>
      </c>
      <c r="N183" s="28">
        <v>24352.2</v>
      </c>
      <c r="O183" s="39">
        <v>171450</v>
      </c>
      <c r="P183" s="40">
        <v>-2.2101810922572365E-2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44616</v>
      </c>
      <c r="E184" s="37">
        <v>2416.25</v>
      </c>
      <c r="F184" s="37">
        <v>2398.1833333333329</v>
      </c>
      <c r="G184" s="38">
        <v>2368.1666666666661</v>
      </c>
      <c r="H184" s="38">
        <v>2320.083333333333</v>
      </c>
      <c r="I184" s="38">
        <v>2290.0666666666662</v>
      </c>
      <c r="J184" s="38">
        <v>2446.266666666666</v>
      </c>
      <c r="K184" s="38">
        <v>2476.2833333333333</v>
      </c>
      <c r="L184" s="38">
        <v>2524.3666666666659</v>
      </c>
      <c r="M184" s="28">
        <v>2428.1999999999998</v>
      </c>
      <c r="N184" s="28">
        <v>2350.1</v>
      </c>
      <c r="O184" s="39">
        <v>1586475</v>
      </c>
      <c r="P184" s="40">
        <v>-5.5346323890617326E-2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44616</v>
      </c>
      <c r="E185" s="37">
        <v>2451.3000000000002</v>
      </c>
      <c r="F185" s="37">
        <v>2460.4833333333331</v>
      </c>
      <c r="G185" s="38">
        <v>2399.3666666666663</v>
      </c>
      <c r="H185" s="38">
        <v>2347.4333333333334</v>
      </c>
      <c r="I185" s="38">
        <v>2286.3166666666666</v>
      </c>
      <c r="J185" s="38">
        <v>2512.4166666666661</v>
      </c>
      <c r="K185" s="38">
        <v>2573.5333333333328</v>
      </c>
      <c r="L185" s="38">
        <v>2625.4666666666658</v>
      </c>
      <c r="M185" s="28">
        <v>2521.6</v>
      </c>
      <c r="N185" s="28">
        <v>2408.5500000000002</v>
      </c>
      <c r="O185" s="39">
        <v>3014250</v>
      </c>
      <c r="P185" s="40">
        <v>8.1525147372381781E-3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44616</v>
      </c>
      <c r="E186" s="37">
        <v>1221.0999999999999</v>
      </c>
      <c r="F186" s="37">
        <v>1229.0333333333333</v>
      </c>
      <c r="G186" s="38">
        <v>1204.9666666666667</v>
      </c>
      <c r="H186" s="38">
        <v>1188.8333333333335</v>
      </c>
      <c r="I186" s="38">
        <v>1164.7666666666669</v>
      </c>
      <c r="J186" s="38">
        <v>1245.1666666666665</v>
      </c>
      <c r="K186" s="38">
        <v>1269.2333333333331</v>
      </c>
      <c r="L186" s="38">
        <v>1285.3666666666663</v>
      </c>
      <c r="M186" s="28">
        <v>1253.0999999999999</v>
      </c>
      <c r="N186" s="28">
        <v>1212.9000000000001</v>
      </c>
      <c r="O186" s="39">
        <v>3212000</v>
      </c>
      <c r="P186" s="40">
        <v>4.9838026414154E-4</v>
      </c>
    </row>
    <row r="187" spans="1:16" ht="12.75" customHeight="1">
      <c r="A187" s="28">
        <v>177</v>
      </c>
      <c r="B187" s="29" t="s">
        <v>47</v>
      </c>
      <c r="C187" s="30" t="s">
        <v>514</v>
      </c>
      <c r="D187" s="31">
        <v>44616</v>
      </c>
      <c r="E187" s="37">
        <v>389.75</v>
      </c>
      <c r="F187" s="37">
        <v>393.41666666666669</v>
      </c>
      <c r="G187" s="38">
        <v>381.18333333333339</v>
      </c>
      <c r="H187" s="38">
        <v>372.61666666666673</v>
      </c>
      <c r="I187" s="38">
        <v>360.38333333333344</v>
      </c>
      <c r="J187" s="38">
        <v>401.98333333333335</v>
      </c>
      <c r="K187" s="38">
        <v>414.21666666666658</v>
      </c>
      <c r="L187" s="38">
        <v>422.7833333333333</v>
      </c>
      <c r="M187" s="28">
        <v>405.65</v>
      </c>
      <c r="N187" s="28">
        <v>384.85</v>
      </c>
      <c r="O187" s="39">
        <v>4293900</v>
      </c>
      <c r="P187" s="40">
        <v>-1.1396601740571902E-2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44616</v>
      </c>
      <c r="E188" s="37">
        <v>881.3</v>
      </c>
      <c r="F188" s="37">
        <v>883.21666666666658</v>
      </c>
      <c r="G188" s="38">
        <v>871.63333333333321</v>
      </c>
      <c r="H188" s="38">
        <v>861.96666666666658</v>
      </c>
      <c r="I188" s="38">
        <v>850.38333333333321</v>
      </c>
      <c r="J188" s="38">
        <v>892.88333333333321</v>
      </c>
      <c r="K188" s="38">
        <v>904.46666666666647</v>
      </c>
      <c r="L188" s="38">
        <v>914.13333333333321</v>
      </c>
      <c r="M188" s="28">
        <v>894.8</v>
      </c>
      <c r="N188" s="28">
        <v>873.55</v>
      </c>
      <c r="O188" s="39">
        <v>24131800</v>
      </c>
      <c r="P188" s="40">
        <v>-3.3529576675077097E-2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44616</v>
      </c>
      <c r="E189" s="37">
        <v>503.2</v>
      </c>
      <c r="F189" s="37">
        <v>503.66666666666669</v>
      </c>
      <c r="G189" s="38">
        <v>497.68333333333339</v>
      </c>
      <c r="H189" s="38">
        <v>492.16666666666669</v>
      </c>
      <c r="I189" s="38">
        <v>486.18333333333339</v>
      </c>
      <c r="J189" s="38">
        <v>509.18333333333339</v>
      </c>
      <c r="K189" s="38">
        <v>515.16666666666663</v>
      </c>
      <c r="L189" s="38">
        <v>520.68333333333339</v>
      </c>
      <c r="M189" s="28">
        <v>509.65</v>
      </c>
      <c r="N189" s="28">
        <v>498.15</v>
      </c>
      <c r="O189" s="39">
        <v>11950500</v>
      </c>
      <c r="P189" s="40">
        <v>3.0215283897771623E-3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44616</v>
      </c>
      <c r="E190" s="37">
        <v>572.1</v>
      </c>
      <c r="F190" s="37">
        <v>572.18333333333339</v>
      </c>
      <c r="G190" s="38">
        <v>564.91666666666674</v>
      </c>
      <c r="H190" s="38">
        <v>557.73333333333335</v>
      </c>
      <c r="I190" s="38">
        <v>550.4666666666667</v>
      </c>
      <c r="J190" s="38">
        <v>579.36666666666679</v>
      </c>
      <c r="K190" s="38">
        <v>586.63333333333344</v>
      </c>
      <c r="L190" s="38">
        <v>593.81666666666683</v>
      </c>
      <c r="M190" s="28">
        <v>579.45000000000005</v>
      </c>
      <c r="N190" s="28">
        <v>565</v>
      </c>
      <c r="O190" s="39">
        <v>1167900</v>
      </c>
      <c r="P190" s="40">
        <v>5.1207022677395757E-3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44616</v>
      </c>
      <c r="E191" s="37">
        <v>954.55</v>
      </c>
      <c r="F191" s="37">
        <v>957.7166666666667</v>
      </c>
      <c r="G191" s="38">
        <v>944.58333333333337</v>
      </c>
      <c r="H191" s="38">
        <v>934.61666666666667</v>
      </c>
      <c r="I191" s="38">
        <v>921.48333333333335</v>
      </c>
      <c r="J191" s="38">
        <v>967.68333333333339</v>
      </c>
      <c r="K191" s="38">
        <v>980.81666666666661</v>
      </c>
      <c r="L191" s="38">
        <v>990.78333333333342</v>
      </c>
      <c r="M191" s="28">
        <v>970.85</v>
      </c>
      <c r="N191" s="28">
        <v>947.75</v>
      </c>
      <c r="O191" s="39">
        <v>6391000</v>
      </c>
      <c r="P191" s="40">
        <v>2.1252796420581657E-2</v>
      </c>
    </row>
    <row r="192" spans="1:16" ht="12.75" customHeight="1">
      <c r="A192" s="28">
        <v>182</v>
      </c>
      <c r="B192" s="29" t="s">
        <v>74</v>
      </c>
      <c r="C192" s="30" t="s">
        <v>534</v>
      </c>
      <c r="D192" s="31">
        <v>44616</v>
      </c>
      <c r="E192" s="37">
        <v>1278.5999999999999</v>
      </c>
      <c r="F192" s="37">
        <v>1288.6166666666666</v>
      </c>
      <c r="G192" s="38">
        <v>1260.1333333333332</v>
      </c>
      <c r="H192" s="38">
        <v>1241.6666666666667</v>
      </c>
      <c r="I192" s="38">
        <v>1213.1833333333334</v>
      </c>
      <c r="J192" s="38">
        <v>1307.083333333333</v>
      </c>
      <c r="K192" s="38">
        <v>1335.5666666666662</v>
      </c>
      <c r="L192" s="38">
        <v>1354.0333333333328</v>
      </c>
      <c r="M192" s="28">
        <v>1317.1</v>
      </c>
      <c r="N192" s="28">
        <v>1270.1500000000001</v>
      </c>
      <c r="O192" s="39">
        <v>3515200</v>
      </c>
      <c r="P192" s="40">
        <v>-2.270663033605813E-3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44616</v>
      </c>
      <c r="E193" s="37">
        <v>705.2</v>
      </c>
      <c r="F193" s="37">
        <v>715.28333333333342</v>
      </c>
      <c r="G193" s="38">
        <v>693.11666666666679</v>
      </c>
      <c r="H193" s="38">
        <v>681.03333333333342</v>
      </c>
      <c r="I193" s="38">
        <v>658.86666666666679</v>
      </c>
      <c r="J193" s="38">
        <v>727.36666666666679</v>
      </c>
      <c r="K193" s="38">
        <v>749.53333333333353</v>
      </c>
      <c r="L193" s="38">
        <v>761.61666666666679</v>
      </c>
      <c r="M193" s="28">
        <v>737.45</v>
      </c>
      <c r="N193" s="28">
        <v>703.2</v>
      </c>
      <c r="O193" s="39">
        <v>10962675</v>
      </c>
      <c r="P193" s="40">
        <v>-2.1449659577031994E-2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44616</v>
      </c>
      <c r="E194" s="37">
        <v>493.95</v>
      </c>
      <c r="F194" s="37">
        <v>496.38333333333338</v>
      </c>
      <c r="G194" s="38">
        <v>488.96666666666675</v>
      </c>
      <c r="H194" s="38">
        <v>483.98333333333335</v>
      </c>
      <c r="I194" s="38">
        <v>476.56666666666672</v>
      </c>
      <c r="J194" s="38">
        <v>501.36666666666679</v>
      </c>
      <c r="K194" s="38">
        <v>508.78333333333342</v>
      </c>
      <c r="L194" s="38">
        <v>513.76666666666688</v>
      </c>
      <c r="M194" s="28">
        <v>503.8</v>
      </c>
      <c r="N194" s="28">
        <v>491.4</v>
      </c>
      <c r="O194" s="39">
        <v>86337900</v>
      </c>
      <c r="P194" s="40">
        <v>3.1741706968190175E-2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44616</v>
      </c>
      <c r="E195" s="37">
        <v>252.15</v>
      </c>
      <c r="F195" s="37">
        <v>253.41666666666666</v>
      </c>
      <c r="G195" s="38">
        <v>249.48333333333329</v>
      </c>
      <c r="H195" s="38">
        <v>246.81666666666663</v>
      </c>
      <c r="I195" s="38">
        <v>242.88333333333327</v>
      </c>
      <c r="J195" s="38">
        <v>256.08333333333331</v>
      </c>
      <c r="K195" s="38">
        <v>260.01666666666665</v>
      </c>
      <c r="L195" s="38">
        <v>262.68333333333334</v>
      </c>
      <c r="M195" s="28">
        <v>257.35000000000002</v>
      </c>
      <c r="N195" s="28">
        <v>250.75</v>
      </c>
      <c r="O195" s="39">
        <v>134028000</v>
      </c>
      <c r="P195" s="40">
        <v>1.716100609599918E-2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44616</v>
      </c>
      <c r="E196" s="37">
        <v>1184.5</v>
      </c>
      <c r="F196" s="37">
        <v>1189.3500000000001</v>
      </c>
      <c r="G196" s="38">
        <v>1160.1500000000003</v>
      </c>
      <c r="H196" s="38">
        <v>1135.8000000000002</v>
      </c>
      <c r="I196" s="38">
        <v>1106.6000000000004</v>
      </c>
      <c r="J196" s="38">
        <v>1213.7000000000003</v>
      </c>
      <c r="K196" s="38">
        <v>1242.9000000000001</v>
      </c>
      <c r="L196" s="38">
        <v>1267.2500000000002</v>
      </c>
      <c r="M196" s="28">
        <v>1218.55</v>
      </c>
      <c r="N196" s="28">
        <v>1165</v>
      </c>
      <c r="O196" s="39">
        <v>44948425</v>
      </c>
      <c r="P196" s="40">
        <v>-1.0349312697090777E-2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44616</v>
      </c>
      <c r="E197" s="37">
        <v>3789.7</v>
      </c>
      <c r="F197" s="37">
        <v>3795.1333333333332</v>
      </c>
      <c r="G197" s="38">
        <v>3756.9166666666665</v>
      </c>
      <c r="H197" s="38">
        <v>3724.1333333333332</v>
      </c>
      <c r="I197" s="38">
        <v>3685.9166666666665</v>
      </c>
      <c r="J197" s="38">
        <v>3827.9166666666665</v>
      </c>
      <c r="K197" s="38">
        <v>3866.1333333333337</v>
      </c>
      <c r="L197" s="38">
        <v>3898.9166666666665</v>
      </c>
      <c r="M197" s="28">
        <v>3833.35</v>
      </c>
      <c r="N197" s="28">
        <v>3762.35</v>
      </c>
      <c r="O197" s="39">
        <v>12812400</v>
      </c>
      <c r="P197" s="40">
        <v>2.3252470799640611E-2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44616</v>
      </c>
      <c r="E198" s="37">
        <v>1445.35</v>
      </c>
      <c r="F198" s="37">
        <v>1449.1666666666667</v>
      </c>
      <c r="G198" s="38">
        <v>1431.3833333333334</v>
      </c>
      <c r="H198" s="38">
        <v>1417.4166666666667</v>
      </c>
      <c r="I198" s="38">
        <v>1399.6333333333334</v>
      </c>
      <c r="J198" s="38">
        <v>1463.1333333333334</v>
      </c>
      <c r="K198" s="38">
        <v>1480.9166666666667</v>
      </c>
      <c r="L198" s="38">
        <v>1494.8833333333334</v>
      </c>
      <c r="M198" s="28">
        <v>1466.95</v>
      </c>
      <c r="N198" s="28">
        <v>1435.2</v>
      </c>
      <c r="O198" s="39">
        <v>17326800</v>
      </c>
      <c r="P198" s="40">
        <v>-9.0590899732345062E-3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44616</v>
      </c>
      <c r="E199" s="37">
        <v>2412.5</v>
      </c>
      <c r="F199" s="37">
        <v>2434.5</v>
      </c>
      <c r="G199" s="38">
        <v>2371</v>
      </c>
      <c r="H199" s="38">
        <v>2329.5</v>
      </c>
      <c r="I199" s="38">
        <v>2266</v>
      </c>
      <c r="J199" s="38">
        <v>2476</v>
      </c>
      <c r="K199" s="38">
        <v>2539.5</v>
      </c>
      <c r="L199" s="38">
        <v>2581</v>
      </c>
      <c r="M199" s="28">
        <v>2498</v>
      </c>
      <c r="N199" s="28">
        <v>2393</v>
      </c>
      <c r="O199" s="39">
        <v>6015000</v>
      </c>
      <c r="P199" s="40">
        <v>-3.91231447556356E-3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44616</v>
      </c>
      <c r="E200" s="37">
        <v>2618.8000000000002</v>
      </c>
      <c r="F200" s="37">
        <v>2631.5499999999997</v>
      </c>
      <c r="G200" s="38">
        <v>2593.2499999999995</v>
      </c>
      <c r="H200" s="38">
        <v>2567.6999999999998</v>
      </c>
      <c r="I200" s="38">
        <v>2529.3999999999996</v>
      </c>
      <c r="J200" s="38">
        <v>2657.0999999999995</v>
      </c>
      <c r="K200" s="38">
        <v>2695.3999999999996</v>
      </c>
      <c r="L200" s="38">
        <v>2720.9499999999994</v>
      </c>
      <c r="M200" s="28">
        <v>2669.85</v>
      </c>
      <c r="N200" s="28">
        <v>2606</v>
      </c>
      <c r="O200" s="39">
        <v>831750</v>
      </c>
      <c r="P200" s="40">
        <v>-3.0594405594405596E-2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44616</v>
      </c>
      <c r="E201" s="37">
        <v>515.25</v>
      </c>
      <c r="F201" s="37">
        <v>532.4666666666667</v>
      </c>
      <c r="G201" s="38">
        <v>493.03333333333342</v>
      </c>
      <c r="H201" s="38">
        <v>470.81666666666672</v>
      </c>
      <c r="I201" s="38">
        <v>431.38333333333344</v>
      </c>
      <c r="J201" s="38">
        <v>554.68333333333339</v>
      </c>
      <c r="K201" s="38">
        <v>594.11666666666679</v>
      </c>
      <c r="L201" s="38">
        <v>616.33333333333337</v>
      </c>
      <c r="M201" s="28">
        <v>571.9</v>
      </c>
      <c r="N201" s="28">
        <v>510.25</v>
      </c>
      <c r="O201" s="39">
        <v>4501500</v>
      </c>
      <c r="P201" s="40">
        <v>0.18569735282497038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44616</v>
      </c>
      <c r="E202" s="37">
        <v>1049.55</v>
      </c>
      <c r="F202" s="37">
        <v>1045.1666666666665</v>
      </c>
      <c r="G202" s="38">
        <v>1029.2333333333331</v>
      </c>
      <c r="H202" s="38">
        <v>1008.9166666666665</v>
      </c>
      <c r="I202" s="38">
        <v>992.98333333333312</v>
      </c>
      <c r="J202" s="38">
        <v>1065.4833333333331</v>
      </c>
      <c r="K202" s="38">
        <v>1081.4166666666665</v>
      </c>
      <c r="L202" s="38">
        <v>1101.7333333333331</v>
      </c>
      <c r="M202" s="28">
        <v>1061.0999999999999</v>
      </c>
      <c r="N202" s="28">
        <v>1024.8499999999999</v>
      </c>
      <c r="O202" s="39">
        <v>2295350</v>
      </c>
      <c r="P202" s="40">
        <v>-1.3399813025864755E-2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44616</v>
      </c>
      <c r="E203" s="37">
        <v>633.25</v>
      </c>
      <c r="F203" s="37">
        <v>634.26666666666677</v>
      </c>
      <c r="G203" s="38">
        <v>622.08333333333348</v>
      </c>
      <c r="H203" s="38">
        <v>610.91666666666674</v>
      </c>
      <c r="I203" s="38">
        <v>598.73333333333346</v>
      </c>
      <c r="J203" s="38">
        <v>645.43333333333351</v>
      </c>
      <c r="K203" s="38">
        <v>657.61666666666667</v>
      </c>
      <c r="L203" s="38">
        <v>668.78333333333353</v>
      </c>
      <c r="M203" s="28">
        <v>646.45000000000005</v>
      </c>
      <c r="N203" s="28">
        <v>623.1</v>
      </c>
      <c r="O203" s="39">
        <v>7744800</v>
      </c>
      <c r="P203" s="40">
        <v>5.071225071225071E-2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44616</v>
      </c>
      <c r="E204" s="37">
        <v>1603.15</v>
      </c>
      <c r="F204" s="37">
        <v>1623.2666666666667</v>
      </c>
      <c r="G204" s="38">
        <v>1577.8333333333333</v>
      </c>
      <c r="H204" s="38">
        <v>1552.5166666666667</v>
      </c>
      <c r="I204" s="38">
        <v>1507.0833333333333</v>
      </c>
      <c r="J204" s="38">
        <v>1648.5833333333333</v>
      </c>
      <c r="K204" s="38">
        <v>1694.0166666666667</v>
      </c>
      <c r="L204" s="38">
        <v>1719.3333333333333</v>
      </c>
      <c r="M204" s="28">
        <v>1668.7</v>
      </c>
      <c r="N204" s="28">
        <v>1597.95</v>
      </c>
      <c r="O204" s="39">
        <v>1122450</v>
      </c>
      <c r="P204" s="40">
        <v>-1.2319063751154912E-2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44616</v>
      </c>
      <c r="E205" s="37">
        <v>7490.5</v>
      </c>
      <c r="F205" s="37">
        <v>7458.7833333333328</v>
      </c>
      <c r="G205" s="38">
        <v>7396.7166666666653</v>
      </c>
      <c r="H205" s="38">
        <v>7302.9333333333325</v>
      </c>
      <c r="I205" s="38">
        <v>7240.866666666665</v>
      </c>
      <c r="J205" s="38">
        <v>7552.5666666666657</v>
      </c>
      <c r="K205" s="38">
        <v>7614.6333333333332</v>
      </c>
      <c r="L205" s="38">
        <v>7708.4166666666661</v>
      </c>
      <c r="M205" s="28">
        <v>7520.85</v>
      </c>
      <c r="N205" s="28">
        <v>7365</v>
      </c>
      <c r="O205" s="39">
        <v>1745500</v>
      </c>
      <c r="P205" s="40">
        <v>-2.1635558544924612E-2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44616</v>
      </c>
      <c r="E206" s="37">
        <v>759.3</v>
      </c>
      <c r="F206" s="37">
        <v>762.26666666666677</v>
      </c>
      <c r="G206" s="38">
        <v>748.53333333333353</v>
      </c>
      <c r="H206" s="38">
        <v>737.76666666666677</v>
      </c>
      <c r="I206" s="38">
        <v>724.03333333333353</v>
      </c>
      <c r="J206" s="38">
        <v>773.03333333333353</v>
      </c>
      <c r="K206" s="38">
        <v>786.76666666666688</v>
      </c>
      <c r="L206" s="38">
        <v>797.53333333333353</v>
      </c>
      <c r="M206" s="28">
        <v>776</v>
      </c>
      <c r="N206" s="28">
        <v>751.5</v>
      </c>
      <c r="O206" s="39">
        <v>29239600</v>
      </c>
      <c r="P206" s="40">
        <v>-5.350904347057003E-3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44616</v>
      </c>
      <c r="E207" s="37">
        <v>367.1</v>
      </c>
      <c r="F207" s="37">
        <v>365.5</v>
      </c>
      <c r="G207" s="38">
        <v>358.65</v>
      </c>
      <c r="H207" s="38">
        <v>350.2</v>
      </c>
      <c r="I207" s="38">
        <v>343.34999999999997</v>
      </c>
      <c r="J207" s="38">
        <v>373.95</v>
      </c>
      <c r="K207" s="38">
        <v>380.8</v>
      </c>
      <c r="L207" s="38">
        <v>389.25</v>
      </c>
      <c r="M207" s="28">
        <v>372.35</v>
      </c>
      <c r="N207" s="28">
        <v>357.05</v>
      </c>
      <c r="O207" s="39">
        <v>78597400</v>
      </c>
      <c r="P207" s="40">
        <v>4.7685950413223141E-2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44616</v>
      </c>
      <c r="E208" s="37">
        <v>1213.2</v>
      </c>
      <c r="F208" s="37">
        <v>1216.2500000000002</v>
      </c>
      <c r="G208" s="38">
        <v>1201.6000000000004</v>
      </c>
      <c r="H208" s="38">
        <v>1190.0000000000002</v>
      </c>
      <c r="I208" s="38">
        <v>1175.3500000000004</v>
      </c>
      <c r="J208" s="38">
        <v>1227.8500000000004</v>
      </c>
      <c r="K208" s="38">
        <v>1242.5000000000005</v>
      </c>
      <c r="L208" s="38">
        <v>1254.1000000000004</v>
      </c>
      <c r="M208" s="28">
        <v>1230.9000000000001</v>
      </c>
      <c r="N208" s="28">
        <v>1204.6500000000001</v>
      </c>
      <c r="O208" s="39">
        <v>3962500</v>
      </c>
      <c r="P208" s="40">
        <v>1.3038476287869104E-2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44616</v>
      </c>
      <c r="E209" s="37">
        <v>1788.05</v>
      </c>
      <c r="F209" s="37">
        <v>1788.0666666666668</v>
      </c>
      <c r="G209" s="38">
        <v>1762.1333333333337</v>
      </c>
      <c r="H209" s="38">
        <v>1736.2166666666669</v>
      </c>
      <c r="I209" s="38">
        <v>1710.2833333333338</v>
      </c>
      <c r="J209" s="38">
        <v>1813.9833333333336</v>
      </c>
      <c r="K209" s="38">
        <v>1839.9166666666665</v>
      </c>
      <c r="L209" s="38">
        <v>1865.8333333333335</v>
      </c>
      <c r="M209" s="28">
        <v>1814</v>
      </c>
      <c r="N209" s="28">
        <v>1762.15</v>
      </c>
      <c r="O209" s="39">
        <v>625500</v>
      </c>
      <c r="P209" s="40">
        <v>-2.3419203747072601E-2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44616</v>
      </c>
      <c r="E210" s="37">
        <v>559.1</v>
      </c>
      <c r="F210" s="37">
        <v>563.63333333333333</v>
      </c>
      <c r="G210" s="38">
        <v>553.01666666666665</v>
      </c>
      <c r="H210" s="38">
        <v>546.93333333333328</v>
      </c>
      <c r="I210" s="38">
        <v>536.31666666666661</v>
      </c>
      <c r="J210" s="38">
        <v>569.7166666666667</v>
      </c>
      <c r="K210" s="38">
        <v>580.33333333333326</v>
      </c>
      <c r="L210" s="38">
        <v>586.41666666666674</v>
      </c>
      <c r="M210" s="28">
        <v>574.25</v>
      </c>
      <c r="N210" s="28">
        <v>557.54999999999995</v>
      </c>
      <c r="O210" s="39">
        <v>41511200</v>
      </c>
      <c r="P210" s="40">
        <v>9.8672686933167254E-3</v>
      </c>
    </row>
    <row r="211" spans="1:16" ht="12.75" customHeight="1">
      <c r="A211" s="28">
        <v>201</v>
      </c>
      <c r="B211" s="29" t="s">
        <v>182</v>
      </c>
      <c r="C211" s="30" t="s">
        <v>215</v>
      </c>
      <c r="D211" s="31">
        <v>44616</v>
      </c>
      <c r="E211" s="37">
        <v>276.14999999999998</v>
      </c>
      <c r="F211" s="37">
        <v>276.31666666666666</v>
      </c>
      <c r="G211" s="38">
        <v>270.83333333333331</v>
      </c>
      <c r="H211" s="38">
        <v>265.51666666666665</v>
      </c>
      <c r="I211" s="38">
        <v>260.0333333333333</v>
      </c>
      <c r="J211" s="38">
        <v>281.63333333333333</v>
      </c>
      <c r="K211" s="38">
        <v>287.11666666666667</v>
      </c>
      <c r="L211" s="38">
        <v>292.43333333333334</v>
      </c>
      <c r="M211" s="28">
        <v>281.8</v>
      </c>
      <c r="N211" s="28">
        <v>271</v>
      </c>
      <c r="O211" s="39">
        <v>72261000</v>
      </c>
      <c r="P211" s="40">
        <v>9.8524232768740574E-3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03"/>
      <c r="B213" s="360"/>
      <c r="C213" s="303"/>
      <c r="D213" s="361"/>
      <c r="E213" s="304"/>
      <c r="F213" s="304"/>
      <c r="G213" s="362"/>
      <c r="H213" s="362"/>
      <c r="I213" s="362"/>
      <c r="J213" s="362"/>
      <c r="K213" s="362"/>
      <c r="L213" s="362"/>
      <c r="M213" s="303"/>
      <c r="N213" s="303"/>
      <c r="O213" s="363"/>
      <c r="P213" s="364"/>
    </row>
    <row r="214" spans="1:16" ht="12.75" customHeight="1">
      <c r="A214" s="303"/>
      <c r="B214" s="360"/>
      <c r="C214" s="303"/>
      <c r="D214" s="361"/>
      <c r="E214" s="304"/>
      <c r="F214" s="304"/>
      <c r="G214" s="362"/>
      <c r="H214" s="362"/>
      <c r="I214" s="362"/>
      <c r="J214" s="362"/>
      <c r="K214" s="362"/>
      <c r="L214" s="362"/>
      <c r="M214" s="303"/>
      <c r="N214" s="303"/>
      <c r="O214" s="363"/>
      <c r="P214" s="364"/>
    </row>
    <row r="215" spans="1:16" ht="12.75" customHeight="1">
      <c r="A215" s="303"/>
      <c r="B215" s="360"/>
      <c r="C215" s="303"/>
      <c r="D215" s="361"/>
      <c r="E215" s="304"/>
      <c r="F215" s="304"/>
      <c r="G215" s="362"/>
      <c r="H215" s="362"/>
      <c r="I215" s="362"/>
      <c r="J215" s="362"/>
      <c r="K215" s="362"/>
      <c r="L215" s="362"/>
      <c r="M215" s="303"/>
      <c r="N215" s="303"/>
      <c r="O215" s="363"/>
      <c r="P215" s="364"/>
    </row>
    <row r="216" spans="1:16" ht="12.75" customHeight="1">
      <c r="A216" s="303"/>
      <c r="B216" s="360"/>
      <c r="C216" s="303"/>
      <c r="D216" s="361"/>
      <c r="E216" s="304"/>
      <c r="F216" s="304"/>
      <c r="G216" s="362"/>
      <c r="H216" s="362"/>
      <c r="I216" s="362"/>
      <c r="J216" s="362"/>
      <c r="K216" s="362"/>
      <c r="L216" s="362"/>
      <c r="M216" s="303"/>
      <c r="N216" s="303"/>
      <c r="O216" s="363"/>
      <c r="P216" s="364"/>
    </row>
    <row r="217" spans="1:16" ht="12.75" customHeight="1">
      <c r="A217" s="303"/>
      <c r="B217" s="360"/>
      <c r="C217" s="303"/>
      <c r="D217" s="361"/>
      <c r="E217" s="304"/>
      <c r="F217" s="304"/>
      <c r="G217" s="362"/>
      <c r="H217" s="362"/>
      <c r="I217" s="362"/>
      <c r="J217" s="362"/>
      <c r="K217" s="362"/>
      <c r="L217" s="362"/>
      <c r="M217" s="303"/>
      <c r="N217" s="303"/>
      <c r="O217" s="363"/>
      <c r="P217" s="364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29" sqref="E2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8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44600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2" t="s">
        <v>16</v>
      </c>
      <c r="B8" s="454"/>
      <c r="C8" s="458" t="s">
        <v>20</v>
      </c>
      <c r="D8" s="458" t="s">
        <v>21</v>
      </c>
      <c r="E8" s="449" t="s">
        <v>22</v>
      </c>
      <c r="F8" s="450"/>
      <c r="G8" s="451"/>
      <c r="H8" s="449" t="s">
        <v>23</v>
      </c>
      <c r="I8" s="450"/>
      <c r="J8" s="451"/>
      <c r="K8" s="23"/>
      <c r="L8" s="50"/>
      <c r="M8" s="50"/>
      <c r="N8" s="1"/>
      <c r="O8" s="1"/>
    </row>
    <row r="9" spans="1:15" ht="36" customHeight="1">
      <c r="A9" s="456"/>
      <c r="B9" s="457"/>
      <c r="C9" s="457"/>
      <c r="D9" s="45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17213.599999999999</v>
      </c>
      <c r="D10" s="32">
        <v>17289.916666666668</v>
      </c>
      <c r="E10" s="32">
        <v>17043.083333333336</v>
      </c>
      <c r="F10" s="32">
        <v>16872.566666666669</v>
      </c>
      <c r="G10" s="32">
        <v>16625.733333333337</v>
      </c>
      <c r="H10" s="32">
        <v>17460.433333333334</v>
      </c>
      <c r="I10" s="32">
        <v>17707.26666666667</v>
      </c>
      <c r="J10" s="32">
        <v>17877.783333333333</v>
      </c>
      <c r="K10" s="34">
        <v>17536.75</v>
      </c>
      <c r="L10" s="34">
        <v>17119.400000000001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37995.449999999997</v>
      </c>
      <c r="D11" s="37">
        <v>38211.9</v>
      </c>
      <c r="E11" s="37">
        <v>37586.25</v>
      </c>
      <c r="F11" s="37">
        <v>37177.049999999996</v>
      </c>
      <c r="G11" s="37">
        <v>36551.399999999994</v>
      </c>
      <c r="H11" s="37">
        <v>38621.100000000006</v>
      </c>
      <c r="I11" s="37">
        <v>39246.750000000015</v>
      </c>
      <c r="J11" s="37">
        <v>39655.950000000012</v>
      </c>
      <c r="K11" s="28">
        <v>38837.550000000003</v>
      </c>
      <c r="L11" s="28">
        <v>37802.699999999997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2472.8000000000002</v>
      </c>
      <c r="D12" s="37">
        <v>2469.9666666666667</v>
      </c>
      <c r="E12" s="37">
        <v>2457.2333333333336</v>
      </c>
      <c r="F12" s="37">
        <v>2441.666666666667</v>
      </c>
      <c r="G12" s="37">
        <v>2428.9333333333338</v>
      </c>
      <c r="H12" s="37">
        <v>2485.5333333333333</v>
      </c>
      <c r="I12" s="37">
        <v>2498.266666666666</v>
      </c>
      <c r="J12" s="37">
        <v>2513.833333333333</v>
      </c>
      <c r="K12" s="28">
        <v>2482.6999999999998</v>
      </c>
      <c r="L12" s="28">
        <v>2454.4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4994.8500000000004</v>
      </c>
      <c r="D13" s="37">
        <v>5007.1333333333341</v>
      </c>
      <c r="E13" s="37">
        <v>4954.4666666666681</v>
      </c>
      <c r="F13" s="37">
        <v>4914.0833333333339</v>
      </c>
      <c r="G13" s="37">
        <v>4861.4166666666679</v>
      </c>
      <c r="H13" s="37">
        <v>5047.5166666666682</v>
      </c>
      <c r="I13" s="37">
        <v>5100.1833333333343</v>
      </c>
      <c r="J13" s="37">
        <v>5140.5666666666684</v>
      </c>
      <c r="K13" s="28">
        <v>5059.8</v>
      </c>
      <c r="L13" s="28">
        <v>4966.75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34621.199999999997</v>
      </c>
      <c r="D14" s="37">
        <v>34714.049999999996</v>
      </c>
      <c r="E14" s="37">
        <v>34280.099999999991</v>
      </c>
      <c r="F14" s="37">
        <v>33938.999999999993</v>
      </c>
      <c r="G14" s="37">
        <v>33505.049999999988</v>
      </c>
      <c r="H14" s="37">
        <v>35055.149999999994</v>
      </c>
      <c r="I14" s="37">
        <v>35489.099999999991</v>
      </c>
      <c r="J14" s="37">
        <v>35830.199999999997</v>
      </c>
      <c r="K14" s="28">
        <v>35148</v>
      </c>
      <c r="L14" s="28">
        <v>34372.949999999997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4092.1</v>
      </c>
      <c r="D15" s="37">
        <v>4092.8666666666668</v>
      </c>
      <c r="E15" s="37">
        <v>4071.2333333333336</v>
      </c>
      <c r="F15" s="37">
        <v>4050.3666666666668</v>
      </c>
      <c r="G15" s="37">
        <v>4028.7333333333336</v>
      </c>
      <c r="H15" s="37">
        <v>4113.7333333333336</v>
      </c>
      <c r="I15" s="37">
        <v>4135.3666666666668</v>
      </c>
      <c r="J15" s="37">
        <v>4156.2333333333336</v>
      </c>
      <c r="K15" s="28">
        <v>4114.5</v>
      </c>
      <c r="L15" s="28">
        <v>4072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8288.5</v>
      </c>
      <c r="D16" s="37">
        <v>8321.2833333333347</v>
      </c>
      <c r="E16" s="37">
        <v>8205.9166666666697</v>
      </c>
      <c r="F16" s="37">
        <v>8123.3333333333358</v>
      </c>
      <c r="G16" s="37">
        <v>8007.9666666666708</v>
      </c>
      <c r="H16" s="37">
        <v>8403.8666666666686</v>
      </c>
      <c r="I16" s="37">
        <v>8519.2333333333336</v>
      </c>
      <c r="J16" s="37">
        <v>8601.8166666666675</v>
      </c>
      <c r="K16" s="28">
        <v>8436.65</v>
      </c>
      <c r="L16" s="28">
        <v>8238.7000000000007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2282.1999999999998</v>
      </c>
      <c r="D17" s="37">
        <v>2271.4</v>
      </c>
      <c r="E17" s="37">
        <v>2250.0500000000002</v>
      </c>
      <c r="F17" s="37">
        <v>2217.9</v>
      </c>
      <c r="G17" s="37">
        <v>2196.5500000000002</v>
      </c>
      <c r="H17" s="37">
        <v>2303.5500000000002</v>
      </c>
      <c r="I17" s="37">
        <v>2324.8999999999996</v>
      </c>
      <c r="J17" s="37">
        <v>2357.0500000000002</v>
      </c>
      <c r="K17" s="28">
        <v>2292.75</v>
      </c>
      <c r="L17" s="28">
        <v>2239.25</v>
      </c>
      <c r="M17" s="28">
        <v>2.0138199999999999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1339</v>
      </c>
      <c r="D18" s="37">
        <v>1340.4666666666667</v>
      </c>
      <c r="E18" s="37">
        <v>1316.9333333333334</v>
      </c>
      <c r="F18" s="37">
        <v>1294.8666666666668</v>
      </c>
      <c r="G18" s="37">
        <v>1271.3333333333335</v>
      </c>
      <c r="H18" s="37">
        <v>1362.5333333333333</v>
      </c>
      <c r="I18" s="37">
        <v>1386.0666666666666</v>
      </c>
      <c r="J18" s="37">
        <v>1408.1333333333332</v>
      </c>
      <c r="K18" s="28">
        <v>1364</v>
      </c>
      <c r="L18" s="28">
        <v>1318.4</v>
      </c>
      <c r="M18" s="28">
        <v>9.6098300000000005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999.85</v>
      </c>
      <c r="D19" s="37">
        <v>1005.2999999999998</v>
      </c>
      <c r="E19" s="37">
        <v>972.59999999999968</v>
      </c>
      <c r="F19" s="37">
        <v>945.3499999999998</v>
      </c>
      <c r="G19" s="37">
        <v>912.64999999999964</v>
      </c>
      <c r="H19" s="37">
        <v>1032.5499999999997</v>
      </c>
      <c r="I19" s="37">
        <v>1065.2499999999998</v>
      </c>
      <c r="J19" s="37">
        <v>1092.4999999999998</v>
      </c>
      <c r="K19" s="28">
        <v>1038</v>
      </c>
      <c r="L19" s="28">
        <v>978.05</v>
      </c>
      <c r="M19" s="28">
        <v>22.66844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1731.8</v>
      </c>
      <c r="D20" s="37">
        <v>1739.8</v>
      </c>
      <c r="E20" s="37">
        <v>1714.1</v>
      </c>
      <c r="F20" s="37">
        <v>1696.3999999999999</v>
      </c>
      <c r="G20" s="37">
        <v>1670.6999999999998</v>
      </c>
      <c r="H20" s="37">
        <v>1757.5</v>
      </c>
      <c r="I20" s="37">
        <v>1783.2000000000003</v>
      </c>
      <c r="J20" s="37">
        <v>1800.9</v>
      </c>
      <c r="K20" s="28">
        <v>1765.5</v>
      </c>
      <c r="L20" s="28">
        <v>1722.1</v>
      </c>
      <c r="M20" s="28">
        <v>8.5487099999999998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2024.65</v>
      </c>
      <c r="D21" s="37">
        <v>2013.9666666666665</v>
      </c>
      <c r="E21" s="37">
        <v>1976.7333333333331</v>
      </c>
      <c r="F21" s="37">
        <v>1928.8166666666666</v>
      </c>
      <c r="G21" s="37">
        <v>1891.5833333333333</v>
      </c>
      <c r="H21" s="37">
        <v>2061.8833333333332</v>
      </c>
      <c r="I21" s="37">
        <v>2099.1166666666659</v>
      </c>
      <c r="J21" s="37">
        <v>2147.0333333333328</v>
      </c>
      <c r="K21" s="28">
        <v>2051.1999999999998</v>
      </c>
      <c r="L21" s="28">
        <v>1966.05</v>
      </c>
      <c r="M21" s="28">
        <v>4.7043999999999997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715.15</v>
      </c>
      <c r="D22" s="37">
        <v>719.4666666666667</v>
      </c>
      <c r="E22" s="37">
        <v>709.03333333333342</v>
      </c>
      <c r="F22" s="37">
        <v>702.91666666666674</v>
      </c>
      <c r="G22" s="37">
        <v>692.48333333333346</v>
      </c>
      <c r="H22" s="37">
        <v>725.58333333333337</v>
      </c>
      <c r="I22" s="37">
        <v>736.01666666666677</v>
      </c>
      <c r="J22" s="37">
        <v>742.13333333333333</v>
      </c>
      <c r="K22" s="28">
        <v>729.9</v>
      </c>
      <c r="L22" s="28">
        <v>713.35</v>
      </c>
      <c r="M22" s="28">
        <v>26.106369999999998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1820.15</v>
      </c>
      <c r="D23" s="37">
        <v>1833.3833333333332</v>
      </c>
      <c r="E23" s="37">
        <v>1787.7666666666664</v>
      </c>
      <c r="F23" s="37">
        <v>1755.3833333333332</v>
      </c>
      <c r="G23" s="37">
        <v>1709.7666666666664</v>
      </c>
      <c r="H23" s="37">
        <v>1865.7666666666664</v>
      </c>
      <c r="I23" s="37">
        <v>1911.3833333333332</v>
      </c>
      <c r="J23" s="37">
        <v>1943.7666666666664</v>
      </c>
      <c r="K23" s="28">
        <v>1879</v>
      </c>
      <c r="L23" s="28">
        <v>1801</v>
      </c>
      <c r="M23" s="28">
        <v>0.76636000000000004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2028.5</v>
      </c>
      <c r="D24" s="37">
        <v>2032.6666666666667</v>
      </c>
      <c r="E24" s="37">
        <v>1995.8333333333335</v>
      </c>
      <c r="F24" s="37">
        <v>1963.1666666666667</v>
      </c>
      <c r="G24" s="37">
        <v>1926.3333333333335</v>
      </c>
      <c r="H24" s="37">
        <v>2065.3333333333335</v>
      </c>
      <c r="I24" s="37">
        <v>2102.166666666667</v>
      </c>
      <c r="J24" s="37">
        <v>2134.8333333333335</v>
      </c>
      <c r="K24" s="28">
        <v>2069.5</v>
      </c>
      <c r="L24" s="28">
        <v>2000</v>
      </c>
      <c r="M24" s="28">
        <v>0.43314000000000002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120.35</v>
      </c>
      <c r="D25" s="37">
        <v>121.51666666666667</v>
      </c>
      <c r="E25" s="37">
        <v>118.28333333333333</v>
      </c>
      <c r="F25" s="37">
        <v>116.21666666666667</v>
      </c>
      <c r="G25" s="37">
        <v>112.98333333333333</v>
      </c>
      <c r="H25" s="37">
        <v>123.58333333333333</v>
      </c>
      <c r="I25" s="37">
        <v>126.81666666666665</v>
      </c>
      <c r="J25" s="37">
        <v>128.88333333333333</v>
      </c>
      <c r="K25" s="28">
        <v>124.75</v>
      </c>
      <c r="L25" s="28">
        <v>119.45</v>
      </c>
      <c r="M25" s="28">
        <v>35.029980000000002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290.75</v>
      </c>
      <c r="D26" s="37">
        <v>294.55</v>
      </c>
      <c r="E26" s="37">
        <v>283.75</v>
      </c>
      <c r="F26" s="37">
        <v>276.75</v>
      </c>
      <c r="G26" s="37">
        <v>265.95</v>
      </c>
      <c r="H26" s="37">
        <v>301.55</v>
      </c>
      <c r="I26" s="37">
        <v>312.35000000000008</v>
      </c>
      <c r="J26" s="37">
        <v>319.35000000000002</v>
      </c>
      <c r="K26" s="28">
        <v>305.35000000000002</v>
      </c>
      <c r="L26" s="28">
        <v>287.55</v>
      </c>
      <c r="M26" s="28">
        <v>66.597070000000002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2122.35</v>
      </c>
      <c r="D27" s="37">
        <v>2120.9666666666667</v>
      </c>
      <c r="E27" s="37">
        <v>2101.4333333333334</v>
      </c>
      <c r="F27" s="37">
        <v>2080.5166666666669</v>
      </c>
      <c r="G27" s="37">
        <v>2060.9833333333336</v>
      </c>
      <c r="H27" s="37">
        <v>2141.8833333333332</v>
      </c>
      <c r="I27" s="37">
        <v>2161.416666666667</v>
      </c>
      <c r="J27" s="37">
        <v>2182.333333333333</v>
      </c>
      <c r="K27" s="28">
        <v>2140.5</v>
      </c>
      <c r="L27" s="28">
        <v>2100.0500000000002</v>
      </c>
      <c r="M27" s="28">
        <v>0.22661000000000001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732.75</v>
      </c>
      <c r="D28" s="37">
        <v>742</v>
      </c>
      <c r="E28" s="37">
        <v>722</v>
      </c>
      <c r="F28" s="37">
        <v>711.25</v>
      </c>
      <c r="G28" s="37">
        <v>691.25</v>
      </c>
      <c r="H28" s="37">
        <v>752.75</v>
      </c>
      <c r="I28" s="37">
        <v>772.75</v>
      </c>
      <c r="J28" s="37">
        <v>783.5</v>
      </c>
      <c r="K28" s="28">
        <v>762</v>
      </c>
      <c r="L28" s="28">
        <v>731.25</v>
      </c>
      <c r="M28" s="28">
        <v>1.4629300000000001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3486.15</v>
      </c>
      <c r="D29" s="37">
        <v>3493.9166666666665</v>
      </c>
      <c r="E29" s="37">
        <v>3430.2333333333331</v>
      </c>
      <c r="F29" s="37">
        <v>3374.3166666666666</v>
      </c>
      <c r="G29" s="37">
        <v>3310.6333333333332</v>
      </c>
      <c r="H29" s="37">
        <v>3549.833333333333</v>
      </c>
      <c r="I29" s="37">
        <v>3613.5166666666664</v>
      </c>
      <c r="J29" s="37">
        <v>3669.4333333333329</v>
      </c>
      <c r="K29" s="28">
        <v>3557.6</v>
      </c>
      <c r="L29" s="28">
        <v>3438</v>
      </c>
      <c r="M29" s="28">
        <v>0.44406000000000001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620.35</v>
      </c>
      <c r="D30" s="37">
        <v>624.81666666666672</v>
      </c>
      <c r="E30" s="37">
        <v>612.23333333333346</v>
      </c>
      <c r="F30" s="37">
        <v>604.11666666666679</v>
      </c>
      <c r="G30" s="37">
        <v>591.53333333333353</v>
      </c>
      <c r="H30" s="37">
        <v>632.93333333333339</v>
      </c>
      <c r="I30" s="37">
        <v>645.51666666666665</v>
      </c>
      <c r="J30" s="37">
        <v>653.63333333333333</v>
      </c>
      <c r="K30" s="28">
        <v>637.4</v>
      </c>
      <c r="L30" s="28">
        <v>616.70000000000005</v>
      </c>
      <c r="M30" s="28">
        <v>8.0641099999999994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382.65</v>
      </c>
      <c r="D31" s="37">
        <v>380.25</v>
      </c>
      <c r="E31" s="37">
        <v>376.6</v>
      </c>
      <c r="F31" s="37">
        <v>370.55</v>
      </c>
      <c r="G31" s="37">
        <v>366.90000000000003</v>
      </c>
      <c r="H31" s="37">
        <v>386.3</v>
      </c>
      <c r="I31" s="37">
        <v>389.95</v>
      </c>
      <c r="J31" s="37">
        <v>396</v>
      </c>
      <c r="K31" s="28">
        <v>383.9</v>
      </c>
      <c r="L31" s="28">
        <v>374.2</v>
      </c>
      <c r="M31" s="28">
        <v>25.353770000000001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4475.1499999999996</v>
      </c>
      <c r="D32" s="37">
        <v>4549.916666666667</v>
      </c>
      <c r="E32" s="37">
        <v>4375.2833333333338</v>
      </c>
      <c r="F32" s="37">
        <v>4275.416666666667</v>
      </c>
      <c r="G32" s="37">
        <v>4100.7833333333338</v>
      </c>
      <c r="H32" s="37">
        <v>4649.7833333333338</v>
      </c>
      <c r="I32" s="37">
        <v>4824.416666666667</v>
      </c>
      <c r="J32" s="37">
        <v>4924.2833333333338</v>
      </c>
      <c r="K32" s="28">
        <v>4724.55</v>
      </c>
      <c r="L32" s="28">
        <v>4450.05</v>
      </c>
      <c r="M32" s="28">
        <v>5.9703999999999997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224.1</v>
      </c>
      <c r="D33" s="37">
        <v>223.23333333333335</v>
      </c>
      <c r="E33" s="37">
        <v>219.9666666666667</v>
      </c>
      <c r="F33" s="37">
        <v>215.83333333333334</v>
      </c>
      <c r="G33" s="37">
        <v>212.56666666666669</v>
      </c>
      <c r="H33" s="37">
        <v>227.3666666666667</v>
      </c>
      <c r="I33" s="37">
        <v>230.63333333333335</v>
      </c>
      <c r="J33" s="37">
        <v>234.76666666666671</v>
      </c>
      <c r="K33" s="28">
        <v>226.5</v>
      </c>
      <c r="L33" s="28">
        <v>219.1</v>
      </c>
      <c r="M33" s="28">
        <v>52.183680000000003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135.6</v>
      </c>
      <c r="D34" s="37">
        <v>135.96666666666667</v>
      </c>
      <c r="E34" s="37">
        <v>134.43333333333334</v>
      </c>
      <c r="F34" s="37">
        <v>133.26666666666668</v>
      </c>
      <c r="G34" s="37">
        <v>131.73333333333335</v>
      </c>
      <c r="H34" s="37">
        <v>137.13333333333333</v>
      </c>
      <c r="I34" s="37">
        <v>138.66666666666669</v>
      </c>
      <c r="J34" s="37">
        <v>139.83333333333331</v>
      </c>
      <c r="K34" s="28">
        <v>137.5</v>
      </c>
      <c r="L34" s="28">
        <v>134.80000000000001</v>
      </c>
      <c r="M34" s="28">
        <v>93.968299999999999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3174.7</v>
      </c>
      <c r="D35" s="37">
        <v>3189.6666666666665</v>
      </c>
      <c r="E35" s="37">
        <v>3128.1333333333332</v>
      </c>
      <c r="F35" s="37">
        <v>3081.5666666666666</v>
      </c>
      <c r="G35" s="37">
        <v>3020.0333333333333</v>
      </c>
      <c r="H35" s="37">
        <v>3236.2333333333331</v>
      </c>
      <c r="I35" s="37">
        <v>3297.7666666666669</v>
      </c>
      <c r="J35" s="37">
        <v>3344.333333333333</v>
      </c>
      <c r="K35" s="28">
        <v>3251.2</v>
      </c>
      <c r="L35" s="28">
        <v>3143.1</v>
      </c>
      <c r="M35" s="28">
        <v>8.6039300000000001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2110</v>
      </c>
      <c r="D36" s="37">
        <v>2119.7666666666669</v>
      </c>
      <c r="E36" s="37">
        <v>2061.2333333333336</v>
      </c>
      <c r="F36" s="37">
        <v>2012.4666666666667</v>
      </c>
      <c r="G36" s="37">
        <v>1953.9333333333334</v>
      </c>
      <c r="H36" s="37">
        <v>2168.5333333333338</v>
      </c>
      <c r="I36" s="37">
        <v>2227.0666666666675</v>
      </c>
      <c r="J36" s="37">
        <v>2275.8333333333339</v>
      </c>
      <c r="K36" s="28">
        <v>2178.3000000000002</v>
      </c>
      <c r="L36" s="28">
        <v>2071</v>
      </c>
      <c r="M36" s="28">
        <v>3.9274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649.75</v>
      </c>
      <c r="D37" s="37">
        <v>653.91666666666663</v>
      </c>
      <c r="E37" s="37">
        <v>642.83333333333326</v>
      </c>
      <c r="F37" s="37">
        <v>635.91666666666663</v>
      </c>
      <c r="G37" s="37">
        <v>624.83333333333326</v>
      </c>
      <c r="H37" s="37">
        <v>660.83333333333326</v>
      </c>
      <c r="I37" s="37">
        <v>671.91666666666652</v>
      </c>
      <c r="J37" s="37">
        <v>678.83333333333326</v>
      </c>
      <c r="K37" s="28">
        <v>665</v>
      </c>
      <c r="L37" s="28">
        <v>647</v>
      </c>
      <c r="M37" s="28">
        <v>9.6149299999999993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4073.55</v>
      </c>
      <c r="D38" s="37">
        <v>4088.5166666666664</v>
      </c>
      <c r="E38" s="37">
        <v>4030.2333333333327</v>
      </c>
      <c r="F38" s="37">
        <v>3986.9166666666661</v>
      </c>
      <c r="G38" s="37">
        <v>3928.6333333333323</v>
      </c>
      <c r="H38" s="37">
        <v>4131.833333333333</v>
      </c>
      <c r="I38" s="37">
        <v>4190.1166666666659</v>
      </c>
      <c r="J38" s="37">
        <v>4233.4333333333334</v>
      </c>
      <c r="K38" s="28">
        <v>4146.8</v>
      </c>
      <c r="L38" s="28">
        <v>4045.2</v>
      </c>
      <c r="M38" s="28">
        <v>2.8809100000000001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789.6</v>
      </c>
      <c r="D39" s="37">
        <v>792.43333333333339</v>
      </c>
      <c r="E39" s="37">
        <v>781.26666666666677</v>
      </c>
      <c r="F39" s="37">
        <v>772.93333333333339</v>
      </c>
      <c r="G39" s="37">
        <v>761.76666666666677</v>
      </c>
      <c r="H39" s="37">
        <v>800.76666666666677</v>
      </c>
      <c r="I39" s="37">
        <v>811.93333333333328</v>
      </c>
      <c r="J39" s="37">
        <v>820.26666666666677</v>
      </c>
      <c r="K39" s="28">
        <v>803.6</v>
      </c>
      <c r="L39" s="28">
        <v>784.1</v>
      </c>
      <c r="M39" s="28">
        <v>109.39179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3476</v>
      </c>
      <c r="D40" s="37">
        <v>3504.6666666666665</v>
      </c>
      <c r="E40" s="37">
        <v>3439.333333333333</v>
      </c>
      <c r="F40" s="37">
        <v>3402.6666666666665</v>
      </c>
      <c r="G40" s="37">
        <v>3337.333333333333</v>
      </c>
      <c r="H40" s="37">
        <v>3541.333333333333</v>
      </c>
      <c r="I40" s="37">
        <v>3606.6666666666661</v>
      </c>
      <c r="J40" s="37">
        <v>3643.333333333333</v>
      </c>
      <c r="K40" s="28">
        <v>3570</v>
      </c>
      <c r="L40" s="28">
        <v>3468</v>
      </c>
      <c r="M40" s="28">
        <v>2.86849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6930.6</v>
      </c>
      <c r="D41" s="37">
        <v>6992.2</v>
      </c>
      <c r="E41" s="37">
        <v>6819.4</v>
      </c>
      <c r="F41" s="37">
        <v>6708.2</v>
      </c>
      <c r="G41" s="37">
        <v>6535.4</v>
      </c>
      <c r="H41" s="37">
        <v>7103.4</v>
      </c>
      <c r="I41" s="37">
        <v>7276.2000000000007</v>
      </c>
      <c r="J41" s="37">
        <v>7387.4</v>
      </c>
      <c r="K41" s="28">
        <v>7165</v>
      </c>
      <c r="L41" s="28">
        <v>6881</v>
      </c>
      <c r="M41" s="28">
        <v>11.830120000000001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15711.35</v>
      </c>
      <c r="D42" s="37">
        <v>15908.466666666667</v>
      </c>
      <c r="E42" s="37">
        <v>15452.883333333335</v>
      </c>
      <c r="F42" s="37">
        <v>15194.416666666668</v>
      </c>
      <c r="G42" s="37">
        <v>14738.833333333336</v>
      </c>
      <c r="H42" s="37">
        <v>16166.933333333334</v>
      </c>
      <c r="I42" s="37">
        <v>16622.516666666666</v>
      </c>
      <c r="J42" s="37">
        <v>16880.983333333334</v>
      </c>
      <c r="K42" s="28">
        <v>16364.05</v>
      </c>
      <c r="L42" s="28">
        <v>15650</v>
      </c>
      <c r="M42" s="28">
        <v>3.56664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5102.25</v>
      </c>
      <c r="D43" s="37">
        <v>5153.1500000000005</v>
      </c>
      <c r="E43" s="37">
        <v>5037.9000000000015</v>
      </c>
      <c r="F43" s="37">
        <v>4973.5500000000011</v>
      </c>
      <c r="G43" s="37">
        <v>4858.300000000002</v>
      </c>
      <c r="H43" s="37">
        <v>5217.5000000000009</v>
      </c>
      <c r="I43" s="37">
        <v>5332.7499999999991</v>
      </c>
      <c r="J43" s="37">
        <v>5397.1</v>
      </c>
      <c r="K43" s="28">
        <v>5268.4</v>
      </c>
      <c r="L43" s="28">
        <v>5088.8</v>
      </c>
      <c r="M43" s="28">
        <v>0.21856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2245.1999999999998</v>
      </c>
      <c r="D44" s="37">
        <v>2262.0166666666664</v>
      </c>
      <c r="E44" s="37">
        <v>2219.1833333333329</v>
      </c>
      <c r="F44" s="37">
        <v>2193.1666666666665</v>
      </c>
      <c r="G44" s="37">
        <v>2150.333333333333</v>
      </c>
      <c r="H44" s="37">
        <v>2288.0333333333328</v>
      </c>
      <c r="I44" s="37">
        <v>2330.8666666666668</v>
      </c>
      <c r="J44" s="37">
        <v>2356.8833333333328</v>
      </c>
      <c r="K44" s="28">
        <v>2304.85</v>
      </c>
      <c r="L44" s="28">
        <v>2236</v>
      </c>
      <c r="M44" s="28">
        <v>0.67720999999999998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320.75</v>
      </c>
      <c r="D45" s="37">
        <v>320.76666666666665</v>
      </c>
      <c r="E45" s="37">
        <v>315.63333333333333</v>
      </c>
      <c r="F45" s="37">
        <v>310.51666666666665</v>
      </c>
      <c r="G45" s="37">
        <v>305.38333333333333</v>
      </c>
      <c r="H45" s="37">
        <v>325.88333333333333</v>
      </c>
      <c r="I45" s="37">
        <v>331.01666666666665</v>
      </c>
      <c r="J45" s="37">
        <v>336.13333333333333</v>
      </c>
      <c r="K45" s="28">
        <v>325.89999999999998</v>
      </c>
      <c r="L45" s="28">
        <v>315.64999999999998</v>
      </c>
      <c r="M45" s="28">
        <v>54.730930000000001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112.95</v>
      </c>
      <c r="D46" s="37">
        <v>112.8</v>
      </c>
      <c r="E46" s="37">
        <v>108.39999999999999</v>
      </c>
      <c r="F46" s="37">
        <v>103.85</v>
      </c>
      <c r="G46" s="37">
        <v>99.449999999999989</v>
      </c>
      <c r="H46" s="37">
        <v>117.35</v>
      </c>
      <c r="I46" s="37">
        <v>121.75</v>
      </c>
      <c r="J46" s="37">
        <v>126.3</v>
      </c>
      <c r="K46" s="28">
        <v>117.2</v>
      </c>
      <c r="L46" s="28">
        <v>108.25</v>
      </c>
      <c r="M46" s="28">
        <v>1772.9854399999999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57.75</v>
      </c>
      <c r="D47" s="37">
        <v>57.783333333333339</v>
      </c>
      <c r="E47" s="37">
        <v>56.166666666666679</v>
      </c>
      <c r="F47" s="37">
        <v>54.583333333333343</v>
      </c>
      <c r="G47" s="37">
        <v>52.966666666666683</v>
      </c>
      <c r="H47" s="37">
        <v>59.366666666666674</v>
      </c>
      <c r="I47" s="37">
        <v>60.983333333333334</v>
      </c>
      <c r="J47" s="37">
        <v>62.56666666666667</v>
      </c>
      <c r="K47" s="28">
        <v>59.4</v>
      </c>
      <c r="L47" s="28">
        <v>56.2</v>
      </c>
      <c r="M47" s="28">
        <v>214.73785000000001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1921.9</v>
      </c>
      <c r="D48" s="37">
        <v>1924.05</v>
      </c>
      <c r="E48" s="37">
        <v>1890.85</v>
      </c>
      <c r="F48" s="37">
        <v>1859.8</v>
      </c>
      <c r="G48" s="37">
        <v>1826.6</v>
      </c>
      <c r="H48" s="37">
        <v>1955.1</v>
      </c>
      <c r="I48" s="37">
        <v>1988.3000000000002</v>
      </c>
      <c r="J48" s="37">
        <v>2019.35</v>
      </c>
      <c r="K48" s="28">
        <v>1957.25</v>
      </c>
      <c r="L48" s="28">
        <v>1893</v>
      </c>
      <c r="M48" s="28">
        <v>3.0321099999999999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719.1</v>
      </c>
      <c r="D49" s="37">
        <v>723.86666666666667</v>
      </c>
      <c r="E49" s="37">
        <v>710.63333333333333</v>
      </c>
      <c r="F49" s="37">
        <v>702.16666666666663</v>
      </c>
      <c r="G49" s="37">
        <v>688.93333333333328</v>
      </c>
      <c r="H49" s="37">
        <v>732.33333333333337</v>
      </c>
      <c r="I49" s="37">
        <v>745.56666666666672</v>
      </c>
      <c r="J49" s="37">
        <v>754.03333333333342</v>
      </c>
      <c r="K49" s="28">
        <v>737.1</v>
      </c>
      <c r="L49" s="28">
        <v>715.4</v>
      </c>
      <c r="M49" s="28">
        <v>3.1211899999999999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202.1</v>
      </c>
      <c r="D50" s="37">
        <v>202.5</v>
      </c>
      <c r="E50" s="37">
        <v>199.2</v>
      </c>
      <c r="F50" s="37">
        <v>196.29999999999998</v>
      </c>
      <c r="G50" s="37">
        <v>192.99999999999997</v>
      </c>
      <c r="H50" s="37">
        <v>205.4</v>
      </c>
      <c r="I50" s="37">
        <v>208.70000000000002</v>
      </c>
      <c r="J50" s="37">
        <v>211.60000000000002</v>
      </c>
      <c r="K50" s="28">
        <v>205.8</v>
      </c>
      <c r="L50" s="28">
        <v>199.6</v>
      </c>
      <c r="M50" s="28">
        <v>61.08343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723.9</v>
      </c>
      <c r="D51" s="37">
        <v>724.08333333333337</v>
      </c>
      <c r="E51" s="37">
        <v>711.11666666666679</v>
      </c>
      <c r="F51" s="37">
        <v>698.33333333333337</v>
      </c>
      <c r="G51" s="37">
        <v>685.36666666666679</v>
      </c>
      <c r="H51" s="37">
        <v>736.86666666666679</v>
      </c>
      <c r="I51" s="37">
        <v>749.83333333333326</v>
      </c>
      <c r="J51" s="37">
        <v>762.61666666666679</v>
      </c>
      <c r="K51" s="28">
        <v>737.05</v>
      </c>
      <c r="L51" s="28">
        <v>711.3</v>
      </c>
      <c r="M51" s="28">
        <v>8.7501300000000004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57.6</v>
      </c>
      <c r="D52" s="37">
        <v>58.033333333333339</v>
      </c>
      <c r="E52" s="37">
        <v>56.866666666666674</v>
      </c>
      <c r="F52" s="37">
        <v>56.133333333333333</v>
      </c>
      <c r="G52" s="37">
        <v>54.966666666666669</v>
      </c>
      <c r="H52" s="37">
        <v>58.76666666666668</v>
      </c>
      <c r="I52" s="37">
        <v>59.933333333333351</v>
      </c>
      <c r="J52" s="37">
        <v>60.666666666666686</v>
      </c>
      <c r="K52" s="28">
        <v>59.2</v>
      </c>
      <c r="L52" s="28">
        <v>57.3</v>
      </c>
      <c r="M52" s="28">
        <v>269.32812000000001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372.45</v>
      </c>
      <c r="D53" s="37">
        <v>373.64999999999992</v>
      </c>
      <c r="E53" s="37">
        <v>368.89999999999986</v>
      </c>
      <c r="F53" s="37">
        <v>365.34999999999997</v>
      </c>
      <c r="G53" s="37">
        <v>360.59999999999991</v>
      </c>
      <c r="H53" s="37">
        <v>377.19999999999982</v>
      </c>
      <c r="I53" s="37">
        <v>381.94999999999993</v>
      </c>
      <c r="J53" s="37">
        <v>385.49999999999977</v>
      </c>
      <c r="K53" s="28">
        <v>378.4</v>
      </c>
      <c r="L53" s="28">
        <v>370.1</v>
      </c>
      <c r="M53" s="28">
        <v>40.945129999999999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706.5</v>
      </c>
      <c r="D54" s="37">
        <v>708.69999999999993</v>
      </c>
      <c r="E54" s="37">
        <v>697.29999999999984</v>
      </c>
      <c r="F54" s="37">
        <v>688.09999999999991</v>
      </c>
      <c r="G54" s="37">
        <v>676.69999999999982</v>
      </c>
      <c r="H54" s="37">
        <v>717.89999999999986</v>
      </c>
      <c r="I54" s="37">
        <v>729.3</v>
      </c>
      <c r="J54" s="37">
        <v>738.49999999999989</v>
      </c>
      <c r="K54" s="28">
        <v>720.1</v>
      </c>
      <c r="L54" s="28">
        <v>699.5</v>
      </c>
      <c r="M54" s="28">
        <v>68.339830000000006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399.3</v>
      </c>
      <c r="D55" s="37">
        <v>398.01666666666665</v>
      </c>
      <c r="E55" s="37">
        <v>391.5333333333333</v>
      </c>
      <c r="F55" s="37">
        <v>383.76666666666665</v>
      </c>
      <c r="G55" s="37">
        <v>377.2833333333333</v>
      </c>
      <c r="H55" s="37">
        <v>405.7833333333333</v>
      </c>
      <c r="I55" s="37">
        <v>412.26666666666665</v>
      </c>
      <c r="J55" s="37">
        <v>420.0333333333333</v>
      </c>
      <c r="K55" s="28">
        <v>404.5</v>
      </c>
      <c r="L55" s="28">
        <v>390.25</v>
      </c>
      <c r="M55" s="28">
        <v>60.573430000000002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16062.35</v>
      </c>
      <c r="D56" s="37">
        <v>16154.449999999999</v>
      </c>
      <c r="E56" s="37">
        <v>15867.899999999998</v>
      </c>
      <c r="F56" s="37">
        <v>15673.449999999999</v>
      </c>
      <c r="G56" s="37">
        <v>15386.899999999998</v>
      </c>
      <c r="H56" s="37">
        <v>16348.899999999998</v>
      </c>
      <c r="I56" s="37">
        <v>16635.449999999997</v>
      </c>
      <c r="J56" s="37">
        <v>16829.899999999998</v>
      </c>
      <c r="K56" s="28">
        <v>16441</v>
      </c>
      <c r="L56" s="28">
        <v>15960</v>
      </c>
      <c r="M56" s="28">
        <v>0.15529000000000001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3448.6</v>
      </c>
      <c r="D57" s="37">
        <v>3489.4666666666667</v>
      </c>
      <c r="E57" s="37">
        <v>3399.1333333333332</v>
      </c>
      <c r="F57" s="37">
        <v>3349.6666666666665</v>
      </c>
      <c r="G57" s="37">
        <v>3259.333333333333</v>
      </c>
      <c r="H57" s="37">
        <v>3538.9333333333334</v>
      </c>
      <c r="I57" s="37">
        <v>3629.2666666666664</v>
      </c>
      <c r="J57" s="37">
        <v>3678.7333333333336</v>
      </c>
      <c r="K57" s="28">
        <v>3579.8</v>
      </c>
      <c r="L57" s="28">
        <v>3440</v>
      </c>
      <c r="M57" s="28">
        <v>2.7919399999999999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397.35</v>
      </c>
      <c r="D58" s="37">
        <v>401.2166666666667</v>
      </c>
      <c r="E58" s="37">
        <v>391.33333333333337</v>
      </c>
      <c r="F58" s="37">
        <v>385.31666666666666</v>
      </c>
      <c r="G58" s="37">
        <v>375.43333333333334</v>
      </c>
      <c r="H58" s="37">
        <v>407.23333333333341</v>
      </c>
      <c r="I58" s="37">
        <v>417.11666666666673</v>
      </c>
      <c r="J58" s="37">
        <v>423.13333333333344</v>
      </c>
      <c r="K58" s="28">
        <v>411.1</v>
      </c>
      <c r="L58" s="28">
        <v>395.2</v>
      </c>
      <c r="M58" s="28">
        <v>13.020339999999999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258.10000000000002</v>
      </c>
      <c r="D59" s="37">
        <v>260.53333333333336</v>
      </c>
      <c r="E59" s="37">
        <v>254.41666666666674</v>
      </c>
      <c r="F59" s="37">
        <v>250.73333333333341</v>
      </c>
      <c r="G59" s="37">
        <v>244.61666666666679</v>
      </c>
      <c r="H59" s="37">
        <v>264.2166666666667</v>
      </c>
      <c r="I59" s="37">
        <v>270.33333333333337</v>
      </c>
      <c r="J59" s="37">
        <v>274.01666666666665</v>
      </c>
      <c r="K59" s="28">
        <v>266.64999999999998</v>
      </c>
      <c r="L59" s="28">
        <v>256.85000000000002</v>
      </c>
      <c r="M59" s="28">
        <v>159.23437000000001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124.45</v>
      </c>
      <c r="D60" s="37">
        <v>124</v>
      </c>
      <c r="E60" s="37">
        <v>123.25</v>
      </c>
      <c r="F60" s="37">
        <v>122.05</v>
      </c>
      <c r="G60" s="37">
        <v>121.3</v>
      </c>
      <c r="H60" s="37">
        <v>125.2</v>
      </c>
      <c r="I60" s="37">
        <v>125.95</v>
      </c>
      <c r="J60" s="37">
        <v>127.15</v>
      </c>
      <c r="K60" s="28">
        <v>124.75</v>
      </c>
      <c r="L60" s="28">
        <v>122.8</v>
      </c>
      <c r="M60" s="28">
        <v>7.2507999999999999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650.1</v>
      </c>
      <c r="D61" s="37">
        <v>659.65</v>
      </c>
      <c r="E61" s="37">
        <v>637.29999999999995</v>
      </c>
      <c r="F61" s="37">
        <v>624.5</v>
      </c>
      <c r="G61" s="37">
        <v>602.15</v>
      </c>
      <c r="H61" s="37">
        <v>672.44999999999993</v>
      </c>
      <c r="I61" s="37">
        <v>694.80000000000007</v>
      </c>
      <c r="J61" s="37">
        <v>707.59999999999991</v>
      </c>
      <c r="K61" s="28">
        <v>682</v>
      </c>
      <c r="L61" s="28">
        <v>646.85</v>
      </c>
      <c r="M61" s="28">
        <v>43.842010000000002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933.3</v>
      </c>
      <c r="D62" s="37">
        <v>935.7833333333333</v>
      </c>
      <c r="E62" s="37">
        <v>924.56666666666661</v>
      </c>
      <c r="F62" s="37">
        <v>915.83333333333326</v>
      </c>
      <c r="G62" s="37">
        <v>904.61666666666656</v>
      </c>
      <c r="H62" s="37">
        <v>944.51666666666665</v>
      </c>
      <c r="I62" s="37">
        <v>955.73333333333335</v>
      </c>
      <c r="J62" s="37">
        <v>964.4666666666667</v>
      </c>
      <c r="K62" s="28">
        <v>947</v>
      </c>
      <c r="L62" s="28">
        <v>927.05</v>
      </c>
      <c r="M62" s="28">
        <v>9.4927299999999999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139.85</v>
      </c>
      <c r="D63" s="37">
        <v>141.16666666666666</v>
      </c>
      <c r="E63" s="37">
        <v>137.68333333333331</v>
      </c>
      <c r="F63" s="37">
        <v>135.51666666666665</v>
      </c>
      <c r="G63" s="37">
        <v>132.0333333333333</v>
      </c>
      <c r="H63" s="37">
        <v>143.33333333333331</v>
      </c>
      <c r="I63" s="37">
        <v>146.81666666666666</v>
      </c>
      <c r="J63" s="37">
        <v>148.98333333333332</v>
      </c>
      <c r="K63" s="28">
        <v>144.65</v>
      </c>
      <c r="L63" s="28">
        <v>139</v>
      </c>
      <c r="M63" s="28">
        <v>43.376710000000003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160.94999999999999</v>
      </c>
      <c r="D64" s="37">
        <v>161.20000000000002</v>
      </c>
      <c r="E64" s="37">
        <v>159.40000000000003</v>
      </c>
      <c r="F64" s="37">
        <v>157.85000000000002</v>
      </c>
      <c r="G64" s="37">
        <v>156.05000000000004</v>
      </c>
      <c r="H64" s="37">
        <v>162.75000000000003</v>
      </c>
      <c r="I64" s="37">
        <v>164.55000000000004</v>
      </c>
      <c r="J64" s="37">
        <v>166.10000000000002</v>
      </c>
      <c r="K64" s="28">
        <v>163</v>
      </c>
      <c r="L64" s="28">
        <v>159.65</v>
      </c>
      <c r="M64" s="28">
        <v>58.710410000000003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4658.8500000000004</v>
      </c>
      <c r="D65" s="37">
        <v>4676.95</v>
      </c>
      <c r="E65" s="37">
        <v>4594.8999999999996</v>
      </c>
      <c r="F65" s="37">
        <v>4530.95</v>
      </c>
      <c r="G65" s="37">
        <v>4448.8999999999996</v>
      </c>
      <c r="H65" s="37">
        <v>4740.8999999999996</v>
      </c>
      <c r="I65" s="37">
        <v>4822.9500000000007</v>
      </c>
      <c r="J65" s="37">
        <v>4886.8999999999996</v>
      </c>
      <c r="K65" s="28">
        <v>4759</v>
      </c>
      <c r="L65" s="28">
        <v>4613</v>
      </c>
      <c r="M65" s="28">
        <v>3.2715700000000001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1437.15</v>
      </c>
      <c r="D66" s="37">
        <v>1445.4666666666665</v>
      </c>
      <c r="E66" s="37">
        <v>1424.6833333333329</v>
      </c>
      <c r="F66" s="37">
        <v>1412.2166666666665</v>
      </c>
      <c r="G66" s="37">
        <v>1391.4333333333329</v>
      </c>
      <c r="H66" s="37">
        <v>1457.9333333333329</v>
      </c>
      <c r="I66" s="37">
        <v>1478.7166666666662</v>
      </c>
      <c r="J66" s="37">
        <v>1491.1833333333329</v>
      </c>
      <c r="K66" s="28">
        <v>1466.25</v>
      </c>
      <c r="L66" s="28">
        <v>1433</v>
      </c>
      <c r="M66" s="28">
        <v>2.2401800000000001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629.54999999999995</v>
      </c>
      <c r="D67" s="37">
        <v>634.63333333333333</v>
      </c>
      <c r="E67" s="37">
        <v>622.01666666666665</v>
      </c>
      <c r="F67" s="37">
        <v>614.48333333333335</v>
      </c>
      <c r="G67" s="37">
        <v>601.86666666666667</v>
      </c>
      <c r="H67" s="37">
        <v>642.16666666666663</v>
      </c>
      <c r="I67" s="37">
        <v>654.78333333333319</v>
      </c>
      <c r="J67" s="37">
        <v>662.31666666666661</v>
      </c>
      <c r="K67" s="28">
        <v>647.25</v>
      </c>
      <c r="L67" s="28">
        <v>627.1</v>
      </c>
      <c r="M67" s="28">
        <v>4.3786199999999997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801.75</v>
      </c>
      <c r="D68" s="37">
        <v>801.81666666666661</v>
      </c>
      <c r="E68" s="37">
        <v>785.93333333333317</v>
      </c>
      <c r="F68" s="37">
        <v>770.11666666666656</v>
      </c>
      <c r="G68" s="37">
        <v>754.23333333333312</v>
      </c>
      <c r="H68" s="37">
        <v>817.63333333333321</v>
      </c>
      <c r="I68" s="37">
        <v>833.51666666666665</v>
      </c>
      <c r="J68" s="37">
        <v>849.33333333333326</v>
      </c>
      <c r="K68" s="28">
        <v>817.7</v>
      </c>
      <c r="L68" s="28">
        <v>786</v>
      </c>
      <c r="M68" s="28">
        <v>4.50258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409.7</v>
      </c>
      <c r="D69" s="37">
        <v>410.98333333333329</v>
      </c>
      <c r="E69" s="37">
        <v>407.31666666666661</v>
      </c>
      <c r="F69" s="37">
        <v>404.93333333333334</v>
      </c>
      <c r="G69" s="37">
        <v>401.26666666666665</v>
      </c>
      <c r="H69" s="37">
        <v>413.36666666666656</v>
      </c>
      <c r="I69" s="37">
        <v>417.03333333333319</v>
      </c>
      <c r="J69" s="37">
        <v>419.41666666666652</v>
      </c>
      <c r="K69" s="28">
        <v>414.65</v>
      </c>
      <c r="L69" s="28">
        <v>408.6</v>
      </c>
      <c r="M69" s="28">
        <v>9.1941400000000009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910</v>
      </c>
      <c r="D70" s="37">
        <v>913.63333333333333</v>
      </c>
      <c r="E70" s="37">
        <v>901.36666666666667</v>
      </c>
      <c r="F70" s="37">
        <v>892.73333333333335</v>
      </c>
      <c r="G70" s="37">
        <v>880.4666666666667</v>
      </c>
      <c r="H70" s="37">
        <v>922.26666666666665</v>
      </c>
      <c r="I70" s="37">
        <v>934.5333333333333</v>
      </c>
      <c r="J70" s="37">
        <v>943.16666666666663</v>
      </c>
      <c r="K70" s="28">
        <v>925.9</v>
      </c>
      <c r="L70" s="28">
        <v>905</v>
      </c>
      <c r="M70" s="28">
        <v>1.9114100000000001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387.15</v>
      </c>
      <c r="D71" s="37">
        <v>391.36666666666662</v>
      </c>
      <c r="E71" s="37">
        <v>381.18333333333322</v>
      </c>
      <c r="F71" s="37">
        <v>375.21666666666658</v>
      </c>
      <c r="G71" s="37">
        <v>365.03333333333319</v>
      </c>
      <c r="H71" s="37">
        <v>397.33333333333326</v>
      </c>
      <c r="I71" s="37">
        <v>407.51666666666665</v>
      </c>
      <c r="J71" s="37">
        <v>413.48333333333329</v>
      </c>
      <c r="K71" s="28">
        <v>401.55</v>
      </c>
      <c r="L71" s="28">
        <v>385.4</v>
      </c>
      <c r="M71" s="28">
        <v>48.517359999999996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566.70000000000005</v>
      </c>
      <c r="D72" s="37">
        <v>565.68333333333339</v>
      </c>
      <c r="E72" s="37">
        <v>560.61666666666679</v>
      </c>
      <c r="F72" s="37">
        <v>554.53333333333342</v>
      </c>
      <c r="G72" s="37">
        <v>549.46666666666681</v>
      </c>
      <c r="H72" s="37">
        <v>571.76666666666677</v>
      </c>
      <c r="I72" s="37">
        <v>576.83333333333337</v>
      </c>
      <c r="J72" s="37">
        <v>582.91666666666674</v>
      </c>
      <c r="K72" s="28">
        <v>570.75</v>
      </c>
      <c r="L72" s="28">
        <v>559.6</v>
      </c>
      <c r="M72" s="28">
        <v>24.810960000000001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1978.6</v>
      </c>
      <c r="D73" s="37">
        <v>1962.55</v>
      </c>
      <c r="E73" s="37">
        <v>1938.6499999999999</v>
      </c>
      <c r="F73" s="37">
        <v>1898.6999999999998</v>
      </c>
      <c r="G73" s="37">
        <v>1874.7999999999997</v>
      </c>
      <c r="H73" s="37">
        <v>2002.5</v>
      </c>
      <c r="I73" s="37">
        <v>2026.4</v>
      </c>
      <c r="J73" s="37">
        <v>2066.3500000000004</v>
      </c>
      <c r="K73" s="28">
        <v>1986.45</v>
      </c>
      <c r="L73" s="28">
        <v>1922.6</v>
      </c>
      <c r="M73" s="28">
        <v>2.5944400000000001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2349.35</v>
      </c>
      <c r="D74" s="37">
        <v>2356.15</v>
      </c>
      <c r="E74" s="37">
        <v>2320.4</v>
      </c>
      <c r="F74" s="37">
        <v>2291.4499999999998</v>
      </c>
      <c r="G74" s="37">
        <v>2255.6999999999998</v>
      </c>
      <c r="H74" s="37">
        <v>2385.1000000000004</v>
      </c>
      <c r="I74" s="37">
        <v>2420.8500000000004</v>
      </c>
      <c r="J74" s="37">
        <v>2449.8000000000006</v>
      </c>
      <c r="K74" s="28">
        <v>2391.9</v>
      </c>
      <c r="L74" s="28">
        <v>2327.1999999999998</v>
      </c>
      <c r="M74" s="28">
        <v>3.9138199999999999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156.25</v>
      </c>
      <c r="D75" s="37">
        <v>155.4</v>
      </c>
      <c r="E75" s="37">
        <v>152.35000000000002</v>
      </c>
      <c r="F75" s="37">
        <v>148.45000000000002</v>
      </c>
      <c r="G75" s="37">
        <v>145.40000000000003</v>
      </c>
      <c r="H75" s="37">
        <v>159.30000000000001</v>
      </c>
      <c r="I75" s="37">
        <v>162.35000000000002</v>
      </c>
      <c r="J75" s="37">
        <v>166.25</v>
      </c>
      <c r="K75" s="28">
        <v>158.44999999999999</v>
      </c>
      <c r="L75" s="28">
        <v>151.5</v>
      </c>
      <c r="M75" s="28">
        <v>95.42465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4201.5</v>
      </c>
      <c r="D76" s="37">
        <v>4241.9000000000005</v>
      </c>
      <c r="E76" s="37">
        <v>4137.9500000000007</v>
      </c>
      <c r="F76" s="37">
        <v>4074.4000000000005</v>
      </c>
      <c r="G76" s="37">
        <v>3970.4500000000007</v>
      </c>
      <c r="H76" s="37">
        <v>4305.4500000000007</v>
      </c>
      <c r="I76" s="37">
        <v>4409.3999999999996</v>
      </c>
      <c r="J76" s="37">
        <v>4472.9500000000007</v>
      </c>
      <c r="K76" s="28">
        <v>4345.8500000000004</v>
      </c>
      <c r="L76" s="28">
        <v>4178.3500000000004</v>
      </c>
      <c r="M76" s="28">
        <v>3.8082099999999999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4397.25</v>
      </c>
      <c r="D77" s="37">
        <v>4425.416666666667</v>
      </c>
      <c r="E77" s="37">
        <v>4331.8333333333339</v>
      </c>
      <c r="F77" s="37">
        <v>4266.416666666667</v>
      </c>
      <c r="G77" s="37">
        <v>4172.8333333333339</v>
      </c>
      <c r="H77" s="37">
        <v>4490.8333333333339</v>
      </c>
      <c r="I77" s="37">
        <v>4584.4166666666679</v>
      </c>
      <c r="J77" s="37">
        <v>4649.8333333333339</v>
      </c>
      <c r="K77" s="28">
        <v>4519</v>
      </c>
      <c r="L77" s="28">
        <v>4360</v>
      </c>
      <c r="M77" s="28">
        <v>2.3443900000000002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3029.35</v>
      </c>
      <c r="D78" s="37">
        <v>3043.8000000000006</v>
      </c>
      <c r="E78" s="37">
        <v>2982.6000000000013</v>
      </c>
      <c r="F78" s="37">
        <v>2935.8500000000008</v>
      </c>
      <c r="G78" s="37">
        <v>2874.6500000000015</v>
      </c>
      <c r="H78" s="37">
        <v>3090.5500000000011</v>
      </c>
      <c r="I78" s="37">
        <v>3151.7500000000009</v>
      </c>
      <c r="J78" s="37">
        <v>3198.5000000000009</v>
      </c>
      <c r="K78" s="28">
        <v>3105</v>
      </c>
      <c r="L78" s="28">
        <v>2997.05</v>
      </c>
      <c r="M78" s="28">
        <v>1.6872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4309.2</v>
      </c>
      <c r="D79" s="37">
        <v>4303.083333333333</v>
      </c>
      <c r="E79" s="37">
        <v>4256.1666666666661</v>
      </c>
      <c r="F79" s="37">
        <v>4203.1333333333332</v>
      </c>
      <c r="G79" s="37">
        <v>4156.2166666666662</v>
      </c>
      <c r="H79" s="37">
        <v>4356.1166666666659</v>
      </c>
      <c r="I79" s="37">
        <v>4403.0333333333319</v>
      </c>
      <c r="J79" s="37">
        <v>4456.0666666666657</v>
      </c>
      <c r="K79" s="28">
        <v>4350</v>
      </c>
      <c r="L79" s="28">
        <v>4250.05</v>
      </c>
      <c r="M79" s="28">
        <v>2.55958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2601.35</v>
      </c>
      <c r="D80" s="37">
        <v>2603.0499999999997</v>
      </c>
      <c r="E80" s="37">
        <v>2559.9999999999995</v>
      </c>
      <c r="F80" s="37">
        <v>2518.6499999999996</v>
      </c>
      <c r="G80" s="37">
        <v>2475.5999999999995</v>
      </c>
      <c r="H80" s="37">
        <v>2644.3999999999996</v>
      </c>
      <c r="I80" s="37">
        <v>2687.45</v>
      </c>
      <c r="J80" s="37">
        <v>2728.7999999999997</v>
      </c>
      <c r="K80" s="28">
        <v>2646.1</v>
      </c>
      <c r="L80" s="28">
        <v>2561.6999999999998</v>
      </c>
      <c r="M80" s="28">
        <v>4.48637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498.1</v>
      </c>
      <c r="D81" s="37">
        <v>499.23333333333329</v>
      </c>
      <c r="E81" s="37">
        <v>493.01666666666659</v>
      </c>
      <c r="F81" s="37">
        <v>487.93333333333328</v>
      </c>
      <c r="G81" s="37">
        <v>481.71666666666658</v>
      </c>
      <c r="H81" s="37">
        <v>504.31666666666661</v>
      </c>
      <c r="I81" s="37">
        <v>510.5333333333333</v>
      </c>
      <c r="J81" s="37">
        <v>515.61666666666656</v>
      </c>
      <c r="K81" s="28">
        <v>505.45</v>
      </c>
      <c r="L81" s="28">
        <v>494.15</v>
      </c>
      <c r="M81" s="28">
        <v>1.8834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1573.7</v>
      </c>
      <c r="D82" s="37">
        <v>1581.2166666666665</v>
      </c>
      <c r="E82" s="37">
        <v>1562.4833333333329</v>
      </c>
      <c r="F82" s="37">
        <v>1551.2666666666664</v>
      </c>
      <c r="G82" s="37">
        <v>1532.5333333333328</v>
      </c>
      <c r="H82" s="37">
        <v>1592.4333333333329</v>
      </c>
      <c r="I82" s="37">
        <v>1611.1666666666665</v>
      </c>
      <c r="J82" s="37">
        <v>1622.383333333333</v>
      </c>
      <c r="K82" s="28">
        <v>1599.95</v>
      </c>
      <c r="L82" s="28">
        <v>1570</v>
      </c>
      <c r="M82" s="28">
        <v>0.12327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1823.85</v>
      </c>
      <c r="D83" s="37">
        <v>1826.2</v>
      </c>
      <c r="E83" s="37">
        <v>1807.75</v>
      </c>
      <c r="F83" s="37">
        <v>1791.6499999999999</v>
      </c>
      <c r="G83" s="37">
        <v>1773.1999999999998</v>
      </c>
      <c r="H83" s="37">
        <v>1842.3000000000002</v>
      </c>
      <c r="I83" s="37">
        <v>1860.7500000000005</v>
      </c>
      <c r="J83" s="37">
        <v>1876.8500000000004</v>
      </c>
      <c r="K83" s="28">
        <v>1844.65</v>
      </c>
      <c r="L83" s="28">
        <v>1810.1</v>
      </c>
      <c r="M83" s="28">
        <v>7.1289999999999996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167</v>
      </c>
      <c r="D84" s="37">
        <v>168.21666666666667</v>
      </c>
      <c r="E84" s="37">
        <v>165.28333333333333</v>
      </c>
      <c r="F84" s="37">
        <v>163.56666666666666</v>
      </c>
      <c r="G84" s="37">
        <v>160.63333333333333</v>
      </c>
      <c r="H84" s="37">
        <v>169.93333333333334</v>
      </c>
      <c r="I84" s="37">
        <v>172.86666666666667</v>
      </c>
      <c r="J84" s="37">
        <v>174.58333333333334</v>
      </c>
      <c r="K84" s="28">
        <v>171.15</v>
      </c>
      <c r="L84" s="28">
        <v>166.5</v>
      </c>
      <c r="M84" s="28">
        <v>33.680570000000003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99.5</v>
      </c>
      <c r="D85" s="37">
        <v>99.266666666666666</v>
      </c>
      <c r="E85" s="37">
        <v>98.033333333333331</v>
      </c>
      <c r="F85" s="37">
        <v>96.566666666666663</v>
      </c>
      <c r="G85" s="37">
        <v>95.333333333333329</v>
      </c>
      <c r="H85" s="37">
        <v>100.73333333333333</v>
      </c>
      <c r="I85" s="37">
        <v>101.96666666666665</v>
      </c>
      <c r="J85" s="37">
        <v>103.43333333333334</v>
      </c>
      <c r="K85" s="28">
        <v>100.5</v>
      </c>
      <c r="L85" s="28">
        <v>97.8</v>
      </c>
      <c r="M85" s="28">
        <v>242.64143999999999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263.60000000000002</v>
      </c>
      <c r="D86" s="37">
        <v>263.81666666666666</v>
      </c>
      <c r="E86" s="37">
        <v>261.08333333333331</v>
      </c>
      <c r="F86" s="37">
        <v>258.56666666666666</v>
      </c>
      <c r="G86" s="37">
        <v>255.83333333333331</v>
      </c>
      <c r="H86" s="37">
        <v>266.33333333333331</v>
      </c>
      <c r="I86" s="37">
        <v>269.06666666666666</v>
      </c>
      <c r="J86" s="37">
        <v>271.58333333333331</v>
      </c>
      <c r="K86" s="28">
        <v>266.55</v>
      </c>
      <c r="L86" s="28">
        <v>261.3</v>
      </c>
      <c r="M86" s="28">
        <v>10.46332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148.25</v>
      </c>
      <c r="D87" s="37">
        <v>147.85</v>
      </c>
      <c r="E87" s="37">
        <v>146.79999999999998</v>
      </c>
      <c r="F87" s="37">
        <v>145.35</v>
      </c>
      <c r="G87" s="37">
        <v>144.29999999999998</v>
      </c>
      <c r="H87" s="37">
        <v>149.29999999999998</v>
      </c>
      <c r="I87" s="37">
        <v>150.35</v>
      </c>
      <c r="J87" s="37">
        <v>151.79999999999998</v>
      </c>
      <c r="K87" s="28">
        <v>148.9</v>
      </c>
      <c r="L87" s="28">
        <v>146.4</v>
      </c>
      <c r="M87" s="28">
        <v>81.599639999999994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42.4</v>
      </c>
      <c r="D88" s="37">
        <v>42.466666666666661</v>
      </c>
      <c r="E88" s="37">
        <v>41.73333333333332</v>
      </c>
      <c r="F88" s="37">
        <v>41.066666666666656</v>
      </c>
      <c r="G88" s="37">
        <v>40.333333333333314</v>
      </c>
      <c r="H88" s="37">
        <v>43.133333333333326</v>
      </c>
      <c r="I88" s="37">
        <v>43.86666666666666</v>
      </c>
      <c r="J88" s="37">
        <v>44.533333333333331</v>
      </c>
      <c r="K88" s="28">
        <v>43.2</v>
      </c>
      <c r="L88" s="28">
        <v>41.8</v>
      </c>
      <c r="M88" s="28">
        <v>125.43665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3483.15</v>
      </c>
      <c r="D89" s="37">
        <v>3479.5166666666664</v>
      </c>
      <c r="E89" s="37">
        <v>3417.833333333333</v>
      </c>
      <c r="F89" s="37">
        <v>3352.5166666666664</v>
      </c>
      <c r="G89" s="37">
        <v>3290.833333333333</v>
      </c>
      <c r="H89" s="37">
        <v>3544.833333333333</v>
      </c>
      <c r="I89" s="37">
        <v>3606.5166666666664</v>
      </c>
      <c r="J89" s="37">
        <v>3671.833333333333</v>
      </c>
      <c r="K89" s="28">
        <v>3541.2</v>
      </c>
      <c r="L89" s="28">
        <v>3414.2</v>
      </c>
      <c r="M89" s="28">
        <v>0.69245999999999996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489.8</v>
      </c>
      <c r="D90" s="37">
        <v>490.13333333333338</v>
      </c>
      <c r="E90" s="37">
        <v>485.16666666666674</v>
      </c>
      <c r="F90" s="37">
        <v>480.53333333333336</v>
      </c>
      <c r="G90" s="37">
        <v>475.56666666666672</v>
      </c>
      <c r="H90" s="37">
        <v>494.76666666666677</v>
      </c>
      <c r="I90" s="37">
        <v>499.73333333333335</v>
      </c>
      <c r="J90" s="37">
        <v>504.36666666666679</v>
      </c>
      <c r="K90" s="28">
        <v>495.1</v>
      </c>
      <c r="L90" s="28">
        <v>485.5</v>
      </c>
      <c r="M90" s="28">
        <v>4.7224700000000004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889.4</v>
      </c>
      <c r="D91" s="37">
        <v>895.7166666666667</v>
      </c>
      <c r="E91" s="37">
        <v>879.43333333333339</v>
      </c>
      <c r="F91" s="37">
        <v>869.4666666666667</v>
      </c>
      <c r="G91" s="37">
        <v>853.18333333333339</v>
      </c>
      <c r="H91" s="37">
        <v>905.68333333333339</v>
      </c>
      <c r="I91" s="37">
        <v>921.9666666666667</v>
      </c>
      <c r="J91" s="37">
        <v>931.93333333333339</v>
      </c>
      <c r="K91" s="28">
        <v>912</v>
      </c>
      <c r="L91" s="28">
        <v>885.75</v>
      </c>
      <c r="M91" s="28">
        <v>8.8101500000000001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591.04999999999995</v>
      </c>
      <c r="D92" s="37">
        <v>593.81666666666661</v>
      </c>
      <c r="E92" s="37">
        <v>578.38333333333321</v>
      </c>
      <c r="F92" s="37">
        <v>565.71666666666658</v>
      </c>
      <c r="G92" s="37">
        <v>550.28333333333319</v>
      </c>
      <c r="H92" s="37">
        <v>606.48333333333323</v>
      </c>
      <c r="I92" s="37">
        <v>621.91666666666663</v>
      </c>
      <c r="J92" s="37">
        <v>634.58333333333326</v>
      </c>
      <c r="K92" s="28">
        <v>609.25</v>
      </c>
      <c r="L92" s="28">
        <v>581.15</v>
      </c>
      <c r="M92" s="28">
        <v>0.77146999999999999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1561.55</v>
      </c>
      <c r="D93" s="37">
        <v>1567.8</v>
      </c>
      <c r="E93" s="37">
        <v>1525.8999999999999</v>
      </c>
      <c r="F93" s="37">
        <v>1490.25</v>
      </c>
      <c r="G93" s="37">
        <v>1448.35</v>
      </c>
      <c r="H93" s="37">
        <v>1603.4499999999998</v>
      </c>
      <c r="I93" s="37">
        <v>1645.35</v>
      </c>
      <c r="J93" s="37">
        <v>1680.9999999999998</v>
      </c>
      <c r="K93" s="28">
        <v>1609.7</v>
      </c>
      <c r="L93" s="28">
        <v>1532.15</v>
      </c>
      <c r="M93" s="28">
        <v>54.411999999999999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1712.35</v>
      </c>
      <c r="D94" s="37">
        <v>1720.6666666666667</v>
      </c>
      <c r="E94" s="37">
        <v>1691.6833333333334</v>
      </c>
      <c r="F94" s="37">
        <v>1671.0166666666667</v>
      </c>
      <c r="G94" s="37">
        <v>1642.0333333333333</v>
      </c>
      <c r="H94" s="37">
        <v>1741.3333333333335</v>
      </c>
      <c r="I94" s="37">
        <v>1770.3166666666666</v>
      </c>
      <c r="J94" s="37">
        <v>1790.9833333333336</v>
      </c>
      <c r="K94" s="28">
        <v>1749.65</v>
      </c>
      <c r="L94" s="28">
        <v>1700</v>
      </c>
      <c r="M94" s="28">
        <v>4.8129799999999996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690.35</v>
      </c>
      <c r="D95" s="37">
        <v>687.66666666666663</v>
      </c>
      <c r="E95" s="37">
        <v>677.68333333333328</v>
      </c>
      <c r="F95" s="37">
        <v>665.01666666666665</v>
      </c>
      <c r="G95" s="37">
        <v>655.0333333333333</v>
      </c>
      <c r="H95" s="37">
        <v>700.33333333333326</v>
      </c>
      <c r="I95" s="37">
        <v>710.31666666666661</v>
      </c>
      <c r="J95" s="37">
        <v>722.98333333333323</v>
      </c>
      <c r="K95" s="28">
        <v>697.65</v>
      </c>
      <c r="L95" s="28">
        <v>675</v>
      </c>
      <c r="M95" s="28">
        <v>6.6312800000000003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314.8</v>
      </c>
      <c r="D96" s="37">
        <v>316.4666666666667</v>
      </c>
      <c r="E96" s="37">
        <v>307.53333333333342</v>
      </c>
      <c r="F96" s="37">
        <v>300.26666666666671</v>
      </c>
      <c r="G96" s="37">
        <v>291.33333333333343</v>
      </c>
      <c r="H96" s="37">
        <v>323.73333333333341</v>
      </c>
      <c r="I96" s="37">
        <v>332.66666666666669</v>
      </c>
      <c r="J96" s="37">
        <v>339.93333333333339</v>
      </c>
      <c r="K96" s="28">
        <v>325.39999999999998</v>
      </c>
      <c r="L96" s="28">
        <v>309.2</v>
      </c>
      <c r="M96" s="28">
        <v>8.5712299999999999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1157.3499999999999</v>
      </c>
      <c r="D97" s="37">
        <v>1158.2333333333333</v>
      </c>
      <c r="E97" s="37">
        <v>1145.1166666666668</v>
      </c>
      <c r="F97" s="37">
        <v>1132.8833333333334</v>
      </c>
      <c r="G97" s="37">
        <v>1119.7666666666669</v>
      </c>
      <c r="H97" s="37">
        <v>1170.4666666666667</v>
      </c>
      <c r="I97" s="37">
        <v>1183.583333333333</v>
      </c>
      <c r="J97" s="37">
        <v>1195.8166666666666</v>
      </c>
      <c r="K97" s="28">
        <v>1171.3499999999999</v>
      </c>
      <c r="L97" s="28">
        <v>1146</v>
      </c>
      <c r="M97" s="28">
        <v>38.24483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2209.6999999999998</v>
      </c>
      <c r="D98" s="37">
        <v>2236.7333333333331</v>
      </c>
      <c r="E98" s="37">
        <v>2169.2166666666662</v>
      </c>
      <c r="F98" s="37">
        <v>2128.7333333333331</v>
      </c>
      <c r="G98" s="37">
        <v>2061.2166666666662</v>
      </c>
      <c r="H98" s="37">
        <v>2277.2166666666662</v>
      </c>
      <c r="I98" s="37">
        <v>2344.7333333333336</v>
      </c>
      <c r="J98" s="37">
        <v>2385.2166666666662</v>
      </c>
      <c r="K98" s="28">
        <v>2304.25</v>
      </c>
      <c r="L98" s="28">
        <v>2196.25</v>
      </c>
      <c r="M98" s="28">
        <v>3.47872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1468.15</v>
      </c>
      <c r="D99" s="37">
        <v>1482.3833333333332</v>
      </c>
      <c r="E99" s="37">
        <v>1445.7666666666664</v>
      </c>
      <c r="F99" s="37">
        <v>1423.3833333333332</v>
      </c>
      <c r="G99" s="37">
        <v>1386.7666666666664</v>
      </c>
      <c r="H99" s="37">
        <v>1504.7666666666664</v>
      </c>
      <c r="I99" s="37">
        <v>1541.3833333333332</v>
      </c>
      <c r="J99" s="37">
        <v>1563.7666666666664</v>
      </c>
      <c r="K99" s="28">
        <v>1519</v>
      </c>
      <c r="L99" s="28">
        <v>1460</v>
      </c>
      <c r="M99" s="28">
        <v>61.340209999999999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603.25</v>
      </c>
      <c r="D100" s="37">
        <v>608.98333333333335</v>
      </c>
      <c r="E100" s="37">
        <v>594.26666666666665</v>
      </c>
      <c r="F100" s="37">
        <v>585.2833333333333</v>
      </c>
      <c r="G100" s="37">
        <v>570.56666666666661</v>
      </c>
      <c r="H100" s="37">
        <v>617.9666666666667</v>
      </c>
      <c r="I100" s="37">
        <v>632.68333333333339</v>
      </c>
      <c r="J100" s="37">
        <v>641.66666666666674</v>
      </c>
      <c r="K100" s="28">
        <v>623.70000000000005</v>
      </c>
      <c r="L100" s="28">
        <v>600</v>
      </c>
      <c r="M100" s="28">
        <v>30.307279999999999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1194.95</v>
      </c>
      <c r="D101" s="37">
        <v>1199.2333333333333</v>
      </c>
      <c r="E101" s="37">
        <v>1180.8166666666666</v>
      </c>
      <c r="F101" s="37">
        <v>1166.6833333333332</v>
      </c>
      <c r="G101" s="37">
        <v>1148.2666666666664</v>
      </c>
      <c r="H101" s="37">
        <v>1213.3666666666668</v>
      </c>
      <c r="I101" s="37">
        <v>1231.7833333333333</v>
      </c>
      <c r="J101" s="37">
        <v>1245.916666666667</v>
      </c>
      <c r="K101" s="28">
        <v>1217.6500000000001</v>
      </c>
      <c r="L101" s="28">
        <v>1185.0999999999999</v>
      </c>
      <c r="M101" s="28">
        <v>10.312950000000001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2648.05</v>
      </c>
      <c r="D102" s="37">
        <v>2669.0166666666669</v>
      </c>
      <c r="E102" s="37">
        <v>2604.0333333333338</v>
      </c>
      <c r="F102" s="37">
        <v>2560.0166666666669</v>
      </c>
      <c r="G102" s="37">
        <v>2495.0333333333338</v>
      </c>
      <c r="H102" s="37">
        <v>2713.0333333333338</v>
      </c>
      <c r="I102" s="37">
        <v>2778.0166666666664</v>
      </c>
      <c r="J102" s="37">
        <v>2822.0333333333338</v>
      </c>
      <c r="K102" s="28">
        <v>2734</v>
      </c>
      <c r="L102" s="28">
        <v>2625</v>
      </c>
      <c r="M102" s="28">
        <v>6.8883799999999997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522.6</v>
      </c>
      <c r="D103" s="37">
        <v>525.1</v>
      </c>
      <c r="E103" s="37">
        <v>516.95000000000005</v>
      </c>
      <c r="F103" s="37">
        <v>511.30000000000007</v>
      </c>
      <c r="G103" s="37">
        <v>503.15000000000009</v>
      </c>
      <c r="H103" s="37">
        <v>530.75</v>
      </c>
      <c r="I103" s="37">
        <v>538.89999999999986</v>
      </c>
      <c r="J103" s="37">
        <v>544.54999999999995</v>
      </c>
      <c r="K103" s="28">
        <v>533.25</v>
      </c>
      <c r="L103" s="28">
        <v>519.45000000000005</v>
      </c>
      <c r="M103" s="28">
        <v>109.39353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1386.8</v>
      </c>
      <c r="D104" s="37">
        <v>1395.8833333333332</v>
      </c>
      <c r="E104" s="37">
        <v>1372.9166666666665</v>
      </c>
      <c r="F104" s="37">
        <v>1359.0333333333333</v>
      </c>
      <c r="G104" s="37">
        <v>1336.0666666666666</v>
      </c>
      <c r="H104" s="37">
        <v>1409.7666666666664</v>
      </c>
      <c r="I104" s="37">
        <v>1432.7333333333331</v>
      </c>
      <c r="J104" s="37">
        <v>1446.6166666666663</v>
      </c>
      <c r="K104" s="28">
        <v>1418.85</v>
      </c>
      <c r="L104" s="28">
        <v>1382</v>
      </c>
      <c r="M104" s="28">
        <v>3.1411600000000002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141.44999999999999</v>
      </c>
      <c r="D105" s="37">
        <v>139.95000000000002</v>
      </c>
      <c r="E105" s="37">
        <v>136.90000000000003</v>
      </c>
      <c r="F105" s="37">
        <v>132.35000000000002</v>
      </c>
      <c r="G105" s="37">
        <v>129.30000000000004</v>
      </c>
      <c r="H105" s="37">
        <v>144.50000000000003</v>
      </c>
      <c r="I105" s="37">
        <v>147.55000000000004</v>
      </c>
      <c r="J105" s="37">
        <v>152.10000000000002</v>
      </c>
      <c r="K105" s="28">
        <v>143</v>
      </c>
      <c r="L105" s="28">
        <v>135.4</v>
      </c>
      <c r="M105" s="28">
        <v>160.60562999999999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285.05</v>
      </c>
      <c r="D106" s="37">
        <v>283.2833333333333</v>
      </c>
      <c r="E106" s="37">
        <v>280.31666666666661</v>
      </c>
      <c r="F106" s="37">
        <v>275.58333333333331</v>
      </c>
      <c r="G106" s="37">
        <v>272.61666666666662</v>
      </c>
      <c r="H106" s="37">
        <v>288.01666666666659</v>
      </c>
      <c r="I106" s="37">
        <v>290.98333333333329</v>
      </c>
      <c r="J106" s="37">
        <v>295.71666666666658</v>
      </c>
      <c r="K106" s="28">
        <v>286.25</v>
      </c>
      <c r="L106" s="28">
        <v>278.55</v>
      </c>
      <c r="M106" s="28">
        <v>36.562350000000002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2257.6</v>
      </c>
      <c r="D107" s="37">
        <v>2270.4333333333329</v>
      </c>
      <c r="E107" s="37">
        <v>2224.1666666666661</v>
      </c>
      <c r="F107" s="37">
        <v>2190.7333333333331</v>
      </c>
      <c r="G107" s="37">
        <v>2144.4666666666662</v>
      </c>
      <c r="H107" s="37">
        <v>2303.8666666666659</v>
      </c>
      <c r="I107" s="37">
        <v>2350.1333333333332</v>
      </c>
      <c r="J107" s="37">
        <v>2383.5666666666657</v>
      </c>
      <c r="K107" s="28">
        <v>2316.6999999999998</v>
      </c>
      <c r="L107" s="28">
        <v>2237</v>
      </c>
      <c r="M107" s="28">
        <v>12.074020000000001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334.05</v>
      </c>
      <c r="D108" s="37">
        <v>333.2166666666667</v>
      </c>
      <c r="E108" s="37">
        <v>330.53333333333342</v>
      </c>
      <c r="F108" s="37">
        <v>327.01666666666671</v>
      </c>
      <c r="G108" s="37">
        <v>324.33333333333343</v>
      </c>
      <c r="H108" s="37">
        <v>336.73333333333341</v>
      </c>
      <c r="I108" s="37">
        <v>339.41666666666669</v>
      </c>
      <c r="J108" s="37">
        <v>342.93333333333339</v>
      </c>
      <c r="K108" s="28">
        <v>335.9</v>
      </c>
      <c r="L108" s="28">
        <v>329.7</v>
      </c>
      <c r="M108" s="28">
        <v>10.485950000000001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2428.15</v>
      </c>
      <c r="D109" s="37">
        <v>2453.4166666666665</v>
      </c>
      <c r="E109" s="37">
        <v>2394.7333333333331</v>
      </c>
      <c r="F109" s="37">
        <v>2361.3166666666666</v>
      </c>
      <c r="G109" s="37">
        <v>2302.6333333333332</v>
      </c>
      <c r="H109" s="37">
        <v>2486.833333333333</v>
      </c>
      <c r="I109" s="37">
        <v>2545.5166666666664</v>
      </c>
      <c r="J109" s="37">
        <v>2578.9333333333329</v>
      </c>
      <c r="K109" s="28">
        <v>2512.1</v>
      </c>
      <c r="L109" s="28">
        <v>2420</v>
      </c>
      <c r="M109" s="28">
        <v>36.641080000000002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786.4</v>
      </c>
      <c r="D110" s="37">
        <v>790.95000000000016</v>
      </c>
      <c r="E110" s="37">
        <v>776.90000000000032</v>
      </c>
      <c r="F110" s="37">
        <v>767.4000000000002</v>
      </c>
      <c r="G110" s="37">
        <v>753.35000000000036</v>
      </c>
      <c r="H110" s="37">
        <v>800.45000000000027</v>
      </c>
      <c r="I110" s="37">
        <v>814.50000000000023</v>
      </c>
      <c r="J110" s="37">
        <v>824.00000000000023</v>
      </c>
      <c r="K110" s="28">
        <v>805</v>
      </c>
      <c r="L110" s="28">
        <v>781.45</v>
      </c>
      <c r="M110" s="28">
        <v>146.59368000000001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1337</v>
      </c>
      <c r="D111" s="37">
        <v>1345.1833333333332</v>
      </c>
      <c r="E111" s="37">
        <v>1317.9166666666663</v>
      </c>
      <c r="F111" s="37">
        <v>1298.833333333333</v>
      </c>
      <c r="G111" s="37">
        <v>1271.5666666666662</v>
      </c>
      <c r="H111" s="37">
        <v>1364.2666666666664</v>
      </c>
      <c r="I111" s="37">
        <v>1391.5333333333333</v>
      </c>
      <c r="J111" s="37">
        <v>1410.6166666666666</v>
      </c>
      <c r="K111" s="28">
        <v>1372.45</v>
      </c>
      <c r="L111" s="28">
        <v>1326.1</v>
      </c>
      <c r="M111" s="28">
        <v>9.7286099999999998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522.95000000000005</v>
      </c>
      <c r="D112" s="37">
        <v>525.65</v>
      </c>
      <c r="E112" s="37">
        <v>513.29999999999995</v>
      </c>
      <c r="F112" s="37">
        <v>503.65</v>
      </c>
      <c r="G112" s="37">
        <v>491.29999999999995</v>
      </c>
      <c r="H112" s="37">
        <v>535.29999999999995</v>
      </c>
      <c r="I112" s="37">
        <v>547.65000000000009</v>
      </c>
      <c r="J112" s="37">
        <v>557.29999999999995</v>
      </c>
      <c r="K112" s="28">
        <v>538</v>
      </c>
      <c r="L112" s="28">
        <v>516</v>
      </c>
      <c r="M112" s="28">
        <v>9.1491000000000007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715.45</v>
      </c>
      <c r="D113" s="37">
        <v>720.81666666666661</v>
      </c>
      <c r="E113" s="37">
        <v>704.63333333333321</v>
      </c>
      <c r="F113" s="37">
        <v>693.81666666666661</v>
      </c>
      <c r="G113" s="37">
        <v>677.63333333333321</v>
      </c>
      <c r="H113" s="37">
        <v>731.63333333333321</v>
      </c>
      <c r="I113" s="37">
        <v>747.81666666666661</v>
      </c>
      <c r="J113" s="37">
        <v>758.63333333333321</v>
      </c>
      <c r="K113" s="28">
        <v>737</v>
      </c>
      <c r="L113" s="28">
        <v>710</v>
      </c>
      <c r="M113" s="28">
        <v>2.5590799999999998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47.1</v>
      </c>
      <c r="D114" s="37">
        <v>47.283333333333331</v>
      </c>
      <c r="E114" s="37">
        <v>46.416666666666664</v>
      </c>
      <c r="F114" s="37">
        <v>45.733333333333334</v>
      </c>
      <c r="G114" s="37">
        <v>44.866666666666667</v>
      </c>
      <c r="H114" s="37">
        <v>47.966666666666661</v>
      </c>
      <c r="I114" s="37">
        <v>48.833333333333336</v>
      </c>
      <c r="J114" s="37">
        <v>49.516666666666659</v>
      </c>
      <c r="K114" s="28">
        <v>48.15</v>
      </c>
      <c r="L114" s="28">
        <v>46.6</v>
      </c>
      <c r="M114" s="28">
        <v>167.12886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230.2</v>
      </c>
      <c r="D115" s="37">
        <v>231.15</v>
      </c>
      <c r="E115" s="37">
        <v>227.55</v>
      </c>
      <c r="F115" s="37">
        <v>224.9</v>
      </c>
      <c r="G115" s="37">
        <v>221.3</v>
      </c>
      <c r="H115" s="37">
        <v>233.8</v>
      </c>
      <c r="I115" s="37">
        <v>237.39999999999998</v>
      </c>
      <c r="J115" s="37">
        <v>240.05</v>
      </c>
      <c r="K115" s="28">
        <v>234.75</v>
      </c>
      <c r="L115" s="28">
        <v>228.5</v>
      </c>
      <c r="M115" s="28">
        <v>241.71082999999999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5037.3500000000004</v>
      </c>
      <c r="D116" s="37">
        <v>5055.7666666666664</v>
      </c>
      <c r="E116" s="37">
        <v>4971.583333333333</v>
      </c>
      <c r="F116" s="37">
        <v>4905.8166666666666</v>
      </c>
      <c r="G116" s="37">
        <v>4821.6333333333332</v>
      </c>
      <c r="H116" s="37">
        <v>5121.5333333333328</v>
      </c>
      <c r="I116" s="37">
        <v>5205.7166666666672</v>
      </c>
      <c r="J116" s="37">
        <v>5271.4833333333327</v>
      </c>
      <c r="K116" s="28">
        <v>5139.95</v>
      </c>
      <c r="L116" s="28">
        <v>4990</v>
      </c>
      <c r="M116" s="28">
        <v>1.34552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158.94999999999999</v>
      </c>
      <c r="D117" s="37">
        <v>164.31666666666666</v>
      </c>
      <c r="E117" s="37">
        <v>149.93333333333334</v>
      </c>
      <c r="F117" s="37">
        <v>140.91666666666669</v>
      </c>
      <c r="G117" s="37">
        <v>126.53333333333336</v>
      </c>
      <c r="H117" s="37">
        <v>173.33333333333331</v>
      </c>
      <c r="I117" s="37">
        <v>187.71666666666664</v>
      </c>
      <c r="J117" s="37">
        <v>196.73333333333329</v>
      </c>
      <c r="K117" s="28">
        <v>178.7</v>
      </c>
      <c r="L117" s="28">
        <v>155.30000000000001</v>
      </c>
      <c r="M117" s="28">
        <v>200.25569999999999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211.8</v>
      </c>
      <c r="D118" s="37">
        <v>213.78333333333333</v>
      </c>
      <c r="E118" s="37">
        <v>209.01666666666665</v>
      </c>
      <c r="F118" s="37">
        <v>206.23333333333332</v>
      </c>
      <c r="G118" s="37">
        <v>201.46666666666664</v>
      </c>
      <c r="H118" s="37">
        <v>216.56666666666666</v>
      </c>
      <c r="I118" s="37">
        <v>221.33333333333337</v>
      </c>
      <c r="J118" s="37">
        <v>224.11666666666667</v>
      </c>
      <c r="K118" s="28">
        <v>218.55</v>
      </c>
      <c r="L118" s="28">
        <v>211</v>
      </c>
      <c r="M118" s="28">
        <v>36.971440000000001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122.9</v>
      </c>
      <c r="D119" s="37">
        <v>123.33333333333333</v>
      </c>
      <c r="E119" s="37">
        <v>122.06666666666666</v>
      </c>
      <c r="F119" s="37">
        <v>121.23333333333333</v>
      </c>
      <c r="G119" s="37">
        <v>119.96666666666667</v>
      </c>
      <c r="H119" s="37">
        <v>124.16666666666666</v>
      </c>
      <c r="I119" s="37">
        <v>125.43333333333334</v>
      </c>
      <c r="J119" s="37">
        <v>126.26666666666665</v>
      </c>
      <c r="K119" s="28">
        <v>124.6</v>
      </c>
      <c r="L119" s="28">
        <v>122.5</v>
      </c>
      <c r="M119" s="28">
        <v>89.682490000000001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835.6</v>
      </c>
      <c r="D120" s="37">
        <v>844.7166666666667</v>
      </c>
      <c r="E120" s="37">
        <v>820.88333333333344</v>
      </c>
      <c r="F120" s="37">
        <v>806.16666666666674</v>
      </c>
      <c r="G120" s="37">
        <v>782.33333333333348</v>
      </c>
      <c r="H120" s="37">
        <v>859.43333333333339</v>
      </c>
      <c r="I120" s="37">
        <v>883.26666666666665</v>
      </c>
      <c r="J120" s="37">
        <v>897.98333333333335</v>
      </c>
      <c r="K120" s="28">
        <v>868.55</v>
      </c>
      <c r="L120" s="28">
        <v>830</v>
      </c>
      <c r="M120" s="28">
        <v>41.197470000000003</v>
      </c>
      <c r="N120" s="1"/>
      <c r="O120" s="1"/>
    </row>
    <row r="121" spans="1:15" ht="12.75" customHeight="1">
      <c r="A121" s="53">
        <v>112</v>
      </c>
      <c r="B121" s="28" t="s">
        <v>832</v>
      </c>
      <c r="C121" s="28">
        <v>23.05</v>
      </c>
      <c r="D121" s="37">
        <v>23.066666666666666</v>
      </c>
      <c r="E121" s="37">
        <v>22.983333333333334</v>
      </c>
      <c r="F121" s="37">
        <v>22.916666666666668</v>
      </c>
      <c r="G121" s="37">
        <v>22.833333333333336</v>
      </c>
      <c r="H121" s="37">
        <v>23.133333333333333</v>
      </c>
      <c r="I121" s="37">
        <v>23.216666666666669</v>
      </c>
      <c r="J121" s="37">
        <v>23.283333333333331</v>
      </c>
      <c r="K121" s="28">
        <v>23.15</v>
      </c>
      <c r="L121" s="28">
        <v>23</v>
      </c>
      <c r="M121" s="28">
        <v>51.323399999999999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394.1</v>
      </c>
      <c r="D122" s="37">
        <v>395.16666666666669</v>
      </c>
      <c r="E122" s="37">
        <v>389.63333333333338</v>
      </c>
      <c r="F122" s="37">
        <v>385.16666666666669</v>
      </c>
      <c r="G122" s="37">
        <v>379.63333333333338</v>
      </c>
      <c r="H122" s="37">
        <v>399.63333333333338</v>
      </c>
      <c r="I122" s="37">
        <v>405.16666666666669</v>
      </c>
      <c r="J122" s="37">
        <v>409.63333333333338</v>
      </c>
      <c r="K122" s="28">
        <v>400.7</v>
      </c>
      <c r="L122" s="28">
        <v>390.7</v>
      </c>
      <c r="M122" s="28">
        <v>18.460750000000001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253</v>
      </c>
      <c r="D123" s="37">
        <v>253.9666666666667</v>
      </c>
      <c r="E123" s="37">
        <v>249.58333333333337</v>
      </c>
      <c r="F123" s="37">
        <v>246.16666666666669</v>
      </c>
      <c r="G123" s="37">
        <v>241.78333333333336</v>
      </c>
      <c r="H123" s="37">
        <v>257.38333333333338</v>
      </c>
      <c r="I123" s="37">
        <v>261.76666666666671</v>
      </c>
      <c r="J123" s="37">
        <v>265.18333333333339</v>
      </c>
      <c r="K123" s="28">
        <v>258.35000000000002</v>
      </c>
      <c r="L123" s="28">
        <v>250.55</v>
      </c>
      <c r="M123" s="28">
        <v>28.230519999999999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933.05</v>
      </c>
      <c r="D124" s="37">
        <v>940.19999999999993</v>
      </c>
      <c r="E124" s="37">
        <v>920.99999999999989</v>
      </c>
      <c r="F124" s="37">
        <v>908.94999999999993</v>
      </c>
      <c r="G124" s="37">
        <v>889.74999999999989</v>
      </c>
      <c r="H124" s="37">
        <v>952.24999999999989</v>
      </c>
      <c r="I124" s="37">
        <v>971.44999999999993</v>
      </c>
      <c r="J124" s="37">
        <v>983.49999999999989</v>
      </c>
      <c r="K124" s="28">
        <v>959.4</v>
      </c>
      <c r="L124" s="28">
        <v>928.15</v>
      </c>
      <c r="M124" s="28">
        <v>25.870539999999998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4796.55</v>
      </c>
      <c r="D125" s="37">
        <v>4819.3</v>
      </c>
      <c r="E125" s="37">
        <v>4735.3</v>
      </c>
      <c r="F125" s="37">
        <v>4674.05</v>
      </c>
      <c r="G125" s="37">
        <v>4590.05</v>
      </c>
      <c r="H125" s="37">
        <v>4880.55</v>
      </c>
      <c r="I125" s="37">
        <v>4964.55</v>
      </c>
      <c r="J125" s="37">
        <v>5025.8</v>
      </c>
      <c r="K125" s="28">
        <v>4903.3</v>
      </c>
      <c r="L125" s="28">
        <v>4758.05</v>
      </c>
      <c r="M125" s="28">
        <v>2.7486700000000002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1715</v>
      </c>
      <c r="D126" s="37">
        <v>1714.1333333333332</v>
      </c>
      <c r="E126" s="37">
        <v>1696.2666666666664</v>
      </c>
      <c r="F126" s="37">
        <v>1677.5333333333333</v>
      </c>
      <c r="G126" s="37">
        <v>1659.6666666666665</v>
      </c>
      <c r="H126" s="37">
        <v>1732.8666666666663</v>
      </c>
      <c r="I126" s="37">
        <v>1750.7333333333331</v>
      </c>
      <c r="J126" s="37">
        <v>1769.4666666666662</v>
      </c>
      <c r="K126" s="28">
        <v>1732</v>
      </c>
      <c r="L126" s="28">
        <v>1695.4</v>
      </c>
      <c r="M126" s="28">
        <v>43.102089999999997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2170.1</v>
      </c>
      <c r="D127" s="37">
        <v>2114.0499999999997</v>
      </c>
      <c r="E127" s="37">
        <v>2041.0499999999993</v>
      </c>
      <c r="F127" s="37">
        <v>1911.9999999999995</v>
      </c>
      <c r="G127" s="37">
        <v>1838.9999999999991</v>
      </c>
      <c r="H127" s="37">
        <v>2243.0999999999995</v>
      </c>
      <c r="I127" s="37">
        <v>2316.1000000000004</v>
      </c>
      <c r="J127" s="37">
        <v>2445.1499999999996</v>
      </c>
      <c r="K127" s="28">
        <v>2187.0500000000002</v>
      </c>
      <c r="L127" s="28">
        <v>1985</v>
      </c>
      <c r="M127" s="28">
        <v>44.812010000000001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1020.3</v>
      </c>
      <c r="D128" s="37">
        <v>1028.1000000000001</v>
      </c>
      <c r="E128" s="37">
        <v>1002.2000000000003</v>
      </c>
      <c r="F128" s="37">
        <v>984.10000000000014</v>
      </c>
      <c r="G128" s="37">
        <v>958.20000000000027</v>
      </c>
      <c r="H128" s="37">
        <v>1046.2000000000003</v>
      </c>
      <c r="I128" s="37">
        <v>1072.1000000000004</v>
      </c>
      <c r="J128" s="37">
        <v>1090.2000000000003</v>
      </c>
      <c r="K128" s="28">
        <v>1054</v>
      </c>
      <c r="L128" s="28">
        <v>1010</v>
      </c>
      <c r="M128" s="28">
        <v>1.7462800000000001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304.10000000000002</v>
      </c>
      <c r="D129" s="37">
        <v>301.7</v>
      </c>
      <c r="E129" s="37">
        <v>298.39999999999998</v>
      </c>
      <c r="F129" s="37">
        <v>292.7</v>
      </c>
      <c r="G129" s="37">
        <v>289.39999999999998</v>
      </c>
      <c r="H129" s="37">
        <v>307.39999999999998</v>
      </c>
      <c r="I129" s="37">
        <v>310.70000000000005</v>
      </c>
      <c r="J129" s="37">
        <v>316.39999999999998</v>
      </c>
      <c r="K129" s="28">
        <v>305</v>
      </c>
      <c r="L129" s="28">
        <v>296</v>
      </c>
      <c r="M129" s="28">
        <v>3.6255799999999998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651.15</v>
      </c>
      <c r="D130" s="37">
        <v>654.4666666666667</v>
      </c>
      <c r="E130" s="37">
        <v>642.28333333333342</v>
      </c>
      <c r="F130" s="37">
        <v>633.41666666666674</v>
      </c>
      <c r="G130" s="37">
        <v>621.23333333333346</v>
      </c>
      <c r="H130" s="37">
        <v>663.33333333333337</v>
      </c>
      <c r="I130" s="37">
        <v>675.51666666666677</v>
      </c>
      <c r="J130" s="37">
        <v>684.38333333333333</v>
      </c>
      <c r="K130" s="28">
        <v>666.65</v>
      </c>
      <c r="L130" s="28">
        <v>645.6</v>
      </c>
      <c r="M130" s="28">
        <v>27.684170000000002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421.55</v>
      </c>
      <c r="D131" s="37">
        <v>425.2</v>
      </c>
      <c r="E131" s="37">
        <v>416.09999999999997</v>
      </c>
      <c r="F131" s="37">
        <v>410.65</v>
      </c>
      <c r="G131" s="37">
        <v>401.54999999999995</v>
      </c>
      <c r="H131" s="37">
        <v>430.65</v>
      </c>
      <c r="I131" s="37">
        <v>439.75</v>
      </c>
      <c r="J131" s="37">
        <v>445.2</v>
      </c>
      <c r="K131" s="28">
        <v>434.3</v>
      </c>
      <c r="L131" s="28">
        <v>419.75</v>
      </c>
      <c r="M131" s="28">
        <v>65.333979999999997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3173.9</v>
      </c>
      <c r="D132" s="37">
        <v>3179.85</v>
      </c>
      <c r="E132" s="37">
        <v>3124.7</v>
      </c>
      <c r="F132" s="37">
        <v>3075.5</v>
      </c>
      <c r="G132" s="37">
        <v>3020.35</v>
      </c>
      <c r="H132" s="37">
        <v>3229.0499999999997</v>
      </c>
      <c r="I132" s="37">
        <v>3284.2000000000003</v>
      </c>
      <c r="J132" s="37">
        <v>3333.3999999999996</v>
      </c>
      <c r="K132" s="28">
        <v>3235</v>
      </c>
      <c r="L132" s="28">
        <v>3130.65</v>
      </c>
      <c r="M132" s="28">
        <v>7.0848800000000001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1828.45</v>
      </c>
      <c r="D133" s="37">
        <v>1846.1499999999999</v>
      </c>
      <c r="E133" s="37">
        <v>1802.2999999999997</v>
      </c>
      <c r="F133" s="37">
        <v>1776.1499999999999</v>
      </c>
      <c r="G133" s="37">
        <v>1732.2999999999997</v>
      </c>
      <c r="H133" s="37">
        <v>1872.2999999999997</v>
      </c>
      <c r="I133" s="37">
        <v>1916.1499999999996</v>
      </c>
      <c r="J133" s="37">
        <v>1942.2999999999997</v>
      </c>
      <c r="K133" s="28">
        <v>1890</v>
      </c>
      <c r="L133" s="28">
        <v>1820</v>
      </c>
      <c r="M133" s="28">
        <v>20.53959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74.5</v>
      </c>
      <c r="D134" s="37">
        <v>74.766666666666666</v>
      </c>
      <c r="E134" s="37">
        <v>73.733333333333334</v>
      </c>
      <c r="F134" s="37">
        <v>72.966666666666669</v>
      </c>
      <c r="G134" s="37">
        <v>71.933333333333337</v>
      </c>
      <c r="H134" s="37">
        <v>75.533333333333331</v>
      </c>
      <c r="I134" s="37">
        <v>76.566666666666663</v>
      </c>
      <c r="J134" s="37">
        <v>77.333333333333329</v>
      </c>
      <c r="K134" s="28">
        <v>75.8</v>
      </c>
      <c r="L134" s="28">
        <v>74</v>
      </c>
      <c r="M134" s="28">
        <v>44.932299999999998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4444.6000000000004</v>
      </c>
      <c r="D135" s="37">
        <v>4478.95</v>
      </c>
      <c r="E135" s="37">
        <v>4391.7</v>
      </c>
      <c r="F135" s="37">
        <v>4338.8</v>
      </c>
      <c r="G135" s="37">
        <v>4251.55</v>
      </c>
      <c r="H135" s="37">
        <v>4531.8499999999995</v>
      </c>
      <c r="I135" s="37">
        <v>4619.0999999999995</v>
      </c>
      <c r="J135" s="37">
        <v>4671.9999999999991</v>
      </c>
      <c r="K135" s="28">
        <v>4566.2</v>
      </c>
      <c r="L135" s="28">
        <v>4426.05</v>
      </c>
      <c r="M135" s="28">
        <v>1.63147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388.95</v>
      </c>
      <c r="D136" s="37">
        <v>391.3</v>
      </c>
      <c r="E136" s="37">
        <v>383.75</v>
      </c>
      <c r="F136" s="37">
        <v>378.55</v>
      </c>
      <c r="G136" s="37">
        <v>371</v>
      </c>
      <c r="H136" s="37">
        <v>396.5</v>
      </c>
      <c r="I136" s="37">
        <v>404.05000000000007</v>
      </c>
      <c r="J136" s="37">
        <v>409.25</v>
      </c>
      <c r="K136" s="28">
        <v>398.85</v>
      </c>
      <c r="L136" s="28">
        <v>386.1</v>
      </c>
      <c r="M136" s="28">
        <v>30.706420000000001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6127.65</v>
      </c>
      <c r="D137" s="37">
        <v>6180.6166666666659</v>
      </c>
      <c r="E137" s="37">
        <v>6031.2333333333318</v>
      </c>
      <c r="F137" s="37">
        <v>5934.8166666666657</v>
      </c>
      <c r="G137" s="37">
        <v>5785.4333333333316</v>
      </c>
      <c r="H137" s="37">
        <v>6277.0333333333319</v>
      </c>
      <c r="I137" s="37">
        <v>6426.4166666666652</v>
      </c>
      <c r="J137" s="37">
        <v>6522.8333333333321</v>
      </c>
      <c r="K137" s="28">
        <v>6330</v>
      </c>
      <c r="L137" s="28">
        <v>6084.2</v>
      </c>
      <c r="M137" s="28">
        <v>1.57433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1884.5</v>
      </c>
      <c r="D138" s="37">
        <v>1902.1833333333334</v>
      </c>
      <c r="E138" s="37">
        <v>1856.8666666666668</v>
      </c>
      <c r="F138" s="37">
        <v>1829.2333333333333</v>
      </c>
      <c r="G138" s="37">
        <v>1783.9166666666667</v>
      </c>
      <c r="H138" s="37">
        <v>1929.8166666666668</v>
      </c>
      <c r="I138" s="37">
        <v>1975.1333333333334</v>
      </c>
      <c r="J138" s="37">
        <v>2002.7666666666669</v>
      </c>
      <c r="K138" s="28">
        <v>1947.5</v>
      </c>
      <c r="L138" s="28">
        <v>1874.55</v>
      </c>
      <c r="M138" s="28">
        <v>26.414639999999999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528.65</v>
      </c>
      <c r="D139" s="37">
        <v>529.58333333333337</v>
      </c>
      <c r="E139" s="37">
        <v>520.66666666666674</v>
      </c>
      <c r="F139" s="37">
        <v>512.68333333333339</v>
      </c>
      <c r="G139" s="37">
        <v>503.76666666666677</v>
      </c>
      <c r="H139" s="37">
        <v>537.56666666666672</v>
      </c>
      <c r="I139" s="37">
        <v>546.48333333333346</v>
      </c>
      <c r="J139" s="37">
        <v>554.4666666666667</v>
      </c>
      <c r="K139" s="28">
        <v>538.5</v>
      </c>
      <c r="L139" s="28">
        <v>521.6</v>
      </c>
      <c r="M139" s="28">
        <v>20.338380000000001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804.7</v>
      </c>
      <c r="D140" s="37">
        <v>823.04999999999984</v>
      </c>
      <c r="E140" s="37">
        <v>783.1999999999997</v>
      </c>
      <c r="F140" s="37">
        <v>761.69999999999982</v>
      </c>
      <c r="G140" s="37">
        <v>721.84999999999968</v>
      </c>
      <c r="H140" s="37">
        <v>844.54999999999973</v>
      </c>
      <c r="I140" s="37">
        <v>884.39999999999986</v>
      </c>
      <c r="J140" s="37">
        <v>905.89999999999975</v>
      </c>
      <c r="K140" s="28">
        <v>862.9</v>
      </c>
      <c r="L140" s="28">
        <v>801.55</v>
      </c>
      <c r="M140" s="28">
        <v>53.082210000000003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68798.8</v>
      </c>
      <c r="D141" s="37">
        <v>69273.55</v>
      </c>
      <c r="E141" s="37">
        <v>68125.25</v>
      </c>
      <c r="F141" s="37">
        <v>67451.7</v>
      </c>
      <c r="G141" s="37">
        <v>66303.399999999994</v>
      </c>
      <c r="H141" s="37">
        <v>69947.100000000006</v>
      </c>
      <c r="I141" s="37">
        <v>71095.400000000023</v>
      </c>
      <c r="J141" s="37">
        <v>71768.950000000012</v>
      </c>
      <c r="K141" s="28">
        <v>70421.850000000006</v>
      </c>
      <c r="L141" s="28">
        <v>68600</v>
      </c>
      <c r="M141" s="28">
        <v>0.12143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832.5</v>
      </c>
      <c r="D142" s="37">
        <v>837.19999999999993</v>
      </c>
      <c r="E142" s="37">
        <v>825.29999999999984</v>
      </c>
      <c r="F142" s="37">
        <v>818.09999999999991</v>
      </c>
      <c r="G142" s="37">
        <v>806.19999999999982</v>
      </c>
      <c r="H142" s="37">
        <v>844.39999999999986</v>
      </c>
      <c r="I142" s="37">
        <v>856.3</v>
      </c>
      <c r="J142" s="37">
        <v>863.49999999999989</v>
      </c>
      <c r="K142" s="28">
        <v>849.1</v>
      </c>
      <c r="L142" s="28">
        <v>830</v>
      </c>
      <c r="M142" s="28">
        <v>2.9379200000000001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154.80000000000001</v>
      </c>
      <c r="D143" s="37">
        <v>154.58333333333334</v>
      </c>
      <c r="E143" s="37">
        <v>151.9666666666667</v>
      </c>
      <c r="F143" s="37">
        <v>149.13333333333335</v>
      </c>
      <c r="G143" s="37">
        <v>146.51666666666671</v>
      </c>
      <c r="H143" s="37">
        <v>157.41666666666669</v>
      </c>
      <c r="I143" s="37">
        <v>160.0333333333333</v>
      </c>
      <c r="J143" s="37">
        <v>162.86666666666667</v>
      </c>
      <c r="K143" s="28">
        <v>157.19999999999999</v>
      </c>
      <c r="L143" s="28">
        <v>151.75</v>
      </c>
      <c r="M143" s="28">
        <v>59.851599999999998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829.5</v>
      </c>
      <c r="D144" s="37">
        <v>832.13333333333333</v>
      </c>
      <c r="E144" s="37">
        <v>819.56666666666661</v>
      </c>
      <c r="F144" s="37">
        <v>809.63333333333333</v>
      </c>
      <c r="G144" s="37">
        <v>797.06666666666661</v>
      </c>
      <c r="H144" s="37">
        <v>842.06666666666661</v>
      </c>
      <c r="I144" s="37">
        <v>854.63333333333344</v>
      </c>
      <c r="J144" s="37">
        <v>864.56666666666661</v>
      </c>
      <c r="K144" s="28">
        <v>844.7</v>
      </c>
      <c r="L144" s="28">
        <v>822.2</v>
      </c>
      <c r="M144" s="28">
        <v>18.017009999999999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155.25</v>
      </c>
      <c r="D145" s="37">
        <v>155.85</v>
      </c>
      <c r="E145" s="37">
        <v>153.79999999999998</v>
      </c>
      <c r="F145" s="37">
        <v>152.35</v>
      </c>
      <c r="G145" s="37">
        <v>150.29999999999998</v>
      </c>
      <c r="H145" s="37">
        <v>157.29999999999998</v>
      </c>
      <c r="I145" s="37">
        <v>159.35</v>
      </c>
      <c r="J145" s="37">
        <v>160.79999999999998</v>
      </c>
      <c r="K145" s="28">
        <v>157.9</v>
      </c>
      <c r="L145" s="28">
        <v>154.4</v>
      </c>
      <c r="M145" s="28">
        <v>35.290979999999998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511.4</v>
      </c>
      <c r="D146" s="37">
        <v>514.7166666666667</v>
      </c>
      <c r="E146" s="37">
        <v>505.43333333333339</v>
      </c>
      <c r="F146" s="37">
        <v>499.4666666666667</v>
      </c>
      <c r="G146" s="37">
        <v>490.18333333333339</v>
      </c>
      <c r="H146" s="37">
        <v>520.68333333333339</v>
      </c>
      <c r="I146" s="37">
        <v>529.9666666666667</v>
      </c>
      <c r="J146" s="37">
        <v>535.93333333333339</v>
      </c>
      <c r="K146" s="28">
        <v>524</v>
      </c>
      <c r="L146" s="28">
        <v>508.75</v>
      </c>
      <c r="M146" s="28">
        <v>32.356090000000002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8511.65</v>
      </c>
      <c r="D147" s="37">
        <v>8508.8833333333332</v>
      </c>
      <c r="E147" s="37">
        <v>8402.7666666666664</v>
      </c>
      <c r="F147" s="37">
        <v>8293.8833333333332</v>
      </c>
      <c r="G147" s="37">
        <v>8187.7666666666664</v>
      </c>
      <c r="H147" s="37">
        <v>8617.7666666666664</v>
      </c>
      <c r="I147" s="37">
        <v>8723.8833333333314</v>
      </c>
      <c r="J147" s="37">
        <v>8832.7666666666664</v>
      </c>
      <c r="K147" s="28">
        <v>8615</v>
      </c>
      <c r="L147" s="28">
        <v>8400</v>
      </c>
      <c r="M147" s="28">
        <v>4.4609899999999998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869.3</v>
      </c>
      <c r="D148" s="37">
        <v>868.25</v>
      </c>
      <c r="E148" s="37">
        <v>852.1</v>
      </c>
      <c r="F148" s="37">
        <v>834.9</v>
      </c>
      <c r="G148" s="37">
        <v>818.75</v>
      </c>
      <c r="H148" s="37">
        <v>885.45</v>
      </c>
      <c r="I148" s="37">
        <v>901.60000000000014</v>
      </c>
      <c r="J148" s="37">
        <v>918.80000000000007</v>
      </c>
      <c r="K148" s="28">
        <v>884.4</v>
      </c>
      <c r="L148" s="28">
        <v>851.05</v>
      </c>
      <c r="M148" s="28">
        <v>11.57647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3870.05</v>
      </c>
      <c r="D149" s="37">
        <v>3915.2999999999997</v>
      </c>
      <c r="E149" s="37">
        <v>3805.5999999999995</v>
      </c>
      <c r="F149" s="37">
        <v>3741.1499999999996</v>
      </c>
      <c r="G149" s="37">
        <v>3631.4499999999994</v>
      </c>
      <c r="H149" s="37">
        <v>3979.7499999999995</v>
      </c>
      <c r="I149" s="37">
        <v>4089.4499999999994</v>
      </c>
      <c r="J149" s="37">
        <v>4153.8999999999996</v>
      </c>
      <c r="K149" s="28">
        <v>4025</v>
      </c>
      <c r="L149" s="28">
        <v>3850.85</v>
      </c>
      <c r="M149" s="28">
        <v>4.5223699999999996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3022.4</v>
      </c>
      <c r="D150" s="37">
        <v>3031.7833333333333</v>
      </c>
      <c r="E150" s="37">
        <v>2985.6166666666668</v>
      </c>
      <c r="F150" s="37">
        <v>2948.8333333333335</v>
      </c>
      <c r="G150" s="37">
        <v>2902.666666666667</v>
      </c>
      <c r="H150" s="37">
        <v>3068.5666666666666</v>
      </c>
      <c r="I150" s="37">
        <v>3114.7333333333336</v>
      </c>
      <c r="J150" s="37">
        <v>3151.5166666666664</v>
      </c>
      <c r="K150" s="28">
        <v>3077.95</v>
      </c>
      <c r="L150" s="28">
        <v>2995</v>
      </c>
      <c r="M150" s="28">
        <v>1.9358299999999999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1422.9</v>
      </c>
      <c r="D151" s="37">
        <v>1416.1000000000001</v>
      </c>
      <c r="E151" s="37">
        <v>1403.0500000000002</v>
      </c>
      <c r="F151" s="37">
        <v>1383.2</v>
      </c>
      <c r="G151" s="37">
        <v>1370.15</v>
      </c>
      <c r="H151" s="37">
        <v>1435.9500000000003</v>
      </c>
      <c r="I151" s="37">
        <v>1449</v>
      </c>
      <c r="J151" s="37">
        <v>1468.8500000000004</v>
      </c>
      <c r="K151" s="28">
        <v>1429.15</v>
      </c>
      <c r="L151" s="28">
        <v>1396.25</v>
      </c>
      <c r="M151" s="28">
        <v>7.1115199999999996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906.75</v>
      </c>
      <c r="D152" s="37">
        <v>906.58333333333337</v>
      </c>
      <c r="E152" s="37">
        <v>895.26666666666677</v>
      </c>
      <c r="F152" s="37">
        <v>883.78333333333342</v>
      </c>
      <c r="G152" s="37">
        <v>872.46666666666681</v>
      </c>
      <c r="H152" s="37">
        <v>918.06666666666672</v>
      </c>
      <c r="I152" s="37">
        <v>929.38333333333333</v>
      </c>
      <c r="J152" s="37">
        <v>940.86666666666667</v>
      </c>
      <c r="K152" s="28">
        <v>917.9</v>
      </c>
      <c r="L152" s="28">
        <v>895.1</v>
      </c>
      <c r="M152" s="28">
        <v>0.84999000000000002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153.94999999999999</v>
      </c>
      <c r="D153" s="37">
        <v>154.13333333333333</v>
      </c>
      <c r="E153" s="37">
        <v>152.31666666666666</v>
      </c>
      <c r="F153" s="37">
        <v>150.68333333333334</v>
      </c>
      <c r="G153" s="37">
        <v>148.86666666666667</v>
      </c>
      <c r="H153" s="37">
        <v>155.76666666666665</v>
      </c>
      <c r="I153" s="37">
        <v>157.58333333333331</v>
      </c>
      <c r="J153" s="37">
        <v>159.21666666666664</v>
      </c>
      <c r="K153" s="28">
        <v>155.94999999999999</v>
      </c>
      <c r="L153" s="28">
        <v>152.5</v>
      </c>
      <c r="M153" s="28">
        <v>119.87318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135.15</v>
      </c>
      <c r="D154" s="37">
        <v>135.23333333333332</v>
      </c>
      <c r="E154" s="37">
        <v>134.11666666666665</v>
      </c>
      <c r="F154" s="37">
        <v>133.08333333333331</v>
      </c>
      <c r="G154" s="37">
        <v>131.96666666666664</v>
      </c>
      <c r="H154" s="37">
        <v>136.26666666666665</v>
      </c>
      <c r="I154" s="37">
        <v>137.38333333333333</v>
      </c>
      <c r="J154" s="37">
        <v>138.41666666666666</v>
      </c>
      <c r="K154" s="28">
        <v>136.35</v>
      </c>
      <c r="L154" s="28">
        <v>134.19999999999999</v>
      </c>
      <c r="M154" s="28">
        <v>105.62488999999999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119</v>
      </c>
      <c r="D155" s="37">
        <v>119.26666666666667</v>
      </c>
      <c r="E155" s="37">
        <v>117.63333333333333</v>
      </c>
      <c r="F155" s="37">
        <v>116.26666666666667</v>
      </c>
      <c r="G155" s="37">
        <v>114.63333333333333</v>
      </c>
      <c r="H155" s="37">
        <v>120.63333333333333</v>
      </c>
      <c r="I155" s="37">
        <v>122.26666666666668</v>
      </c>
      <c r="J155" s="37">
        <v>123.63333333333333</v>
      </c>
      <c r="K155" s="28">
        <v>120.9</v>
      </c>
      <c r="L155" s="28">
        <v>117.9</v>
      </c>
      <c r="M155" s="28">
        <v>200.83665999999999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4033.45</v>
      </c>
      <c r="D156" s="37">
        <v>4066.1166666666663</v>
      </c>
      <c r="E156" s="37">
        <v>3975.5333333333328</v>
      </c>
      <c r="F156" s="37">
        <v>3917.6166666666663</v>
      </c>
      <c r="G156" s="37">
        <v>3827.0333333333328</v>
      </c>
      <c r="H156" s="37">
        <v>4124.0333333333328</v>
      </c>
      <c r="I156" s="37">
        <v>4214.6166666666659</v>
      </c>
      <c r="J156" s="37">
        <v>4272.5333333333328</v>
      </c>
      <c r="K156" s="28">
        <v>4156.7</v>
      </c>
      <c r="L156" s="28">
        <v>4008.2</v>
      </c>
      <c r="M156" s="28">
        <v>0.98773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18072.75</v>
      </c>
      <c r="D157" s="37">
        <v>18134.583333333332</v>
      </c>
      <c r="E157" s="37">
        <v>17849.166666666664</v>
      </c>
      <c r="F157" s="37">
        <v>17625.583333333332</v>
      </c>
      <c r="G157" s="37">
        <v>17340.166666666664</v>
      </c>
      <c r="H157" s="37">
        <v>18358.166666666664</v>
      </c>
      <c r="I157" s="37">
        <v>18643.583333333328</v>
      </c>
      <c r="J157" s="37">
        <v>18867.166666666664</v>
      </c>
      <c r="K157" s="28">
        <v>18420</v>
      </c>
      <c r="L157" s="28">
        <v>17911</v>
      </c>
      <c r="M157" s="28">
        <v>0.48469000000000001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331.8</v>
      </c>
      <c r="D158" s="37">
        <v>335.68333333333334</v>
      </c>
      <c r="E158" s="37">
        <v>326.31666666666666</v>
      </c>
      <c r="F158" s="37">
        <v>320.83333333333331</v>
      </c>
      <c r="G158" s="37">
        <v>311.46666666666664</v>
      </c>
      <c r="H158" s="37">
        <v>341.16666666666669</v>
      </c>
      <c r="I158" s="37">
        <v>350.53333333333336</v>
      </c>
      <c r="J158" s="37">
        <v>356.01666666666671</v>
      </c>
      <c r="K158" s="28">
        <v>345.05</v>
      </c>
      <c r="L158" s="28">
        <v>330.2</v>
      </c>
      <c r="M158" s="28">
        <v>3.85772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916.9</v>
      </c>
      <c r="D159" s="37">
        <v>920.31666666666661</v>
      </c>
      <c r="E159" s="37">
        <v>902.13333333333321</v>
      </c>
      <c r="F159" s="37">
        <v>887.36666666666656</v>
      </c>
      <c r="G159" s="37">
        <v>869.18333333333317</v>
      </c>
      <c r="H159" s="37">
        <v>935.08333333333326</v>
      </c>
      <c r="I159" s="37">
        <v>953.26666666666665</v>
      </c>
      <c r="J159" s="37">
        <v>968.0333333333333</v>
      </c>
      <c r="K159" s="28">
        <v>938.5</v>
      </c>
      <c r="L159" s="28">
        <v>905.55</v>
      </c>
      <c r="M159" s="28">
        <v>10.67062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172.1</v>
      </c>
      <c r="D160" s="37">
        <v>171.5333333333333</v>
      </c>
      <c r="E160" s="37">
        <v>169.76666666666659</v>
      </c>
      <c r="F160" s="37">
        <v>167.43333333333328</v>
      </c>
      <c r="G160" s="37">
        <v>165.66666666666657</v>
      </c>
      <c r="H160" s="37">
        <v>173.86666666666662</v>
      </c>
      <c r="I160" s="37">
        <v>175.63333333333333</v>
      </c>
      <c r="J160" s="37">
        <v>177.96666666666664</v>
      </c>
      <c r="K160" s="28">
        <v>173.3</v>
      </c>
      <c r="L160" s="28">
        <v>169.2</v>
      </c>
      <c r="M160" s="28">
        <v>117.23574000000001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231.2</v>
      </c>
      <c r="D161" s="37">
        <v>230.38333333333333</v>
      </c>
      <c r="E161" s="37">
        <v>225.76666666666665</v>
      </c>
      <c r="F161" s="37">
        <v>220.33333333333331</v>
      </c>
      <c r="G161" s="37">
        <v>215.71666666666664</v>
      </c>
      <c r="H161" s="37">
        <v>235.81666666666666</v>
      </c>
      <c r="I161" s="37">
        <v>240.43333333333334</v>
      </c>
      <c r="J161" s="37">
        <v>245.86666666666667</v>
      </c>
      <c r="K161" s="28">
        <v>235</v>
      </c>
      <c r="L161" s="28">
        <v>224.95</v>
      </c>
      <c r="M161" s="28">
        <v>12.8582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2605.0500000000002</v>
      </c>
      <c r="D162" s="37">
        <v>2599.4166666666665</v>
      </c>
      <c r="E162" s="37">
        <v>2554.8833333333332</v>
      </c>
      <c r="F162" s="37">
        <v>2504.7166666666667</v>
      </c>
      <c r="G162" s="37">
        <v>2460.1833333333334</v>
      </c>
      <c r="H162" s="37">
        <v>2649.583333333333</v>
      </c>
      <c r="I162" s="37">
        <v>2694.1166666666668</v>
      </c>
      <c r="J162" s="37">
        <v>2744.2833333333328</v>
      </c>
      <c r="K162" s="28">
        <v>2643.95</v>
      </c>
      <c r="L162" s="28">
        <v>2549.25</v>
      </c>
      <c r="M162" s="28">
        <v>6.6173299999999999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40715.5</v>
      </c>
      <c r="D163" s="37">
        <v>41050.166666666664</v>
      </c>
      <c r="E163" s="37">
        <v>40165.333333333328</v>
      </c>
      <c r="F163" s="37">
        <v>39615.166666666664</v>
      </c>
      <c r="G163" s="37">
        <v>38730.333333333328</v>
      </c>
      <c r="H163" s="37">
        <v>41600.333333333328</v>
      </c>
      <c r="I163" s="37">
        <v>42485.166666666657</v>
      </c>
      <c r="J163" s="37">
        <v>43035.333333333328</v>
      </c>
      <c r="K163" s="28">
        <v>41935</v>
      </c>
      <c r="L163" s="28">
        <v>40500</v>
      </c>
      <c r="M163" s="28">
        <v>0.10596999999999999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212</v>
      </c>
      <c r="D164" s="37">
        <v>212.63333333333333</v>
      </c>
      <c r="E164" s="37">
        <v>210.56666666666666</v>
      </c>
      <c r="F164" s="37">
        <v>209.13333333333333</v>
      </c>
      <c r="G164" s="37">
        <v>207.06666666666666</v>
      </c>
      <c r="H164" s="37">
        <v>214.06666666666666</v>
      </c>
      <c r="I164" s="37">
        <v>216.13333333333333</v>
      </c>
      <c r="J164" s="37">
        <v>217.56666666666666</v>
      </c>
      <c r="K164" s="28">
        <v>214.7</v>
      </c>
      <c r="L164" s="28">
        <v>211.2</v>
      </c>
      <c r="M164" s="28">
        <v>16.277080000000002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4405.25</v>
      </c>
      <c r="D165" s="37">
        <v>4409.3499999999995</v>
      </c>
      <c r="E165" s="37">
        <v>4338.8999999999987</v>
      </c>
      <c r="F165" s="37">
        <v>4272.5499999999993</v>
      </c>
      <c r="G165" s="37">
        <v>4202.0999999999985</v>
      </c>
      <c r="H165" s="37">
        <v>4475.6999999999989</v>
      </c>
      <c r="I165" s="37">
        <v>4546.1499999999996</v>
      </c>
      <c r="J165" s="37">
        <v>4612.4999999999991</v>
      </c>
      <c r="K165" s="28">
        <v>4479.8</v>
      </c>
      <c r="L165" s="28">
        <v>4343</v>
      </c>
      <c r="M165" s="28">
        <v>0.44851000000000002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2435.5</v>
      </c>
      <c r="D166" s="37">
        <v>2444.7833333333333</v>
      </c>
      <c r="E166" s="37">
        <v>2410.7166666666667</v>
      </c>
      <c r="F166" s="37">
        <v>2385.9333333333334</v>
      </c>
      <c r="G166" s="37">
        <v>2351.8666666666668</v>
      </c>
      <c r="H166" s="37">
        <v>2469.5666666666666</v>
      </c>
      <c r="I166" s="37">
        <v>2503.6333333333332</v>
      </c>
      <c r="J166" s="37">
        <v>2528.4166666666665</v>
      </c>
      <c r="K166" s="28">
        <v>2478.85</v>
      </c>
      <c r="L166" s="28">
        <v>2420</v>
      </c>
      <c r="M166" s="28">
        <v>3.8088299999999999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2442.6999999999998</v>
      </c>
      <c r="D167" s="37">
        <v>2453.9</v>
      </c>
      <c r="E167" s="37">
        <v>2413.8500000000004</v>
      </c>
      <c r="F167" s="37">
        <v>2385.0000000000005</v>
      </c>
      <c r="G167" s="37">
        <v>2344.9500000000007</v>
      </c>
      <c r="H167" s="37">
        <v>2482.75</v>
      </c>
      <c r="I167" s="37">
        <v>2522.8000000000002</v>
      </c>
      <c r="J167" s="37">
        <v>2551.6499999999996</v>
      </c>
      <c r="K167" s="28">
        <v>2493.9499999999998</v>
      </c>
      <c r="L167" s="28">
        <v>2425.0500000000002</v>
      </c>
      <c r="M167" s="28">
        <v>2.5075500000000002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2401</v>
      </c>
      <c r="D168" s="37">
        <v>2431.3666666666668</v>
      </c>
      <c r="E168" s="37">
        <v>2356.6333333333337</v>
      </c>
      <c r="F168" s="37">
        <v>2312.2666666666669</v>
      </c>
      <c r="G168" s="37">
        <v>2237.5333333333338</v>
      </c>
      <c r="H168" s="37">
        <v>2475.7333333333336</v>
      </c>
      <c r="I168" s="37">
        <v>2550.4666666666672</v>
      </c>
      <c r="J168" s="37">
        <v>2594.8333333333335</v>
      </c>
      <c r="K168" s="28">
        <v>2506.1</v>
      </c>
      <c r="L168" s="28">
        <v>2387</v>
      </c>
      <c r="M168" s="28">
        <v>2.7957999999999998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120</v>
      </c>
      <c r="D169" s="37">
        <v>119.78333333333335</v>
      </c>
      <c r="E169" s="37">
        <v>118.81666666666669</v>
      </c>
      <c r="F169" s="37">
        <v>117.63333333333334</v>
      </c>
      <c r="G169" s="37">
        <v>116.66666666666669</v>
      </c>
      <c r="H169" s="37">
        <v>120.9666666666667</v>
      </c>
      <c r="I169" s="37">
        <v>121.93333333333337</v>
      </c>
      <c r="J169" s="37">
        <v>123.1166666666667</v>
      </c>
      <c r="K169" s="28">
        <v>120.75</v>
      </c>
      <c r="L169" s="28">
        <v>118.6</v>
      </c>
      <c r="M169" s="28">
        <v>39.775300000000001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213.65</v>
      </c>
      <c r="D170" s="37">
        <v>212.65</v>
      </c>
      <c r="E170" s="37">
        <v>211</v>
      </c>
      <c r="F170" s="37">
        <v>208.35</v>
      </c>
      <c r="G170" s="37">
        <v>206.7</v>
      </c>
      <c r="H170" s="37">
        <v>215.3</v>
      </c>
      <c r="I170" s="37">
        <v>216.95000000000005</v>
      </c>
      <c r="J170" s="37">
        <v>219.60000000000002</v>
      </c>
      <c r="K170" s="28">
        <v>214.3</v>
      </c>
      <c r="L170" s="28">
        <v>210</v>
      </c>
      <c r="M170" s="28">
        <v>59.019280000000002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458.25</v>
      </c>
      <c r="D171" s="37">
        <v>461.81666666666666</v>
      </c>
      <c r="E171" s="37">
        <v>449.7833333333333</v>
      </c>
      <c r="F171" s="37">
        <v>441.31666666666666</v>
      </c>
      <c r="G171" s="37">
        <v>429.2833333333333</v>
      </c>
      <c r="H171" s="37">
        <v>470.2833333333333</v>
      </c>
      <c r="I171" s="37">
        <v>482.31666666666672</v>
      </c>
      <c r="J171" s="37">
        <v>490.7833333333333</v>
      </c>
      <c r="K171" s="28">
        <v>473.85</v>
      </c>
      <c r="L171" s="28">
        <v>453.35</v>
      </c>
      <c r="M171" s="28">
        <v>6.8328499999999996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14894.8</v>
      </c>
      <c r="D172" s="37">
        <v>15024.5</v>
      </c>
      <c r="E172" s="37">
        <v>14650.4</v>
      </c>
      <c r="F172" s="37">
        <v>14406</v>
      </c>
      <c r="G172" s="37">
        <v>14031.9</v>
      </c>
      <c r="H172" s="37">
        <v>15268.9</v>
      </c>
      <c r="I172" s="37">
        <v>15642.999999999998</v>
      </c>
      <c r="J172" s="37">
        <v>15887.4</v>
      </c>
      <c r="K172" s="28">
        <v>15398.6</v>
      </c>
      <c r="L172" s="28">
        <v>14780.1</v>
      </c>
      <c r="M172" s="28">
        <v>3.9239999999999997E-2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41.7</v>
      </c>
      <c r="D173" s="37">
        <v>42</v>
      </c>
      <c r="E173" s="37">
        <v>41</v>
      </c>
      <c r="F173" s="37">
        <v>40.299999999999997</v>
      </c>
      <c r="G173" s="37">
        <v>39.299999999999997</v>
      </c>
      <c r="H173" s="37">
        <v>42.7</v>
      </c>
      <c r="I173" s="37">
        <v>43.7</v>
      </c>
      <c r="J173" s="37">
        <v>44.400000000000006</v>
      </c>
      <c r="K173" s="28">
        <v>43</v>
      </c>
      <c r="L173" s="28">
        <v>41.3</v>
      </c>
      <c r="M173" s="28">
        <v>941.93766000000005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146.25</v>
      </c>
      <c r="D174" s="37">
        <v>147.31666666666666</v>
      </c>
      <c r="E174" s="37">
        <v>144.13333333333333</v>
      </c>
      <c r="F174" s="37">
        <v>142.01666666666665</v>
      </c>
      <c r="G174" s="37">
        <v>138.83333333333331</v>
      </c>
      <c r="H174" s="37">
        <v>149.43333333333334</v>
      </c>
      <c r="I174" s="37">
        <v>152.61666666666667</v>
      </c>
      <c r="J174" s="37">
        <v>154.73333333333335</v>
      </c>
      <c r="K174" s="28">
        <v>150.5</v>
      </c>
      <c r="L174" s="28">
        <v>145.19999999999999</v>
      </c>
      <c r="M174" s="28">
        <v>116.32649000000001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137.19999999999999</v>
      </c>
      <c r="D175" s="37">
        <v>138.31666666666666</v>
      </c>
      <c r="E175" s="37">
        <v>135.33333333333331</v>
      </c>
      <c r="F175" s="37">
        <v>133.46666666666664</v>
      </c>
      <c r="G175" s="37">
        <v>130.48333333333329</v>
      </c>
      <c r="H175" s="37">
        <v>140.18333333333334</v>
      </c>
      <c r="I175" s="37">
        <v>143.16666666666669</v>
      </c>
      <c r="J175" s="37">
        <v>145.03333333333336</v>
      </c>
      <c r="K175" s="28">
        <v>141.30000000000001</v>
      </c>
      <c r="L175" s="28">
        <v>136.44999999999999</v>
      </c>
      <c r="M175" s="28">
        <v>80.134469999999993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2317.1</v>
      </c>
      <c r="D176" s="37">
        <v>2326.2999999999997</v>
      </c>
      <c r="E176" s="37">
        <v>2295.7999999999993</v>
      </c>
      <c r="F176" s="37">
        <v>2274.4999999999995</v>
      </c>
      <c r="G176" s="37">
        <v>2243.9999999999991</v>
      </c>
      <c r="H176" s="37">
        <v>2347.5999999999995</v>
      </c>
      <c r="I176" s="37">
        <v>2378.1000000000004</v>
      </c>
      <c r="J176" s="37">
        <v>2399.3999999999996</v>
      </c>
      <c r="K176" s="28">
        <v>2356.8000000000002</v>
      </c>
      <c r="L176" s="28">
        <v>2305</v>
      </c>
      <c r="M176" s="28">
        <v>49.447249999999997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835.05</v>
      </c>
      <c r="D177" s="37">
        <v>842.26666666666677</v>
      </c>
      <c r="E177" s="37">
        <v>824.53333333333353</v>
      </c>
      <c r="F177" s="37">
        <v>814.01666666666677</v>
      </c>
      <c r="G177" s="37">
        <v>796.28333333333353</v>
      </c>
      <c r="H177" s="37">
        <v>852.78333333333353</v>
      </c>
      <c r="I177" s="37">
        <v>870.51666666666688</v>
      </c>
      <c r="J177" s="37">
        <v>881.03333333333353</v>
      </c>
      <c r="K177" s="28">
        <v>860</v>
      </c>
      <c r="L177" s="28">
        <v>831.75</v>
      </c>
      <c r="M177" s="28">
        <v>12.99577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1144</v>
      </c>
      <c r="D178" s="37">
        <v>1149.2</v>
      </c>
      <c r="E178" s="37">
        <v>1126.7</v>
      </c>
      <c r="F178" s="37">
        <v>1109.4000000000001</v>
      </c>
      <c r="G178" s="37">
        <v>1086.9000000000001</v>
      </c>
      <c r="H178" s="37">
        <v>1166.5</v>
      </c>
      <c r="I178" s="37">
        <v>1189</v>
      </c>
      <c r="J178" s="37">
        <v>1206.3</v>
      </c>
      <c r="K178" s="28">
        <v>1171.7</v>
      </c>
      <c r="L178" s="28">
        <v>1131.9000000000001</v>
      </c>
      <c r="M178" s="28">
        <v>15.19928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2450.8000000000002</v>
      </c>
      <c r="D179" s="37">
        <v>2460.9333333333329</v>
      </c>
      <c r="E179" s="37">
        <v>2400.016666666666</v>
      </c>
      <c r="F179" s="37">
        <v>2349.2333333333331</v>
      </c>
      <c r="G179" s="37">
        <v>2288.3166666666662</v>
      </c>
      <c r="H179" s="37">
        <v>2511.7166666666658</v>
      </c>
      <c r="I179" s="37">
        <v>2572.6333333333328</v>
      </c>
      <c r="J179" s="37">
        <v>2623.4166666666656</v>
      </c>
      <c r="K179" s="28">
        <v>2521.85</v>
      </c>
      <c r="L179" s="28">
        <v>2410.15</v>
      </c>
      <c r="M179" s="28">
        <v>12.43759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7419.3</v>
      </c>
      <c r="D180" s="37">
        <v>7449.0999999999995</v>
      </c>
      <c r="E180" s="37">
        <v>7360.1999999999989</v>
      </c>
      <c r="F180" s="37">
        <v>7301.0999999999995</v>
      </c>
      <c r="G180" s="37">
        <v>7212.1999999999989</v>
      </c>
      <c r="H180" s="37">
        <v>7508.1999999999989</v>
      </c>
      <c r="I180" s="37">
        <v>7597.0999999999985</v>
      </c>
      <c r="J180" s="37">
        <v>7656.1999999999989</v>
      </c>
      <c r="K180" s="28">
        <v>7538</v>
      </c>
      <c r="L180" s="28">
        <v>7390</v>
      </c>
      <c r="M180" s="28">
        <v>2.998E-2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24865.55</v>
      </c>
      <c r="D181" s="37">
        <v>24763.516666666666</v>
      </c>
      <c r="E181" s="37">
        <v>24402.033333333333</v>
      </c>
      <c r="F181" s="37">
        <v>23938.516666666666</v>
      </c>
      <c r="G181" s="37">
        <v>23577.033333333333</v>
      </c>
      <c r="H181" s="37">
        <v>25227.033333333333</v>
      </c>
      <c r="I181" s="37">
        <v>25588.516666666663</v>
      </c>
      <c r="J181" s="37">
        <v>26052.033333333333</v>
      </c>
      <c r="K181" s="28">
        <v>25125</v>
      </c>
      <c r="L181" s="28">
        <v>24300</v>
      </c>
      <c r="M181" s="28">
        <v>0.39057999999999998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1218.8</v>
      </c>
      <c r="D182" s="37">
        <v>1226.9333333333334</v>
      </c>
      <c r="E182" s="37">
        <v>1202.8666666666668</v>
      </c>
      <c r="F182" s="37">
        <v>1186.9333333333334</v>
      </c>
      <c r="G182" s="37">
        <v>1162.8666666666668</v>
      </c>
      <c r="H182" s="37">
        <v>1242.8666666666668</v>
      </c>
      <c r="I182" s="37">
        <v>1266.9333333333334</v>
      </c>
      <c r="J182" s="37">
        <v>1282.8666666666668</v>
      </c>
      <c r="K182" s="28">
        <v>1251</v>
      </c>
      <c r="L182" s="28">
        <v>1211</v>
      </c>
      <c r="M182" s="28">
        <v>4.0605900000000004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2415.8000000000002</v>
      </c>
      <c r="D183" s="37">
        <v>2398.5333333333333</v>
      </c>
      <c r="E183" s="37">
        <v>2367.2666666666664</v>
      </c>
      <c r="F183" s="37">
        <v>2318.7333333333331</v>
      </c>
      <c r="G183" s="37">
        <v>2287.4666666666662</v>
      </c>
      <c r="H183" s="37">
        <v>2447.0666666666666</v>
      </c>
      <c r="I183" s="37">
        <v>2478.3333333333339</v>
      </c>
      <c r="J183" s="37">
        <v>2526.8666666666668</v>
      </c>
      <c r="K183" s="28">
        <v>2429.8000000000002</v>
      </c>
      <c r="L183" s="28">
        <v>2350</v>
      </c>
      <c r="M183" s="28">
        <v>5.5053099999999997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533.25</v>
      </c>
      <c r="D184" s="37">
        <v>535.83333333333337</v>
      </c>
      <c r="E184" s="37">
        <v>522.66666666666674</v>
      </c>
      <c r="F184" s="37">
        <v>512.08333333333337</v>
      </c>
      <c r="G184" s="37">
        <v>498.91666666666674</v>
      </c>
      <c r="H184" s="37">
        <v>546.41666666666674</v>
      </c>
      <c r="I184" s="37">
        <v>559.58333333333348</v>
      </c>
      <c r="J184" s="37">
        <v>570.16666666666674</v>
      </c>
      <c r="K184" s="28">
        <v>549</v>
      </c>
      <c r="L184" s="28">
        <v>525.25</v>
      </c>
      <c r="M184" s="28">
        <v>522.89544999999998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102.45</v>
      </c>
      <c r="D185" s="37">
        <v>103.56666666666666</v>
      </c>
      <c r="E185" s="37">
        <v>100.88333333333333</v>
      </c>
      <c r="F185" s="37">
        <v>99.316666666666663</v>
      </c>
      <c r="G185" s="37">
        <v>96.633333333333326</v>
      </c>
      <c r="H185" s="37">
        <v>105.13333333333333</v>
      </c>
      <c r="I185" s="37">
        <v>107.81666666666666</v>
      </c>
      <c r="J185" s="37">
        <v>109.38333333333333</v>
      </c>
      <c r="K185" s="28">
        <v>106.25</v>
      </c>
      <c r="L185" s="28">
        <v>102</v>
      </c>
      <c r="M185" s="28">
        <v>417.91347000000002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887.05</v>
      </c>
      <c r="D186" s="37">
        <v>889.4</v>
      </c>
      <c r="E186" s="37">
        <v>877.34999999999991</v>
      </c>
      <c r="F186" s="37">
        <v>867.65</v>
      </c>
      <c r="G186" s="37">
        <v>855.59999999999991</v>
      </c>
      <c r="H186" s="37">
        <v>899.09999999999991</v>
      </c>
      <c r="I186" s="37">
        <v>911.14999999999986</v>
      </c>
      <c r="J186" s="37">
        <v>920.84999999999991</v>
      </c>
      <c r="K186" s="28">
        <v>901.45</v>
      </c>
      <c r="L186" s="28">
        <v>879.7</v>
      </c>
      <c r="M186" s="28">
        <v>34.94623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504.85</v>
      </c>
      <c r="D187" s="37">
        <v>505.73333333333335</v>
      </c>
      <c r="E187" s="37">
        <v>499.61666666666667</v>
      </c>
      <c r="F187" s="37">
        <v>494.38333333333333</v>
      </c>
      <c r="G187" s="37">
        <v>488.26666666666665</v>
      </c>
      <c r="H187" s="37">
        <v>510.9666666666667</v>
      </c>
      <c r="I187" s="37">
        <v>517.08333333333337</v>
      </c>
      <c r="J187" s="37">
        <v>522.31666666666672</v>
      </c>
      <c r="K187" s="28">
        <v>511.85</v>
      </c>
      <c r="L187" s="28">
        <v>500.5</v>
      </c>
      <c r="M187" s="28">
        <v>6.3213400000000002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574.45000000000005</v>
      </c>
      <c r="D188" s="37">
        <v>573.19999999999993</v>
      </c>
      <c r="E188" s="37">
        <v>564.99999999999989</v>
      </c>
      <c r="F188" s="37">
        <v>555.54999999999995</v>
      </c>
      <c r="G188" s="37">
        <v>547.34999999999991</v>
      </c>
      <c r="H188" s="37">
        <v>582.64999999999986</v>
      </c>
      <c r="I188" s="37">
        <v>590.84999999999991</v>
      </c>
      <c r="J188" s="37">
        <v>600.29999999999984</v>
      </c>
      <c r="K188" s="28">
        <v>581.4</v>
      </c>
      <c r="L188" s="28">
        <v>563.75</v>
      </c>
      <c r="M188" s="28">
        <v>5.1836399999999996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636.95000000000005</v>
      </c>
      <c r="D189" s="37">
        <v>639.6</v>
      </c>
      <c r="E189" s="37">
        <v>625.95000000000005</v>
      </c>
      <c r="F189" s="37">
        <v>614.95000000000005</v>
      </c>
      <c r="G189" s="37">
        <v>601.30000000000007</v>
      </c>
      <c r="H189" s="37">
        <v>650.6</v>
      </c>
      <c r="I189" s="37">
        <v>664.24999999999989</v>
      </c>
      <c r="J189" s="37">
        <v>675.25</v>
      </c>
      <c r="K189" s="28">
        <v>653.25</v>
      </c>
      <c r="L189" s="28">
        <v>628.6</v>
      </c>
      <c r="M189" s="28">
        <v>13.057980000000001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953.2</v>
      </c>
      <c r="D190" s="37">
        <v>955.81666666666661</v>
      </c>
      <c r="E190" s="37">
        <v>943.88333333333321</v>
      </c>
      <c r="F190" s="37">
        <v>934.56666666666661</v>
      </c>
      <c r="G190" s="37">
        <v>922.63333333333321</v>
      </c>
      <c r="H190" s="37">
        <v>965.13333333333321</v>
      </c>
      <c r="I190" s="37">
        <v>977.06666666666661</v>
      </c>
      <c r="J190" s="37">
        <v>986.38333333333321</v>
      </c>
      <c r="K190" s="28">
        <v>967.75</v>
      </c>
      <c r="L190" s="28">
        <v>946.5</v>
      </c>
      <c r="M190" s="28">
        <v>6.5729899999999999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1275.9000000000001</v>
      </c>
      <c r="D191" s="37">
        <v>1286.8</v>
      </c>
      <c r="E191" s="37">
        <v>1257.0999999999999</v>
      </c>
      <c r="F191" s="37">
        <v>1238.3</v>
      </c>
      <c r="G191" s="37">
        <v>1208.5999999999999</v>
      </c>
      <c r="H191" s="37">
        <v>1305.5999999999999</v>
      </c>
      <c r="I191" s="37">
        <v>1335.3000000000002</v>
      </c>
      <c r="J191" s="37">
        <v>1354.1</v>
      </c>
      <c r="K191" s="28">
        <v>1316.5</v>
      </c>
      <c r="L191" s="28">
        <v>1268</v>
      </c>
      <c r="M191" s="28">
        <v>3.58386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3779</v>
      </c>
      <c r="D192" s="37">
        <v>3788.9833333333336</v>
      </c>
      <c r="E192" s="37">
        <v>3746.166666666667</v>
      </c>
      <c r="F192" s="37">
        <v>3713.3333333333335</v>
      </c>
      <c r="G192" s="37">
        <v>3670.5166666666669</v>
      </c>
      <c r="H192" s="37">
        <v>3821.8166666666671</v>
      </c>
      <c r="I192" s="37">
        <v>3864.6333333333337</v>
      </c>
      <c r="J192" s="37">
        <v>3897.4666666666672</v>
      </c>
      <c r="K192" s="28">
        <v>3831.8</v>
      </c>
      <c r="L192" s="28">
        <v>3756.15</v>
      </c>
      <c r="M192" s="28">
        <v>19.191490000000002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704.8</v>
      </c>
      <c r="D193" s="37">
        <v>714.5333333333333</v>
      </c>
      <c r="E193" s="37">
        <v>692.31666666666661</v>
      </c>
      <c r="F193" s="37">
        <v>679.83333333333326</v>
      </c>
      <c r="G193" s="37">
        <v>657.61666666666656</v>
      </c>
      <c r="H193" s="37">
        <v>727.01666666666665</v>
      </c>
      <c r="I193" s="37">
        <v>749.23333333333335</v>
      </c>
      <c r="J193" s="37">
        <v>761.7166666666667</v>
      </c>
      <c r="K193" s="28">
        <v>736.75</v>
      </c>
      <c r="L193" s="28">
        <v>702.05</v>
      </c>
      <c r="M193" s="28">
        <v>19.087530000000001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7640.05</v>
      </c>
      <c r="D194" s="37">
        <v>7588.3499999999995</v>
      </c>
      <c r="E194" s="37">
        <v>7476.6999999999989</v>
      </c>
      <c r="F194" s="37">
        <v>7313.3499999999995</v>
      </c>
      <c r="G194" s="37">
        <v>7201.6999999999989</v>
      </c>
      <c r="H194" s="37">
        <v>7751.6999999999989</v>
      </c>
      <c r="I194" s="37">
        <v>7863.3499999999985</v>
      </c>
      <c r="J194" s="37">
        <v>8026.6999999999989</v>
      </c>
      <c r="K194" s="28">
        <v>7700</v>
      </c>
      <c r="L194" s="28">
        <v>7425</v>
      </c>
      <c r="M194" s="28">
        <v>4.0749399999999998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494.6</v>
      </c>
      <c r="D195" s="37">
        <v>497.15000000000003</v>
      </c>
      <c r="E195" s="37">
        <v>489.95000000000005</v>
      </c>
      <c r="F195" s="37">
        <v>485.3</v>
      </c>
      <c r="G195" s="37">
        <v>478.1</v>
      </c>
      <c r="H195" s="37">
        <v>501.80000000000007</v>
      </c>
      <c r="I195" s="37">
        <v>509</v>
      </c>
      <c r="J195" s="37">
        <v>513.65000000000009</v>
      </c>
      <c r="K195" s="28">
        <v>504.35</v>
      </c>
      <c r="L195" s="28">
        <v>492.5</v>
      </c>
      <c r="M195" s="28">
        <v>133.92910000000001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251.8</v>
      </c>
      <c r="D196" s="37">
        <v>253.01666666666665</v>
      </c>
      <c r="E196" s="37">
        <v>249.33333333333331</v>
      </c>
      <c r="F196" s="37">
        <v>246.86666666666667</v>
      </c>
      <c r="G196" s="37">
        <v>243.18333333333334</v>
      </c>
      <c r="H196" s="37">
        <v>255.48333333333329</v>
      </c>
      <c r="I196" s="37">
        <v>259.16666666666663</v>
      </c>
      <c r="J196" s="37">
        <v>261.63333333333327</v>
      </c>
      <c r="K196" s="28">
        <v>256.7</v>
      </c>
      <c r="L196" s="28">
        <v>250.55</v>
      </c>
      <c r="M196" s="28">
        <v>327.70929999999998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1183</v>
      </c>
      <c r="D197" s="37">
        <v>1186.2</v>
      </c>
      <c r="E197" s="37">
        <v>1157.8000000000002</v>
      </c>
      <c r="F197" s="37">
        <v>1132.6000000000001</v>
      </c>
      <c r="G197" s="37">
        <v>1104.2000000000003</v>
      </c>
      <c r="H197" s="37">
        <v>1211.4000000000001</v>
      </c>
      <c r="I197" s="37">
        <v>1239.8000000000002</v>
      </c>
      <c r="J197" s="37">
        <v>1265</v>
      </c>
      <c r="K197" s="28">
        <v>1214.5999999999999</v>
      </c>
      <c r="L197" s="28">
        <v>1161</v>
      </c>
      <c r="M197" s="28">
        <v>145.10525000000001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1444.3</v>
      </c>
      <c r="D198" s="37">
        <v>1448.0166666666667</v>
      </c>
      <c r="E198" s="37">
        <v>1430.2833333333333</v>
      </c>
      <c r="F198" s="37">
        <v>1416.2666666666667</v>
      </c>
      <c r="G198" s="37">
        <v>1398.5333333333333</v>
      </c>
      <c r="H198" s="37">
        <v>1462.0333333333333</v>
      </c>
      <c r="I198" s="37">
        <v>1479.7666666666664</v>
      </c>
      <c r="J198" s="37">
        <v>1493.7833333333333</v>
      </c>
      <c r="K198" s="28">
        <v>1465.75</v>
      </c>
      <c r="L198" s="28">
        <v>1434</v>
      </c>
      <c r="M198" s="28">
        <v>27.415199999999999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876.1</v>
      </c>
      <c r="D199" s="37">
        <v>875.75</v>
      </c>
      <c r="E199" s="37">
        <v>863.4</v>
      </c>
      <c r="F199" s="37">
        <v>850.69999999999993</v>
      </c>
      <c r="G199" s="37">
        <v>838.34999999999991</v>
      </c>
      <c r="H199" s="37">
        <v>888.45</v>
      </c>
      <c r="I199" s="37">
        <v>900.8</v>
      </c>
      <c r="J199" s="37">
        <v>913.50000000000011</v>
      </c>
      <c r="K199" s="28">
        <v>888.1</v>
      </c>
      <c r="L199" s="28">
        <v>863.05</v>
      </c>
      <c r="M199" s="28">
        <v>1.15045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2409.1999999999998</v>
      </c>
      <c r="D200" s="37">
        <v>2431.7833333333333</v>
      </c>
      <c r="E200" s="37">
        <v>2365.4166666666665</v>
      </c>
      <c r="F200" s="37">
        <v>2321.6333333333332</v>
      </c>
      <c r="G200" s="37">
        <v>2255.2666666666664</v>
      </c>
      <c r="H200" s="37">
        <v>2475.5666666666666</v>
      </c>
      <c r="I200" s="37">
        <v>2541.9333333333334</v>
      </c>
      <c r="J200" s="37">
        <v>2585.7166666666667</v>
      </c>
      <c r="K200" s="28">
        <v>2498.15</v>
      </c>
      <c r="L200" s="28">
        <v>2388</v>
      </c>
      <c r="M200" s="28">
        <v>11.19632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2614.35</v>
      </c>
      <c r="D201" s="37">
        <v>2629.15</v>
      </c>
      <c r="E201" s="37">
        <v>2575.4500000000003</v>
      </c>
      <c r="F201" s="37">
        <v>2536.5500000000002</v>
      </c>
      <c r="G201" s="37">
        <v>2482.8500000000004</v>
      </c>
      <c r="H201" s="37">
        <v>2668.05</v>
      </c>
      <c r="I201" s="37">
        <v>2721.75</v>
      </c>
      <c r="J201" s="37">
        <v>2760.65</v>
      </c>
      <c r="K201" s="28">
        <v>2682.85</v>
      </c>
      <c r="L201" s="28">
        <v>2590.25</v>
      </c>
      <c r="M201" s="28">
        <v>1.58464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524.1</v>
      </c>
      <c r="D202" s="37">
        <v>541.48333333333323</v>
      </c>
      <c r="E202" s="37">
        <v>504.96666666666647</v>
      </c>
      <c r="F202" s="37">
        <v>485.83333333333326</v>
      </c>
      <c r="G202" s="37">
        <v>449.31666666666649</v>
      </c>
      <c r="H202" s="37">
        <v>560.61666666666645</v>
      </c>
      <c r="I202" s="37">
        <v>597.1333333333331</v>
      </c>
      <c r="J202" s="37">
        <v>616.26666666666642</v>
      </c>
      <c r="K202" s="28">
        <v>578</v>
      </c>
      <c r="L202" s="28">
        <v>522.35</v>
      </c>
      <c r="M202" s="28">
        <v>37.68139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1050.45</v>
      </c>
      <c r="D203" s="37">
        <v>1048.0833333333333</v>
      </c>
      <c r="E203" s="37">
        <v>1027.3666666666666</v>
      </c>
      <c r="F203" s="37">
        <v>1004.2833333333333</v>
      </c>
      <c r="G203" s="37">
        <v>983.56666666666661</v>
      </c>
      <c r="H203" s="37">
        <v>1071.1666666666665</v>
      </c>
      <c r="I203" s="37">
        <v>1091.8833333333332</v>
      </c>
      <c r="J203" s="37">
        <v>1114.9666666666665</v>
      </c>
      <c r="K203" s="28">
        <v>1068.8</v>
      </c>
      <c r="L203" s="28">
        <v>1025</v>
      </c>
      <c r="M203" s="28">
        <v>6.4849300000000003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756.6</v>
      </c>
      <c r="D204" s="37">
        <v>760.58333333333337</v>
      </c>
      <c r="E204" s="37">
        <v>746.26666666666677</v>
      </c>
      <c r="F204" s="37">
        <v>735.93333333333339</v>
      </c>
      <c r="G204" s="37">
        <v>721.61666666666679</v>
      </c>
      <c r="H204" s="37">
        <v>770.91666666666674</v>
      </c>
      <c r="I204" s="37">
        <v>785.23333333333335</v>
      </c>
      <c r="J204" s="37">
        <v>795.56666666666672</v>
      </c>
      <c r="K204" s="28">
        <v>774.9</v>
      </c>
      <c r="L204" s="28">
        <v>750.25</v>
      </c>
      <c r="M204" s="28">
        <v>12.55955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7469.35</v>
      </c>
      <c r="D205" s="37">
        <v>7450.2666666666664</v>
      </c>
      <c r="E205" s="37">
        <v>7381.583333333333</v>
      </c>
      <c r="F205" s="37">
        <v>7293.8166666666666</v>
      </c>
      <c r="G205" s="37">
        <v>7225.1333333333332</v>
      </c>
      <c r="H205" s="37">
        <v>7538.0333333333328</v>
      </c>
      <c r="I205" s="37">
        <v>7606.7166666666672</v>
      </c>
      <c r="J205" s="37">
        <v>7694.4833333333327</v>
      </c>
      <c r="K205" s="28">
        <v>7518.95</v>
      </c>
      <c r="L205" s="28">
        <v>7362.5</v>
      </c>
      <c r="M205" s="28">
        <v>3.9148299999999998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47.6</v>
      </c>
      <c r="D206" s="37">
        <v>48.85</v>
      </c>
      <c r="E206" s="37">
        <v>46</v>
      </c>
      <c r="F206" s="37">
        <v>44.4</v>
      </c>
      <c r="G206" s="37">
        <v>41.55</v>
      </c>
      <c r="H206" s="37">
        <v>50.45</v>
      </c>
      <c r="I206" s="37">
        <v>53.300000000000011</v>
      </c>
      <c r="J206" s="37">
        <v>54.900000000000006</v>
      </c>
      <c r="K206" s="28">
        <v>51.7</v>
      </c>
      <c r="L206" s="28">
        <v>47.25</v>
      </c>
      <c r="M206" s="28">
        <v>553.08929999999998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1607.4</v>
      </c>
      <c r="D207" s="37">
        <v>1624.1000000000001</v>
      </c>
      <c r="E207" s="37">
        <v>1580.3000000000002</v>
      </c>
      <c r="F207" s="37">
        <v>1553.2</v>
      </c>
      <c r="G207" s="37">
        <v>1509.4</v>
      </c>
      <c r="H207" s="37">
        <v>1651.2000000000003</v>
      </c>
      <c r="I207" s="37">
        <v>1695</v>
      </c>
      <c r="J207" s="37">
        <v>1722.1000000000004</v>
      </c>
      <c r="K207" s="28">
        <v>1667.9</v>
      </c>
      <c r="L207" s="28">
        <v>1597</v>
      </c>
      <c r="M207" s="28">
        <v>1.2829699999999999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855.9</v>
      </c>
      <c r="D208" s="37">
        <v>865.36666666666667</v>
      </c>
      <c r="E208" s="37">
        <v>842.63333333333333</v>
      </c>
      <c r="F208" s="37">
        <v>829.36666666666667</v>
      </c>
      <c r="G208" s="37">
        <v>806.63333333333333</v>
      </c>
      <c r="H208" s="37">
        <v>878.63333333333333</v>
      </c>
      <c r="I208" s="37">
        <v>901.36666666666667</v>
      </c>
      <c r="J208" s="37">
        <v>914.63333333333333</v>
      </c>
      <c r="K208" s="28">
        <v>888.1</v>
      </c>
      <c r="L208" s="28">
        <v>852.1</v>
      </c>
      <c r="M208" s="28">
        <v>19.524370000000001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941.45</v>
      </c>
      <c r="D209" s="37">
        <v>941.83333333333337</v>
      </c>
      <c r="E209" s="37">
        <v>926.01666666666677</v>
      </c>
      <c r="F209" s="37">
        <v>910.58333333333337</v>
      </c>
      <c r="G209" s="37">
        <v>894.76666666666677</v>
      </c>
      <c r="H209" s="37">
        <v>957.26666666666677</v>
      </c>
      <c r="I209" s="37">
        <v>973.08333333333337</v>
      </c>
      <c r="J209" s="37">
        <v>988.51666666666677</v>
      </c>
      <c r="K209" s="28">
        <v>957.65</v>
      </c>
      <c r="L209" s="28">
        <v>926.4</v>
      </c>
      <c r="M209" s="28">
        <v>2.5587599999999999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365.35</v>
      </c>
      <c r="D210" s="37">
        <v>364.09999999999997</v>
      </c>
      <c r="E210" s="37">
        <v>357.19999999999993</v>
      </c>
      <c r="F210" s="37">
        <v>349.04999999999995</v>
      </c>
      <c r="G210" s="37">
        <v>342.14999999999992</v>
      </c>
      <c r="H210" s="37">
        <v>372.24999999999994</v>
      </c>
      <c r="I210" s="37">
        <v>379.14999999999992</v>
      </c>
      <c r="J210" s="37">
        <v>387.29999999999995</v>
      </c>
      <c r="K210" s="28">
        <v>371</v>
      </c>
      <c r="L210" s="28">
        <v>355.95</v>
      </c>
      <c r="M210" s="28">
        <v>157.57583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10.95</v>
      </c>
      <c r="D211" s="37">
        <v>11.066666666666668</v>
      </c>
      <c r="E211" s="37">
        <v>10.733333333333336</v>
      </c>
      <c r="F211" s="37">
        <v>10.516666666666667</v>
      </c>
      <c r="G211" s="37">
        <v>10.183333333333335</v>
      </c>
      <c r="H211" s="37">
        <v>11.283333333333337</v>
      </c>
      <c r="I211" s="37">
        <v>11.616666666666669</v>
      </c>
      <c r="J211" s="37">
        <v>11.833333333333337</v>
      </c>
      <c r="K211" s="28">
        <v>11.4</v>
      </c>
      <c r="L211" s="28">
        <v>10.85</v>
      </c>
      <c r="M211" s="28">
        <v>1654.7578000000001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1224.2</v>
      </c>
      <c r="D212" s="37">
        <v>1225.8166666666668</v>
      </c>
      <c r="E212" s="37">
        <v>1211.7833333333338</v>
      </c>
      <c r="F212" s="37">
        <v>1199.366666666667</v>
      </c>
      <c r="G212" s="37">
        <v>1185.3333333333339</v>
      </c>
      <c r="H212" s="37">
        <v>1238.2333333333336</v>
      </c>
      <c r="I212" s="37">
        <v>1252.2666666666669</v>
      </c>
      <c r="J212" s="37">
        <v>1264.6833333333334</v>
      </c>
      <c r="K212" s="28">
        <v>1239.8499999999999</v>
      </c>
      <c r="L212" s="28">
        <v>1213.4000000000001</v>
      </c>
      <c r="M212" s="28">
        <v>2.8004600000000002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1788.35</v>
      </c>
      <c r="D213" s="37">
        <v>1787.8166666666666</v>
      </c>
      <c r="E213" s="37">
        <v>1762.5833333333333</v>
      </c>
      <c r="F213" s="37">
        <v>1736.8166666666666</v>
      </c>
      <c r="G213" s="37">
        <v>1711.5833333333333</v>
      </c>
      <c r="H213" s="37">
        <v>1813.5833333333333</v>
      </c>
      <c r="I213" s="37">
        <v>1838.8166666666668</v>
      </c>
      <c r="J213" s="37">
        <v>1864.5833333333333</v>
      </c>
      <c r="K213" s="28">
        <v>1813.05</v>
      </c>
      <c r="L213" s="28">
        <v>1762.05</v>
      </c>
      <c r="M213" s="28">
        <v>1.3112699999999999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557</v>
      </c>
      <c r="D214" s="37">
        <v>562.13333333333333</v>
      </c>
      <c r="E214" s="37">
        <v>550.4666666666667</v>
      </c>
      <c r="F214" s="37">
        <v>543.93333333333339</v>
      </c>
      <c r="G214" s="37">
        <v>532.26666666666677</v>
      </c>
      <c r="H214" s="37">
        <v>568.66666666666663</v>
      </c>
      <c r="I214" s="37">
        <v>580.33333333333337</v>
      </c>
      <c r="J214" s="37">
        <v>586.86666666666656</v>
      </c>
      <c r="K214" s="37">
        <v>573.79999999999995</v>
      </c>
      <c r="L214" s="37">
        <v>555.6</v>
      </c>
      <c r="M214" s="37">
        <v>75.456789999999998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13.95</v>
      </c>
      <c r="D215" s="37">
        <v>13.933333333333332</v>
      </c>
      <c r="E215" s="37">
        <v>13.716666666666663</v>
      </c>
      <c r="F215" s="37">
        <v>13.483333333333331</v>
      </c>
      <c r="G215" s="37">
        <v>13.266666666666662</v>
      </c>
      <c r="H215" s="37">
        <v>14.166666666666664</v>
      </c>
      <c r="I215" s="37">
        <v>14.383333333333333</v>
      </c>
      <c r="J215" s="37">
        <v>14.616666666666665</v>
      </c>
      <c r="K215" s="37">
        <v>14.15</v>
      </c>
      <c r="L215" s="37">
        <v>13.7</v>
      </c>
      <c r="M215" s="37">
        <v>1078.78882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275.5</v>
      </c>
      <c r="D216" s="37">
        <v>276.66666666666669</v>
      </c>
      <c r="E216" s="37">
        <v>272.68333333333339</v>
      </c>
      <c r="F216" s="37">
        <v>269.86666666666673</v>
      </c>
      <c r="G216" s="37">
        <v>265.88333333333344</v>
      </c>
      <c r="H216" s="37">
        <v>279.48333333333335</v>
      </c>
      <c r="I216" s="37">
        <v>283.46666666666658</v>
      </c>
      <c r="J216" s="37">
        <v>286.2833333333333</v>
      </c>
      <c r="K216" s="37">
        <v>280.64999999999998</v>
      </c>
      <c r="L216" s="37">
        <v>273.85000000000002</v>
      </c>
      <c r="M216" s="37">
        <v>57.16433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F28" sqref="F2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9"/>
      <c r="B1" s="460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88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44600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2" t="s">
        <v>16</v>
      </c>
      <c r="B9" s="454" t="s">
        <v>18</v>
      </c>
      <c r="C9" s="458" t="s">
        <v>20</v>
      </c>
      <c r="D9" s="458" t="s">
        <v>21</v>
      </c>
      <c r="E9" s="449" t="s">
        <v>22</v>
      </c>
      <c r="F9" s="450"/>
      <c r="G9" s="451"/>
      <c r="H9" s="449" t="s">
        <v>23</v>
      </c>
      <c r="I9" s="450"/>
      <c r="J9" s="451"/>
      <c r="K9" s="23"/>
      <c r="L9" s="24"/>
      <c r="M9" s="50"/>
      <c r="N9" s="1"/>
      <c r="O9" s="1"/>
    </row>
    <row r="10" spans="1:15" ht="42.75" customHeight="1">
      <c r="A10" s="456"/>
      <c r="B10" s="457"/>
      <c r="C10" s="457"/>
      <c r="D10" s="45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383" t="s">
        <v>289</v>
      </c>
      <c r="C11" s="355">
        <v>24794</v>
      </c>
      <c r="D11" s="356">
        <v>24784.716666666664</v>
      </c>
      <c r="E11" s="356">
        <v>24601.433333333327</v>
      </c>
      <c r="F11" s="356">
        <v>24408.866666666665</v>
      </c>
      <c r="G11" s="356">
        <v>24225.583333333328</v>
      </c>
      <c r="H11" s="356">
        <v>24977.283333333326</v>
      </c>
      <c r="I11" s="356">
        <v>25160.566666666658</v>
      </c>
      <c r="J11" s="356">
        <v>25353.133333333324</v>
      </c>
      <c r="K11" s="355">
        <v>24968</v>
      </c>
      <c r="L11" s="355">
        <v>24592.15</v>
      </c>
      <c r="M11" s="355">
        <v>1.6639999999999999E-2</v>
      </c>
      <c r="N11" s="1"/>
      <c r="O11" s="1"/>
    </row>
    <row r="12" spans="1:15" ht="12" customHeight="1">
      <c r="A12" s="30">
        <v>2</v>
      </c>
      <c r="B12" s="384" t="s">
        <v>294</v>
      </c>
      <c r="C12" s="355">
        <v>526</v>
      </c>
      <c r="D12" s="356">
        <v>528.81666666666672</v>
      </c>
      <c r="E12" s="356">
        <v>521.23333333333346</v>
      </c>
      <c r="F12" s="356">
        <v>516.4666666666667</v>
      </c>
      <c r="G12" s="356">
        <v>508.88333333333344</v>
      </c>
      <c r="H12" s="356">
        <v>533.58333333333348</v>
      </c>
      <c r="I12" s="356">
        <v>541.16666666666674</v>
      </c>
      <c r="J12" s="356">
        <v>545.93333333333351</v>
      </c>
      <c r="K12" s="355">
        <v>536.4</v>
      </c>
      <c r="L12" s="355">
        <v>524.04999999999995</v>
      </c>
      <c r="M12" s="355">
        <v>2.1948599999999998</v>
      </c>
      <c r="N12" s="1"/>
      <c r="O12" s="1"/>
    </row>
    <row r="13" spans="1:15" ht="12" customHeight="1">
      <c r="A13" s="30">
        <v>3</v>
      </c>
      <c r="B13" s="384" t="s">
        <v>39</v>
      </c>
      <c r="C13" s="355">
        <v>999.85</v>
      </c>
      <c r="D13" s="356">
        <v>1005.2999999999998</v>
      </c>
      <c r="E13" s="356">
        <v>972.59999999999968</v>
      </c>
      <c r="F13" s="356">
        <v>945.3499999999998</v>
      </c>
      <c r="G13" s="356">
        <v>912.64999999999964</v>
      </c>
      <c r="H13" s="356">
        <v>1032.5499999999997</v>
      </c>
      <c r="I13" s="356">
        <v>1065.2499999999998</v>
      </c>
      <c r="J13" s="356">
        <v>1092.4999999999998</v>
      </c>
      <c r="K13" s="355">
        <v>1038</v>
      </c>
      <c r="L13" s="355">
        <v>978.05</v>
      </c>
      <c r="M13" s="355">
        <v>22.66844</v>
      </c>
      <c r="N13" s="1"/>
      <c r="O13" s="1"/>
    </row>
    <row r="14" spans="1:15" ht="12" customHeight="1">
      <c r="A14" s="30">
        <v>4</v>
      </c>
      <c r="B14" s="384" t="s">
        <v>295</v>
      </c>
      <c r="C14" s="355">
        <v>2983.65</v>
      </c>
      <c r="D14" s="356">
        <v>3018.4</v>
      </c>
      <c r="E14" s="356">
        <v>2927.3</v>
      </c>
      <c r="F14" s="356">
        <v>2870.9500000000003</v>
      </c>
      <c r="G14" s="356">
        <v>2779.8500000000004</v>
      </c>
      <c r="H14" s="356">
        <v>3074.75</v>
      </c>
      <c r="I14" s="356">
        <v>3165.8499999999995</v>
      </c>
      <c r="J14" s="356">
        <v>3222.2</v>
      </c>
      <c r="K14" s="355">
        <v>3109.5</v>
      </c>
      <c r="L14" s="355">
        <v>2962.05</v>
      </c>
      <c r="M14" s="355">
        <v>2.14113</v>
      </c>
      <c r="N14" s="1"/>
      <c r="O14" s="1"/>
    </row>
    <row r="15" spans="1:15" ht="12" customHeight="1">
      <c r="A15" s="30">
        <v>5</v>
      </c>
      <c r="B15" s="384" t="s">
        <v>290</v>
      </c>
      <c r="C15" s="355">
        <v>2258</v>
      </c>
      <c r="D15" s="356">
        <v>2275.4333333333334</v>
      </c>
      <c r="E15" s="356">
        <v>2206.3666666666668</v>
      </c>
      <c r="F15" s="356">
        <v>2154.7333333333336</v>
      </c>
      <c r="G15" s="356">
        <v>2085.666666666667</v>
      </c>
      <c r="H15" s="356">
        <v>2327.0666666666666</v>
      </c>
      <c r="I15" s="356">
        <v>2396.1333333333332</v>
      </c>
      <c r="J15" s="356">
        <v>2447.7666666666664</v>
      </c>
      <c r="K15" s="355">
        <v>2344.5</v>
      </c>
      <c r="L15" s="355">
        <v>2223.8000000000002</v>
      </c>
      <c r="M15" s="355">
        <v>1.9110400000000001</v>
      </c>
      <c r="N15" s="1"/>
      <c r="O15" s="1"/>
    </row>
    <row r="16" spans="1:15" ht="12" customHeight="1">
      <c r="A16" s="30">
        <v>6</v>
      </c>
      <c r="B16" s="384" t="s">
        <v>239</v>
      </c>
      <c r="C16" s="355">
        <v>15775.35</v>
      </c>
      <c r="D16" s="356">
        <v>15751.85</v>
      </c>
      <c r="E16" s="356">
        <v>15539.6</v>
      </c>
      <c r="F16" s="356">
        <v>15303.85</v>
      </c>
      <c r="G16" s="356">
        <v>15091.6</v>
      </c>
      <c r="H16" s="356">
        <v>15987.6</v>
      </c>
      <c r="I16" s="356">
        <v>16199.85</v>
      </c>
      <c r="J16" s="356">
        <v>16435.599999999999</v>
      </c>
      <c r="K16" s="355">
        <v>15964.1</v>
      </c>
      <c r="L16" s="355">
        <v>15516.1</v>
      </c>
      <c r="M16" s="355">
        <v>0.27259</v>
      </c>
      <c r="N16" s="1"/>
      <c r="O16" s="1"/>
    </row>
    <row r="17" spans="1:15" ht="12" customHeight="1">
      <c r="A17" s="30">
        <v>7</v>
      </c>
      <c r="B17" s="384" t="s">
        <v>243</v>
      </c>
      <c r="C17" s="355">
        <v>120.35</v>
      </c>
      <c r="D17" s="356">
        <v>121.51666666666667</v>
      </c>
      <c r="E17" s="356">
        <v>118.28333333333333</v>
      </c>
      <c r="F17" s="356">
        <v>116.21666666666667</v>
      </c>
      <c r="G17" s="356">
        <v>112.98333333333333</v>
      </c>
      <c r="H17" s="356">
        <v>123.58333333333333</v>
      </c>
      <c r="I17" s="356">
        <v>126.81666666666665</v>
      </c>
      <c r="J17" s="356">
        <v>128.88333333333333</v>
      </c>
      <c r="K17" s="355">
        <v>124.75</v>
      </c>
      <c r="L17" s="355">
        <v>119.45</v>
      </c>
      <c r="M17" s="355">
        <v>35.029980000000002</v>
      </c>
      <c r="N17" s="1"/>
      <c r="O17" s="1"/>
    </row>
    <row r="18" spans="1:15" ht="12" customHeight="1">
      <c r="A18" s="30">
        <v>8</v>
      </c>
      <c r="B18" s="384" t="s">
        <v>41</v>
      </c>
      <c r="C18" s="355">
        <v>290.75</v>
      </c>
      <c r="D18" s="356">
        <v>294.55</v>
      </c>
      <c r="E18" s="356">
        <v>283.75</v>
      </c>
      <c r="F18" s="356">
        <v>276.75</v>
      </c>
      <c r="G18" s="356">
        <v>265.95</v>
      </c>
      <c r="H18" s="356">
        <v>301.55</v>
      </c>
      <c r="I18" s="356">
        <v>312.35000000000008</v>
      </c>
      <c r="J18" s="356">
        <v>319.35000000000002</v>
      </c>
      <c r="K18" s="355">
        <v>305.35000000000002</v>
      </c>
      <c r="L18" s="355">
        <v>287.55</v>
      </c>
      <c r="M18" s="355">
        <v>66.597070000000002</v>
      </c>
      <c r="N18" s="1"/>
      <c r="O18" s="1"/>
    </row>
    <row r="19" spans="1:15" ht="12" customHeight="1">
      <c r="A19" s="30">
        <v>9</v>
      </c>
      <c r="B19" s="384" t="s">
        <v>43</v>
      </c>
      <c r="C19" s="355">
        <v>2282.1999999999998</v>
      </c>
      <c r="D19" s="356">
        <v>2271.4</v>
      </c>
      <c r="E19" s="356">
        <v>2250.0500000000002</v>
      </c>
      <c r="F19" s="356">
        <v>2217.9</v>
      </c>
      <c r="G19" s="356">
        <v>2196.5500000000002</v>
      </c>
      <c r="H19" s="356">
        <v>2303.5500000000002</v>
      </c>
      <c r="I19" s="356">
        <v>2324.8999999999996</v>
      </c>
      <c r="J19" s="356">
        <v>2357.0500000000002</v>
      </c>
      <c r="K19" s="355">
        <v>2292.75</v>
      </c>
      <c r="L19" s="355">
        <v>2239.25</v>
      </c>
      <c r="M19" s="355">
        <v>2.0138199999999999</v>
      </c>
      <c r="N19" s="1"/>
      <c r="O19" s="1"/>
    </row>
    <row r="20" spans="1:15" ht="12" customHeight="1">
      <c r="A20" s="30">
        <v>10</v>
      </c>
      <c r="B20" s="384" t="s">
        <v>45</v>
      </c>
      <c r="C20" s="355">
        <v>1731.8</v>
      </c>
      <c r="D20" s="356">
        <v>1739.8</v>
      </c>
      <c r="E20" s="356">
        <v>1714.1</v>
      </c>
      <c r="F20" s="356">
        <v>1696.3999999999999</v>
      </c>
      <c r="G20" s="356">
        <v>1670.6999999999998</v>
      </c>
      <c r="H20" s="356">
        <v>1757.5</v>
      </c>
      <c r="I20" s="356">
        <v>1783.2000000000003</v>
      </c>
      <c r="J20" s="356">
        <v>1800.9</v>
      </c>
      <c r="K20" s="355">
        <v>1765.5</v>
      </c>
      <c r="L20" s="355">
        <v>1722.1</v>
      </c>
      <c r="M20" s="355">
        <v>8.5487099999999998</v>
      </c>
      <c r="N20" s="1"/>
      <c r="O20" s="1"/>
    </row>
    <row r="21" spans="1:15" ht="12" customHeight="1">
      <c r="A21" s="30">
        <v>11</v>
      </c>
      <c r="B21" s="384" t="s">
        <v>240</v>
      </c>
      <c r="C21" s="355">
        <v>2024.65</v>
      </c>
      <c r="D21" s="356">
        <v>2013.9666666666665</v>
      </c>
      <c r="E21" s="356">
        <v>1976.7333333333331</v>
      </c>
      <c r="F21" s="356">
        <v>1928.8166666666666</v>
      </c>
      <c r="G21" s="356">
        <v>1891.5833333333333</v>
      </c>
      <c r="H21" s="356">
        <v>2061.8833333333332</v>
      </c>
      <c r="I21" s="356">
        <v>2099.1166666666659</v>
      </c>
      <c r="J21" s="356">
        <v>2147.0333333333328</v>
      </c>
      <c r="K21" s="355">
        <v>2051.1999999999998</v>
      </c>
      <c r="L21" s="355">
        <v>1966.05</v>
      </c>
      <c r="M21" s="355">
        <v>4.7043999999999997</v>
      </c>
      <c r="N21" s="1"/>
      <c r="O21" s="1"/>
    </row>
    <row r="22" spans="1:15" ht="12" customHeight="1">
      <c r="A22" s="30">
        <v>12</v>
      </c>
      <c r="B22" s="384" t="s">
        <v>46</v>
      </c>
      <c r="C22" s="355">
        <v>715.15</v>
      </c>
      <c r="D22" s="356">
        <v>719.4666666666667</v>
      </c>
      <c r="E22" s="356">
        <v>709.03333333333342</v>
      </c>
      <c r="F22" s="356">
        <v>702.91666666666674</v>
      </c>
      <c r="G22" s="356">
        <v>692.48333333333346</v>
      </c>
      <c r="H22" s="356">
        <v>725.58333333333337</v>
      </c>
      <c r="I22" s="356">
        <v>736.01666666666677</v>
      </c>
      <c r="J22" s="356">
        <v>742.13333333333333</v>
      </c>
      <c r="K22" s="355">
        <v>729.9</v>
      </c>
      <c r="L22" s="355">
        <v>713.35</v>
      </c>
      <c r="M22" s="355">
        <v>26.106369999999998</v>
      </c>
      <c r="N22" s="1"/>
      <c r="O22" s="1"/>
    </row>
    <row r="23" spans="1:15" ht="12.75" customHeight="1">
      <c r="A23" s="30">
        <v>13</v>
      </c>
      <c r="B23" s="384" t="s">
        <v>242</v>
      </c>
      <c r="C23" s="355">
        <v>2028.5</v>
      </c>
      <c r="D23" s="356">
        <v>2032.6666666666667</v>
      </c>
      <c r="E23" s="356">
        <v>1995.8333333333335</v>
      </c>
      <c r="F23" s="356">
        <v>1963.1666666666667</v>
      </c>
      <c r="G23" s="356">
        <v>1926.3333333333335</v>
      </c>
      <c r="H23" s="356">
        <v>2065.3333333333335</v>
      </c>
      <c r="I23" s="356">
        <v>2102.166666666667</v>
      </c>
      <c r="J23" s="356">
        <v>2134.8333333333335</v>
      </c>
      <c r="K23" s="355">
        <v>2069.5</v>
      </c>
      <c r="L23" s="355">
        <v>2000</v>
      </c>
      <c r="M23" s="355">
        <v>0.43314000000000002</v>
      </c>
      <c r="N23" s="1"/>
      <c r="O23" s="1"/>
    </row>
    <row r="24" spans="1:15" ht="12.75" customHeight="1">
      <c r="A24" s="30">
        <v>14</v>
      </c>
      <c r="B24" s="384" t="s">
        <v>296</v>
      </c>
      <c r="C24" s="355">
        <v>321.25</v>
      </c>
      <c r="D24" s="356">
        <v>324.41666666666669</v>
      </c>
      <c r="E24" s="356">
        <v>316.83333333333337</v>
      </c>
      <c r="F24" s="356">
        <v>312.41666666666669</v>
      </c>
      <c r="G24" s="356">
        <v>304.83333333333337</v>
      </c>
      <c r="H24" s="356">
        <v>328.83333333333337</v>
      </c>
      <c r="I24" s="356">
        <v>336.41666666666674</v>
      </c>
      <c r="J24" s="356">
        <v>340.83333333333337</v>
      </c>
      <c r="K24" s="355">
        <v>332</v>
      </c>
      <c r="L24" s="355">
        <v>320</v>
      </c>
      <c r="M24" s="355">
        <v>1.9874799999999999</v>
      </c>
      <c r="N24" s="1"/>
      <c r="O24" s="1"/>
    </row>
    <row r="25" spans="1:15" ht="12.75" customHeight="1">
      <c r="A25" s="30">
        <v>15</v>
      </c>
      <c r="B25" s="384" t="s">
        <v>297</v>
      </c>
      <c r="C25" s="355">
        <v>216.55</v>
      </c>
      <c r="D25" s="356">
        <v>219.51666666666665</v>
      </c>
      <c r="E25" s="356">
        <v>212.23333333333329</v>
      </c>
      <c r="F25" s="356">
        <v>207.91666666666663</v>
      </c>
      <c r="G25" s="356">
        <v>200.63333333333327</v>
      </c>
      <c r="H25" s="356">
        <v>223.83333333333331</v>
      </c>
      <c r="I25" s="356">
        <v>231.11666666666667</v>
      </c>
      <c r="J25" s="356">
        <v>235.43333333333334</v>
      </c>
      <c r="K25" s="355">
        <v>226.8</v>
      </c>
      <c r="L25" s="355">
        <v>215.2</v>
      </c>
      <c r="M25" s="355">
        <v>6.4066200000000002</v>
      </c>
      <c r="N25" s="1"/>
      <c r="O25" s="1"/>
    </row>
    <row r="26" spans="1:15" ht="12.75" customHeight="1">
      <c r="A26" s="30">
        <v>16</v>
      </c>
      <c r="B26" s="384" t="s">
        <v>298</v>
      </c>
      <c r="C26" s="355">
        <v>1292.3</v>
      </c>
      <c r="D26" s="356">
        <v>1317.45</v>
      </c>
      <c r="E26" s="356">
        <v>1254.9000000000001</v>
      </c>
      <c r="F26" s="356">
        <v>1217.5</v>
      </c>
      <c r="G26" s="356">
        <v>1154.95</v>
      </c>
      <c r="H26" s="356">
        <v>1354.8500000000001</v>
      </c>
      <c r="I26" s="356">
        <v>1417.3999999999999</v>
      </c>
      <c r="J26" s="356">
        <v>1454.8000000000002</v>
      </c>
      <c r="K26" s="355">
        <v>1380</v>
      </c>
      <c r="L26" s="355">
        <v>1280.05</v>
      </c>
      <c r="M26" s="355">
        <v>9.7940799999999992</v>
      </c>
      <c r="N26" s="1"/>
      <c r="O26" s="1"/>
    </row>
    <row r="27" spans="1:15" ht="12.75" customHeight="1">
      <c r="A27" s="30">
        <v>17</v>
      </c>
      <c r="B27" s="384" t="s">
        <v>292</v>
      </c>
      <c r="C27" s="355">
        <v>1873.35</v>
      </c>
      <c r="D27" s="356">
        <v>1866.25</v>
      </c>
      <c r="E27" s="356">
        <v>1842.5</v>
      </c>
      <c r="F27" s="356">
        <v>1811.65</v>
      </c>
      <c r="G27" s="356">
        <v>1787.9</v>
      </c>
      <c r="H27" s="356">
        <v>1897.1</v>
      </c>
      <c r="I27" s="356">
        <v>1920.85</v>
      </c>
      <c r="J27" s="356">
        <v>1951.6999999999998</v>
      </c>
      <c r="K27" s="355">
        <v>1890</v>
      </c>
      <c r="L27" s="355">
        <v>1835.4</v>
      </c>
      <c r="M27" s="355">
        <v>0.11612</v>
      </c>
      <c r="N27" s="1"/>
      <c r="O27" s="1"/>
    </row>
    <row r="28" spans="1:15" ht="12.75" customHeight="1">
      <c r="A28" s="30">
        <v>18</v>
      </c>
      <c r="B28" s="384" t="s">
        <v>244</v>
      </c>
      <c r="C28" s="355">
        <v>2122.35</v>
      </c>
      <c r="D28" s="356">
        <v>2120.9666666666667</v>
      </c>
      <c r="E28" s="356">
        <v>2101.4333333333334</v>
      </c>
      <c r="F28" s="356">
        <v>2080.5166666666669</v>
      </c>
      <c r="G28" s="356">
        <v>2060.9833333333336</v>
      </c>
      <c r="H28" s="356">
        <v>2141.8833333333332</v>
      </c>
      <c r="I28" s="356">
        <v>2161.416666666667</v>
      </c>
      <c r="J28" s="356">
        <v>2182.333333333333</v>
      </c>
      <c r="K28" s="355">
        <v>2140.5</v>
      </c>
      <c r="L28" s="355">
        <v>2100.0500000000002</v>
      </c>
      <c r="M28" s="355">
        <v>0.22661000000000001</v>
      </c>
      <c r="N28" s="1"/>
      <c r="O28" s="1"/>
    </row>
    <row r="29" spans="1:15" ht="12.75" customHeight="1">
      <c r="A29" s="30">
        <v>19</v>
      </c>
      <c r="B29" s="384" t="s">
        <v>299</v>
      </c>
      <c r="C29" s="355">
        <v>98.35</v>
      </c>
      <c r="D29" s="356">
        <v>99.100000000000009</v>
      </c>
      <c r="E29" s="356">
        <v>97.250000000000014</v>
      </c>
      <c r="F29" s="356">
        <v>96.15</v>
      </c>
      <c r="G29" s="356">
        <v>94.300000000000011</v>
      </c>
      <c r="H29" s="356">
        <v>100.20000000000002</v>
      </c>
      <c r="I29" s="356">
        <v>102.05000000000001</v>
      </c>
      <c r="J29" s="356">
        <v>103.15000000000002</v>
      </c>
      <c r="K29" s="355">
        <v>100.95</v>
      </c>
      <c r="L29" s="355">
        <v>98</v>
      </c>
      <c r="M29" s="355">
        <v>1.4715199999999999</v>
      </c>
      <c r="N29" s="1"/>
      <c r="O29" s="1"/>
    </row>
    <row r="30" spans="1:15" ht="12.75" customHeight="1">
      <c r="A30" s="30">
        <v>20</v>
      </c>
      <c r="B30" s="384" t="s">
        <v>48</v>
      </c>
      <c r="C30" s="355">
        <v>3486.15</v>
      </c>
      <c r="D30" s="356">
        <v>3493.9166666666665</v>
      </c>
      <c r="E30" s="356">
        <v>3430.2333333333331</v>
      </c>
      <c r="F30" s="356">
        <v>3374.3166666666666</v>
      </c>
      <c r="G30" s="356">
        <v>3310.6333333333332</v>
      </c>
      <c r="H30" s="356">
        <v>3549.833333333333</v>
      </c>
      <c r="I30" s="356">
        <v>3613.5166666666664</v>
      </c>
      <c r="J30" s="356">
        <v>3669.4333333333329</v>
      </c>
      <c r="K30" s="355">
        <v>3557.6</v>
      </c>
      <c r="L30" s="355">
        <v>3438</v>
      </c>
      <c r="M30" s="355">
        <v>0.44406000000000001</v>
      </c>
      <c r="N30" s="1"/>
      <c r="O30" s="1"/>
    </row>
    <row r="31" spans="1:15" ht="12.75" customHeight="1">
      <c r="A31" s="30">
        <v>21</v>
      </c>
      <c r="B31" s="384" t="s">
        <v>300</v>
      </c>
      <c r="C31" s="355">
        <v>3104.1</v>
      </c>
      <c r="D31" s="356">
        <v>3113.3666666666668</v>
      </c>
      <c r="E31" s="356">
        <v>3056.7333333333336</v>
      </c>
      <c r="F31" s="356">
        <v>3009.3666666666668</v>
      </c>
      <c r="G31" s="356">
        <v>2952.7333333333336</v>
      </c>
      <c r="H31" s="356">
        <v>3160.7333333333336</v>
      </c>
      <c r="I31" s="356">
        <v>3217.3666666666668</v>
      </c>
      <c r="J31" s="356">
        <v>3264.7333333333336</v>
      </c>
      <c r="K31" s="355">
        <v>3170</v>
      </c>
      <c r="L31" s="355">
        <v>3066</v>
      </c>
      <c r="M31" s="355">
        <v>0.60719000000000001</v>
      </c>
      <c r="N31" s="1"/>
      <c r="O31" s="1"/>
    </row>
    <row r="32" spans="1:15" ht="12.75" customHeight="1">
      <c r="A32" s="30">
        <v>22</v>
      </c>
      <c r="B32" s="384" t="s">
        <v>301</v>
      </c>
      <c r="C32" s="355">
        <v>28.65</v>
      </c>
      <c r="D32" s="356">
        <v>28.933333333333334</v>
      </c>
      <c r="E32" s="356">
        <v>28.116666666666667</v>
      </c>
      <c r="F32" s="356">
        <v>27.583333333333332</v>
      </c>
      <c r="G32" s="356">
        <v>26.766666666666666</v>
      </c>
      <c r="H32" s="356">
        <v>29.466666666666669</v>
      </c>
      <c r="I32" s="356">
        <v>30.283333333333339</v>
      </c>
      <c r="J32" s="356">
        <v>30.81666666666667</v>
      </c>
      <c r="K32" s="355">
        <v>29.75</v>
      </c>
      <c r="L32" s="355">
        <v>28.4</v>
      </c>
      <c r="M32" s="355">
        <v>139.90300999999999</v>
      </c>
      <c r="N32" s="1"/>
      <c r="O32" s="1"/>
    </row>
    <row r="33" spans="1:15" ht="12.75" customHeight="1">
      <c r="A33" s="30">
        <v>23</v>
      </c>
      <c r="B33" s="384" t="s">
        <v>50</v>
      </c>
      <c r="C33" s="355">
        <v>620.35</v>
      </c>
      <c r="D33" s="356">
        <v>624.81666666666672</v>
      </c>
      <c r="E33" s="356">
        <v>612.23333333333346</v>
      </c>
      <c r="F33" s="356">
        <v>604.11666666666679</v>
      </c>
      <c r="G33" s="356">
        <v>591.53333333333353</v>
      </c>
      <c r="H33" s="356">
        <v>632.93333333333339</v>
      </c>
      <c r="I33" s="356">
        <v>645.51666666666665</v>
      </c>
      <c r="J33" s="356">
        <v>653.63333333333333</v>
      </c>
      <c r="K33" s="355">
        <v>637.4</v>
      </c>
      <c r="L33" s="355">
        <v>616.70000000000005</v>
      </c>
      <c r="M33" s="355">
        <v>8.0641099999999994</v>
      </c>
      <c r="N33" s="1"/>
      <c r="O33" s="1"/>
    </row>
    <row r="34" spans="1:15" ht="12.75" customHeight="1">
      <c r="A34" s="30">
        <v>24</v>
      </c>
      <c r="B34" s="384" t="s">
        <v>302</v>
      </c>
      <c r="C34" s="355">
        <v>3604.7</v>
      </c>
      <c r="D34" s="356">
        <v>3611.5</v>
      </c>
      <c r="E34" s="356">
        <v>3558.45</v>
      </c>
      <c r="F34" s="356">
        <v>3512.2</v>
      </c>
      <c r="G34" s="356">
        <v>3459.1499999999996</v>
      </c>
      <c r="H34" s="356">
        <v>3657.75</v>
      </c>
      <c r="I34" s="356">
        <v>3710.8</v>
      </c>
      <c r="J34" s="356">
        <v>3757.05</v>
      </c>
      <c r="K34" s="355">
        <v>3664.55</v>
      </c>
      <c r="L34" s="355">
        <v>3565.25</v>
      </c>
      <c r="M34" s="355">
        <v>0.51571999999999996</v>
      </c>
      <c r="N34" s="1"/>
      <c r="O34" s="1"/>
    </row>
    <row r="35" spans="1:15" ht="12.75" customHeight="1">
      <c r="A35" s="30">
        <v>25</v>
      </c>
      <c r="B35" s="384" t="s">
        <v>51</v>
      </c>
      <c r="C35" s="355">
        <v>382.65</v>
      </c>
      <c r="D35" s="356">
        <v>380.25</v>
      </c>
      <c r="E35" s="356">
        <v>376.6</v>
      </c>
      <c r="F35" s="356">
        <v>370.55</v>
      </c>
      <c r="G35" s="356">
        <v>366.90000000000003</v>
      </c>
      <c r="H35" s="356">
        <v>386.3</v>
      </c>
      <c r="I35" s="356">
        <v>389.95</v>
      </c>
      <c r="J35" s="356">
        <v>396</v>
      </c>
      <c r="K35" s="355">
        <v>383.9</v>
      </c>
      <c r="L35" s="355">
        <v>374.2</v>
      </c>
      <c r="M35" s="355">
        <v>25.353770000000001</v>
      </c>
      <c r="N35" s="1"/>
      <c r="O35" s="1"/>
    </row>
    <row r="36" spans="1:15" ht="12.75" customHeight="1">
      <c r="A36" s="30">
        <v>26</v>
      </c>
      <c r="B36" s="384" t="s">
        <v>855</v>
      </c>
      <c r="C36" s="355">
        <v>1342</v>
      </c>
      <c r="D36" s="356">
        <v>1351.8999999999999</v>
      </c>
      <c r="E36" s="356">
        <v>1315.0999999999997</v>
      </c>
      <c r="F36" s="356">
        <v>1288.1999999999998</v>
      </c>
      <c r="G36" s="356">
        <v>1251.3999999999996</v>
      </c>
      <c r="H36" s="356">
        <v>1378.7999999999997</v>
      </c>
      <c r="I36" s="356">
        <v>1415.6</v>
      </c>
      <c r="J36" s="356">
        <v>1442.4999999999998</v>
      </c>
      <c r="K36" s="355">
        <v>1388.7</v>
      </c>
      <c r="L36" s="355">
        <v>1325</v>
      </c>
      <c r="M36" s="355">
        <v>3.4963299999999999</v>
      </c>
      <c r="N36" s="1"/>
      <c r="O36" s="1"/>
    </row>
    <row r="37" spans="1:15" ht="12.75" customHeight="1">
      <c r="A37" s="30">
        <v>27</v>
      </c>
      <c r="B37" s="384" t="s">
        <v>815</v>
      </c>
      <c r="C37" s="355">
        <v>1008.35</v>
      </c>
      <c r="D37" s="356">
        <v>1011.9499999999999</v>
      </c>
      <c r="E37" s="356">
        <v>999.14999999999986</v>
      </c>
      <c r="F37" s="356">
        <v>989.94999999999993</v>
      </c>
      <c r="G37" s="356">
        <v>977.14999999999986</v>
      </c>
      <c r="H37" s="356">
        <v>1021.1499999999999</v>
      </c>
      <c r="I37" s="356">
        <v>1033.9499999999998</v>
      </c>
      <c r="J37" s="356">
        <v>1043.1499999999999</v>
      </c>
      <c r="K37" s="355">
        <v>1024.75</v>
      </c>
      <c r="L37" s="355">
        <v>1002.75</v>
      </c>
      <c r="M37" s="355">
        <v>0.87619999999999998</v>
      </c>
      <c r="N37" s="1"/>
      <c r="O37" s="1"/>
    </row>
    <row r="38" spans="1:15" ht="12.75" customHeight="1">
      <c r="A38" s="30">
        <v>28</v>
      </c>
      <c r="B38" s="384" t="s">
        <v>293</v>
      </c>
      <c r="C38" s="355">
        <v>902.95</v>
      </c>
      <c r="D38" s="356">
        <v>904.0333333333333</v>
      </c>
      <c r="E38" s="356">
        <v>893.91666666666663</v>
      </c>
      <c r="F38" s="356">
        <v>884.88333333333333</v>
      </c>
      <c r="G38" s="356">
        <v>874.76666666666665</v>
      </c>
      <c r="H38" s="356">
        <v>913.06666666666661</v>
      </c>
      <c r="I38" s="356">
        <v>923.18333333333339</v>
      </c>
      <c r="J38" s="356">
        <v>932.21666666666658</v>
      </c>
      <c r="K38" s="355">
        <v>914.15</v>
      </c>
      <c r="L38" s="355">
        <v>895</v>
      </c>
      <c r="M38" s="355">
        <v>1.6941299999999999</v>
      </c>
      <c r="N38" s="1"/>
      <c r="O38" s="1"/>
    </row>
    <row r="39" spans="1:15" ht="12.75" customHeight="1">
      <c r="A39" s="30">
        <v>29</v>
      </c>
      <c r="B39" s="384" t="s">
        <v>52</v>
      </c>
      <c r="C39" s="355">
        <v>732.75</v>
      </c>
      <c r="D39" s="356">
        <v>742</v>
      </c>
      <c r="E39" s="356">
        <v>722</v>
      </c>
      <c r="F39" s="356">
        <v>711.25</v>
      </c>
      <c r="G39" s="356">
        <v>691.25</v>
      </c>
      <c r="H39" s="356">
        <v>752.75</v>
      </c>
      <c r="I39" s="356">
        <v>772.75</v>
      </c>
      <c r="J39" s="356">
        <v>783.5</v>
      </c>
      <c r="K39" s="355">
        <v>762</v>
      </c>
      <c r="L39" s="355">
        <v>731.25</v>
      </c>
      <c r="M39" s="355">
        <v>1.4629300000000001</v>
      </c>
      <c r="N39" s="1"/>
      <c r="O39" s="1"/>
    </row>
    <row r="40" spans="1:15" ht="12.75" customHeight="1">
      <c r="A40" s="30">
        <v>30</v>
      </c>
      <c r="B40" s="384" t="s">
        <v>53</v>
      </c>
      <c r="C40" s="355">
        <v>4475.1499999999996</v>
      </c>
      <c r="D40" s="356">
        <v>4549.916666666667</v>
      </c>
      <c r="E40" s="356">
        <v>4375.2833333333338</v>
      </c>
      <c r="F40" s="356">
        <v>4275.416666666667</v>
      </c>
      <c r="G40" s="356">
        <v>4100.7833333333338</v>
      </c>
      <c r="H40" s="356">
        <v>4649.7833333333338</v>
      </c>
      <c r="I40" s="356">
        <v>4824.416666666667</v>
      </c>
      <c r="J40" s="356">
        <v>4924.2833333333338</v>
      </c>
      <c r="K40" s="355">
        <v>4724.55</v>
      </c>
      <c r="L40" s="355">
        <v>4450.05</v>
      </c>
      <c r="M40" s="355">
        <v>5.9703999999999997</v>
      </c>
      <c r="N40" s="1"/>
      <c r="O40" s="1"/>
    </row>
    <row r="41" spans="1:15" ht="12.75" customHeight="1">
      <c r="A41" s="30">
        <v>31</v>
      </c>
      <c r="B41" s="384" t="s">
        <v>54</v>
      </c>
      <c r="C41" s="355">
        <v>224.1</v>
      </c>
      <c r="D41" s="356">
        <v>223.23333333333335</v>
      </c>
      <c r="E41" s="356">
        <v>219.9666666666667</v>
      </c>
      <c r="F41" s="356">
        <v>215.83333333333334</v>
      </c>
      <c r="G41" s="356">
        <v>212.56666666666669</v>
      </c>
      <c r="H41" s="356">
        <v>227.3666666666667</v>
      </c>
      <c r="I41" s="356">
        <v>230.63333333333335</v>
      </c>
      <c r="J41" s="356">
        <v>234.76666666666671</v>
      </c>
      <c r="K41" s="355">
        <v>226.5</v>
      </c>
      <c r="L41" s="355">
        <v>219.1</v>
      </c>
      <c r="M41" s="355">
        <v>52.183680000000003</v>
      </c>
      <c r="N41" s="1"/>
      <c r="O41" s="1"/>
    </row>
    <row r="42" spans="1:15" ht="12.75" customHeight="1">
      <c r="A42" s="30">
        <v>32</v>
      </c>
      <c r="B42" s="384" t="s">
        <v>303</v>
      </c>
      <c r="C42" s="355">
        <v>563.1</v>
      </c>
      <c r="D42" s="356">
        <v>561.93333333333339</v>
      </c>
      <c r="E42" s="356">
        <v>549.16666666666674</v>
      </c>
      <c r="F42" s="356">
        <v>535.23333333333335</v>
      </c>
      <c r="G42" s="356">
        <v>522.4666666666667</v>
      </c>
      <c r="H42" s="356">
        <v>575.86666666666679</v>
      </c>
      <c r="I42" s="356">
        <v>588.63333333333344</v>
      </c>
      <c r="J42" s="356">
        <v>602.56666666666683</v>
      </c>
      <c r="K42" s="355">
        <v>574.70000000000005</v>
      </c>
      <c r="L42" s="355">
        <v>548</v>
      </c>
      <c r="M42" s="355">
        <v>3.6857899999999999</v>
      </c>
      <c r="N42" s="1"/>
      <c r="O42" s="1"/>
    </row>
    <row r="43" spans="1:15" ht="12.75" customHeight="1">
      <c r="A43" s="30">
        <v>33</v>
      </c>
      <c r="B43" s="384" t="s">
        <v>304</v>
      </c>
      <c r="C43" s="355">
        <v>98.5</v>
      </c>
      <c r="D43" s="356">
        <v>98.8</v>
      </c>
      <c r="E43" s="356">
        <v>97.75</v>
      </c>
      <c r="F43" s="356">
        <v>97</v>
      </c>
      <c r="G43" s="356">
        <v>95.95</v>
      </c>
      <c r="H43" s="356">
        <v>99.55</v>
      </c>
      <c r="I43" s="356">
        <v>100.59999999999998</v>
      </c>
      <c r="J43" s="356">
        <v>101.35</v>
      </c>
      <c r="K43" s="355">
        <v>99.85</v>
      </c>
      <c r="L43" s="355">
        <v>98.05</v>
      </c>
      <c r="M43" s="355">
        <v>8.4720999999999993</v>
      </c>
      <c r="N43" s="1"/>
      <c r="O43" s="1"/>
    </row>
    <row r="44" spans="1:15" ht="12.75" customHeight="1">
      <c r="A44" s="30">
        <v>34</v>
      </c>
      <c r="B44" s="384" t="s">
        <v>55</v>
      </c>
      <c r="C44" s="355">
        <v>135.6</v>
      </c>
      <c r="D44" s="356">
        <v>135.96666666666667</v>
      </c>
      <c r="E44" s="356">
        <v>134.43333333333334</v>
      </c>
      <c r="F44" s="356">
        <v>133.26666666666668</v>
      </c>
      <c r="G44" s="356">
        <v>131.73333333333335</v>
      </c>
      <c r="H44" s="356">
        <v>137.13333333333333</v>
      </c>
      <c r="I44" s="356">
        <v>138.66666666666669</v>
      </c>
      <c r="J44" s="356">
        <v>139.83333333333331</v>
      </c>
      <c r="K44" s="355">
        <v>137.5</v>
      </c>
      <c r="L44" s="355">
        <v>134.80000000000001</v>
      </c>
      <c r="M44" s="355">
        <v>93.968299999999999</v>
      </c>
      <c r="N44" s="1"/>
      <c r="O44" s="1"/>
    </row>
    <row r="45" spans="1:15" ht="12.75" customHeight="1">
      <c r="A45" s="30">
        <v>35</v>
      </c>
      <c r="B45" s="384" t="s">
        <v>57</v>
      </c>
      <c r="C45" s="355">
        <v>3174.7</v>
      </c>
      <c r="D45" s="356">
        <v>3189.6666666666665</v>
      </c>
      <c r="E45" s="356">
        <v>3128.1333333333332</v>
      </c>
      <c r="F45" s="356">
        <v>3081.5666666666666</v>
      </c>
      <c r="G45" s="356">
        <v>3020.0333333333333</v>
      </c>
      <c r="H45" s="356">
        <v>3236.2333333333331</v>
      </c>
      <c r="I45" s="356">
        <v>3297.7666666666669</v>
      </c>
      <c r="J45" s="356">
        <v>3344.333333333333</v>
      </c>
      <c r="K45" s="355">
        <v>3251.2</v>
      </c>
      <c r="L45" s="355">
        <v>3143.1</v>
      </c>
      <c r="M45" s="355">
        <v>8.6039300000000001</v>
      </c>
      <c r="N45" s="1"/>
      <c r="O45" s="1"/>
    </row>
    <row r="46" spans="1:15" ht="12.75" customHeight="1">
      <c r="A46" s="30">
        <v>36</v>
      </c>
      <c r="B46" s="384" t="s">
        <v>305</v>
      </c>
      <c r="C46" s="355">
        <v>184.2</v>
      </c>
      <c r="D46" s="356">
        <v>185.73333333333335</v>
      </c>
      <c r="E46" s="356">
        <v>182.2166666666667</v>
      </c>
      <c r="F46" s="356">
        <v>180.23333333333335</v>
      </c>
      <c r="G46" s="356">
        <v>176.7166666666667</v>
      </c>
      <c r="H46" s="356">
        <v>187.7166666666667</v>
      </c>
      <c r="I46" s="356">
        <v>191.23333333333335</v>
      </c>
      <c r="J46" s="356">
        <v>193.2166666666667</v>
      </c>
      <c r="K46" s="355">
        <v>189.25</v>
      </c>
      <c r="L46" s="355">
        <v>183.75</v>
      </c>
      <c r="M46" s="355">
        <v>2.3106599999999999</v>
      </c>
      <c r="N46" s="1"/>
      <c r="O46" s="1"/>
    </row>
    <row r="47" spans="1:15" ht="12.75" customHeight="1">
      <c r="A47" s="30">
        <v>37</v>
      </c>
      <c r="B47" s="384" t="s">
        <v>307</v>
      </c>
      <c r="C47" s="355">
        <v>2110</v>
      </c>
      <c r="D47" s="356">
        <v>2119.7666666666669</v>
      </c>
      <c r="E47" s="356">
        <v>2061.2333333333336</v>
      </c>
      <c r="F47" s="356">
        <v>2012.4666666666667</v>
      </c>
      <c r="G47" s="356">
        <v>1953.9333333333334</v>
      </c>
      <c r="H47" s="356">
        <v>2168.5333333333338</v>
      </c>
      <c r="I47" s="356">
        <v>2227.0666666666675</v>
      </c>
      <c r="J47" s="356">
        <v>2275.8333333333339</v>
      </c>
      <c r="K47" s="355">
        <v>2178.3000000000002</v>
      </c>
      <c r="L47" s="355">
        <v>2071</v>
      </c>
      <c r="M47" s="355">
        <v>3.9274</v>
      </c>
      <c r="N47" s="1"/>
      <c r="O47" s="1"/>
    </row>
    <row r="48" spans="1:15" ht="12.75" customHeight="1">
      <c r="A48" s="30">
        <v>38</v>
      </c>
      <c r="B48" s="384" t="s">
        <v>306</v>
      </c>
      <c r="C48" s="355">
        <v>2780.5</v>
      </c>
      <c r="D48" s="356">
        <v>2796.7166666666667</v>
      </c>
      <c r="E48" s="356">
        <v>2758.7833333333333</v>
      </c>
      <c r="F48" s="356">
        <v>2737.0666666666666</v>
      </c>
      <c r="G48" s="356">
        <v>2699.1333333333332</v>
      </c>
      <c r="H48" s="356">
        <v>2818.4333333333334</v>
      </c>
      <c r="I48" s="356">
        <v>2856.3666666666668</v>
      </c>
      <c r="J48" s="356">
        <v>2878.0833333333335</v>
      </c>
      <c r="K48" s="355">
        <v>2834.65</v>
      </c>
      <c r="L48" s="355">
        <v>2775</v>
      </c>
      <c r="M48" s="355">
        <v>7.2260000000000005E-2</v>
      </c>
      <c r="N48" s="1"/>
      <c r="O48" s="1"/>
    </row>
    <row r="49" spans="1:15" ht="12.75" customHeight="1">
      <c r="A49" s="30">
        <v>39</v>
      </c>
      <c r="B49" s="384" t="s">
        <v>241</v>
      </c>
      <c r="C49" s="355">
        <v>1820.15</v>
      </c>
      <c r="D49" s="356">
        <v>1833.3833333333332</v>
      </c>
      <c r="E49" s="356">
        <v>1787.7666666666664</v>
      </c>
      <c r="F49" s="356">
        <v>1755.3833333333332</v>
      </c>
      <c r="G49" s="356">
        <v>1709.7666666666664</v>
      </c>
      <c r="H49" s="356">
        <v>1865.7666666666664</v>
      </c>
      <c r="I49" s="356">
        <v>1911.3833333333332</v>
      </c>
      <c r="J49" s="356">
        <v>1943.7666666666664</v>
      </c>
      <c r="K49" s="355">
        <v>1879</v>
      </c>
      <c r="L49" s="355">
        <v>1801</v>
      </c>
      <c r="M49" s="355">
        <v>0.76636000000000004</v>
      </c>
      <c r="N49" s="1"/>
      <c r="O49" s="1"/>
    </row>
    <row r="50" spans="1:15" ht="12.75" customHeight="1">
      <c r="A50" s="30">
        <v>40</v>
      </c>
      <c r="B50" s="384" t="s">
        <v>308</v>
      </c>
      <c r="C50" s="355">
        <v>9268.1</v>
      </c>
      <c r="D50" s="356">
        <v>9318.8833333333332</v>
      </c>
      <c r="E50" s="356">
        <v>9117.8666666666668</v>
      </c>
      <c r="F50" s="356">
        <v>8967.6333333333332</v>
      </c>
      <c r="G50" s="356">
        <v>8766.6166666666668</v>
      </c>
      <c r="H50" s="356">
        <v>9469.1166666666668</v>
      </c>
      <c r="I50" s="356">
        <v>9670.1333333333332</v>
      </c>
      <c r="J50" s="356">
        <v>9820.3666666666668</v>
      </c>
      <c r="K50" s="355">
        <v>9519.9</v>
      </c>
      <c r="L50" s="355">
        <v>9168.65</v>
      </c>
      <c r="M50" s="355">
        <v>0.26762999999999998</v>
      </c>
      <c r="N50" s="1"/>
      <c r="O50" s="1"/>
    </row>
    <row r="51" spans="1:15" ht="12.75" customHeight="1">
      <c r="A51" s="30">
        <v>41</v>
      </c>
      <c r="B51" s="384" t="s">
        <v>59</v>
      </c>
      <c r="C51" s="355">
        <v>1339</v>
      </c>
      <c r="D51" s="356">
        <v>1340.4666666666667</v>
      </c>
      <c r="E51" s="356">
        <v>1316.9333333333334</v>
      </c>
      <c r="F51" s="356">
        <v>1294.8666666666668</v>
      </c>
      <c r="G51" s="356">
        <v>1271.3333333333335</v>
      </c>
      <c r="H51" s="356">
        <v>1362.5333333333333</v>
      </c>
      <c r="I51" s="356">
        <v>1386.0666666666666</v>
      </c>
      <c r="J51" s="356">
        <v>1408.1333333333332</v>
      </c>
      <c r="K51" s="355">
        <v>1364</v>
      </c>
      <c r="L51" s="355">
        <v>1318.4</v>
      </c>
      <c r="M51" s="355">
        <v>9.6098300000000005</v>
      </c>
      <c r="N51" s="1"/>
      <c r="O51" s="1"/>
    </row>
    <row r="52" spans="1:15" ht="12.75" customHeight="1">
      <c r="A52" s="30">
        <v>42</v>
      </c>
      <c r="B52" s="384" t="s">
        <v>60</v>
      </c>
      <c r="C52" s="355">
        <v>649.75</v>
      </c>
      <c r="D52" s="356">
        <v>653.91666666666663</v>
      </c>
      <c r="E52" s="356">
        <v>642.83333333333326</v>
      </c>
      <c r="F52" s="356">
        <v>635.91666666666663</v>
      </c>
      <c r="G52" s="356">
        <v>624.83333333333326</v>
      </c>
      <c r="H52" s="356">
        <v>660.83333333333326</v>
      </c>
      <c r="I52" s="356">
        <v>671.91666666666652</v>
      </c>
      <c r="J52" s="356">
        <v>678.83333333333326</v>
      </c>
      <c r="K52" s="355">
        <v>665</v>
      </c>
      <c r="L52" s="355">
        <v>647</v>
      </c>
      <c r="M52" s="355">
        <v>9.6149299999999993</v>
      </c>
      <c r="N52" s="1"/>
      <c r="O52" s="1"/>
    </row>
    <row r="53" spans="1:15" ht="12.75" customHeight="1">
      <c r="A53" s="30">
        <v>43</v>
      </c>
      <c r="B53" s="384" t="s">
        <v>309</v>
      </c>
      <c r="C53" s="355">
        <v>590.35</v>
      </c>
      <c r="D53" s="356">
        <v>588.71666666666658</v>
      </c>
      <c r="E53" s="356">
        <v>582.43333333333317</v>
      </c>
      <c r="F53" s="356">
        <v>574.51666666666654</v>
      </c>
      <c r="G53" s="356">
        <v>568.23333333333312</v>
      </c>
      <c r="H53" s="356">
        <v>596.63333333333321</v>
      </c>
      <c r="I53" s="356">
        <v>602.91666666666674</v>
      </c>
      <c r="J53" s="356">
        <v>610.83333333333326</v>
      </c>
      <c r="K53" s="355">
        <v>595</v>
      </c>
      <c r="L53" s="355">
        <v>580.79999999999995</v>
      </c>
      <c r="M53" s="355">
        <v>1.24146</v>
      </c>
      <c r="N53" s="1"/>
      <c r="O53" s="1"/>
    </row>
    <row r="54" spans="1:15" ht="12.75" customHeight="1">
      <c r="A54" s="30">
        <v>44</v>
      </c>
      <c r="B54" s="384" t="s">
        <v>61</v>
      </c>
      <c r="C54" s="355">
        <v>789.6</v>
      </c>
      <c r="D54" s="356">
        <v>792.43333333333339</v>
      </c>
      <c r="E54" s="356">
        <v>781.26666666666677</v>
      </c>
      <c r="F54" s="356">
        <v>772.93333333333339</v>
      </c>
      <c r="G54" s="356">
        <v>761.76666666666677</v>
      </c>
      <c r="H54" s="356">
        <v>800.76666666666677</v>
      </c>
      <c r="I54" s="356">
        <v>811.93333333333328</v>
      </c>
      <c r="J54" s="356">
        <v>820.26666666666677</v>
      </c>
      <c r="K54" s="355">
        <v>803.6</v>
      </c>
      <c r="L54" s="355">
        <v>784.1</v>
      </c>
      <c r="M54" s="355">
        <v>109.39179</v>
      </c>
      <c r="N54" s="1"/>
      <c r="O54" s="1"/>
    </row>
    <row r="55" spans="1:15" ht="12.75" customHeight="1">
      <c r="A55" s="30">
        <v>45</v>
      </c>
      <c r="B55" s="384" t="s">
        <v>62</v>
      </c>
      <c r="C55" s="355">
        <v>3476</v>
      </c>
      <c r="D55" s="356">
        <v>3504.6666666666665</v>
      </c>
      <c r="E55" s="356">
        <v>3439.333333333333</v>
      </c>
      <c r="F55" s="356">
        <v>3402.6666666666665</v>
      </c>
      <c r="G55" s="356">
        <v>3337.333333333333</v>
      </c>
      <c r="H55" s="356">
        <v>3541.333333333333</v>
      </c>
      <c r="I55" s="356">
        <v>3606.6666666666661</v>
      </c>
      <c r="J55" s="356">
        <v>3643.333333333333</v>
      </c>
      <c r="K55" s="355">
        <v>3570</v>
      </c>
      <c r="L55" s="355">
        <v>3468</v>
      </c>
      <c r="M55" s="355">
        <v>2.86849</v>
      </c>
      <c r="N55" s="1"/>
      <c r="O55" s="1"/>
    </row>
    <row r="56" spans="1:15" ht="12.75" customHeight="1">
      <c r="A56" s="30">
        <v>46</v>
      </c>
      <c r="B56" s="384" t="s">
        <v>313</v>
      </c>
      <c r="C56" s="355">
        <v>177.9</v>
      </c>
      <c r="D56" s="356">
        <v>178.86666666666665</v>
      </c>
      <c r="E56" s="356">
        <v>176.23333333333329</v>
      </c>
      <c r="F56" s="356">
        <v>174.56666666666663</v>
      </c>
      <c r="G56" s="356">
        <v>171.93333333333328</v>
      </c>
      <c r="H56" s="356">
        <v>180.5333333333333</v>
      </c>
      <c r="I56" s="356">
        <v>183.16666666666669</v>
      </c>
      <c r="J56" s="356">
        <v>184.83333333333331</v>
      </c>
      <c r="K56" s="355">
        <v>181.5</v>
      </c>
      <c r="L56" s="355">
        <v>177.2</v>
      </c>
      <c r="M56" s="355">
        <v>5.0686299999999997</v>
      </c>
      <c r="N56" s="1"/>
      <c r="O56" s="1"/>
    </row>
    <row r="57" spans="1:15" ht="12.75" customHeight="1">
      <c r="A57" s="30">
        <v>47</v>
      </c>
      <c r="B57" s="384" t="s">
        <v>314</v>
      </c>
      <c r="C57" s="355">
        <v>1220.3499999999999</v>
      </c>
      <c r="D57" s="356">
        <v>1224.8166666666666</v>
      </c>
      <c r="E57" s="356">
        <v>1209.6333333333332</v>
      </c>
      <c r="F57" s="356">
        <v>1198.9166666666665</v>
      </c>
      <c r="G57" s="356">
        <v>1183.7333333333331</v>
      </c>
      <c r="H57" s="356">
        <v>1235.5333333333333</v>
      </c>
      <c r="I57" s="356">
        <v>1250.7166666666667</v>
      </c>
      <c r="J57" s="356">
        <v>1261.4333333333334</v>
      </c>
      <c r="K57" s="355">
        <v>1240</v>
      </c>
      <c r="L57" s="355">
        <v>1214.0999999999999</v>
      </c>
      <c r="M57" s="355">
        <v>0.72123000000000004</v>
      </c>
      <c r="N57" s="1"/>
      <c r="O57" s="1"/>
    </row>
    <row r="58" spans="1:15" ht="12.75" customHeight="1">
      <c r="A58" s="30">
        <v>48</v>
      </c>
      <c r="B58" s="384" t="s">
        <v>64</v>
      </c>
      <c r="C58" s="355">
        <v>15711.35</v>
      </c>
      <c r="D58" s="356">
        <v>15908.466666666667</v>
      </c>
      <c r="E58" s="356">
        <v>15452.883333333335</v>
      </c>
      <c r="F58" s="356">
        <v>15194.416666666668</v>
      </c>
      <c r="G58" s="356">
        <v>14738.833333333336</v>
      </c>
      <c r="H58" s="356">
        <v>16166.933333333334</v>
      </c>
      <c r="I58" s="356">
        <v>16622.516666666666</v>
      </c>
      <c r="J58" s="356">
        <v>16880.983333333334</v>
      </c>
      <c r="K58" s="355">
        <v>16364.05</v>
      </c>
      <c r="L58" s="355">
        <v>15650</v>
      </c>
      <c r="M58" s="355">
        <v>3.56664</v>
      </c>
      <c r="N58" s="1"/>
      <c r="O58" s="1"/>
    </row>
    <row r="59" spans="1:15" ht="12" customHeight="1">
      <c r="A59" s="30">
        <v>49</v>
      </c>
      <c r="B59" s="384" t="s">
        <v>246</v>
      </c>
      <c r="C59" s="355">
        <v>5102.25</v>
      </c>
      <c r="D59" s="356">
        <v>5153.1500000000005</v>
      </c>
      <c r="E59" s="356">
        <v>5037.9000000000015</v>
      </c>
      <c r="F59" s="356">
        <v>4973.5500000000011</v>
      </c>
      <c r="G59" s="356">
        <v>4858.300000000002</v>
      </c>
      <c r="H59" s="356">
        <v>5217.5000000000009</v>
      </c>
      <c r="I59" s="356">
        <v>5332.7499999999991</v>
      </c>
      <c r="J59" s="356">
        <v>5397.1</v>
      </c>
      <c r="K59" s="355">
        <v>5268.4</v>
      </c>
      <c r="L59" s="355">
        <v>5088.8</v>
      </c>
      <c r="M59" s="355">
        <v>0.21856</v>
      </c>
      <c r="N59" s="1"/>
      <c r="O59" s="1"/>
    </row>
    <row r="60" spans="1:15" ht="12.75" customHeight="1">
      <c r="A60" s="30">
        <v>50</v>
      </c>
      <c r="B60" s="384" t="s">
        <v>65</v>
      </c>
      <c r="C60" s="355">
        <v>6930.6</v>
      </c>
      <c r="D60" s="356">
        <v>6992.2</v>
      </c>
      <c r="E60" s="356">
        <v>6819.4</v>
      </c>
      <c r="F60" s="356">
        <v>6708.2</v>
      </c>
      <c r="G60" s="356">
        <v>6535.4</v>
      </c>
      <c r="H60" s="356">
        <v>7103.4</v>
      </c>
      <c r="I60" s="356">
        <v>7276.2000000000007</v>
      </c>
      <c r="J60" s="356">
        <v>7387.4</v>
      </c>
      <c r="K60" s="355">
        <v>7165</v>
      </c>
      <c r="L60" s="355">
        <v>6881</v>
      </c>
      <c r="M60" s="355">
        <v>11.830120000000001</v>
      </c>
      <c r="N60" s="1"/>
      <c r="O60" s="1"/>
    </row>
    <row r="61" spans="1:15" ht="12.75" customHeight="1">
      <c r="A61" s="30">
        <v>51</v>
      </c>
      <c r="B61" s="384" t="s">
        <v>315</v>
      </c>
      <c r="C61" s="355">
        <v>3422.1</v>
      </c>
      <c r="D61" s="356">
        <v>3456.3166666666671</v>
      </c>
      <c r="E61" s="356">
        <v>3365.8333333333339</v>
      </c>
      <c r="F61" s="356">
        <v>3309.5666666666671</v>
      </c>
      <c r="G61" s="356">
        <v>3219.0833333333339</v>
      </c>
      <c r="H61" s="356">
        <v>3512.5833333333339</v>
      </c>
      <c r="I61" s="356">
        <v>3603.0666666666666</v>
      </c>
      <c r="J61" s="356">
        <v>3659.3333333333339</v>
      </c>
      <c r="K61" s="355">
        <v>3546.8</v>
      </c>
      <c r="L61" s="355">
        <v>3400.05</v>
      </c>
      <c r="M61" s="355">
        <v>0.52937000000000001</v>
      </c>
      <c r="N61" s="1"/>
      <c r="O61" s="1"/>
    </row>
    <row r="62" spans="1:15" ht="12.75" customHeight="1">
      <c r="A62" s="30">
        <v>52</v>
      </c>
      <c r="B62" s="384" t="s">
        <v>66</v>
      </c>
      <c r="C62" s="355">
        <v>2245.1999999999998</v>
      </c>
      <c r="D62" s="356">
        <v>2262.0166666666664</v>
      </c>
      <c r="E62" s="356">
        <v>2219.1833333333329</v>
      </c>
      <c r="F62" s="356">
        <v>2193.1666666666665</v>
      </c>
      <c r="G62" s="356">
        <v>2150.333333333333</v>
      </c>
      <c r="H62" s="356">
        <v>2288.0333333333328</v>
      </c>
      <c r="I62" s="356">
        <v>2330.8666666666668</v>
      </c>
      <c r="J62" s="356">
        <v>2356.8833333333328</v>
      </c>
      <c r="K62" s="355">
        <v>2304.85</v>
      </c>
      <c r="L62" s="355">
        <v>2236</v>
      </c>
      <c r="M62" s="355">
        <v>0.67720999999999998</v>
      </c>
      <c r="N62" s="1"/>
      <c r="O62" s="1"/>
    </row>
    <row r="63" spans="1:15" ht="12.75" customHeight="1">
      <c r="A63" s="30">
        <v>53</v>
      </c>
      <c r="B63" s="384" t="s">
        <v>316</v>
      </c>
      <c r="C63" s="355">
        <v>444.1</v>
      </c>
      <c r="D63" s="356">
        <v>446.76666666666665</v>
      </c>
      <c r="E63" s="356">
        <v>436.63333333333333</v>
      </c>
      <c r="F63" s="356">
        <v>429.16666666666669</v>
      </c>
      <c r="G63" s="356">
        <v>419.03333333333336</v>
      </c>
      <c r="H63" s="356">
        <v>454.23333333333329</v>
      </c>
      <c r="I63" s="356">
        <v>464.36666666666662</v>
      </c>
      <c r="J63" s="356">
        <v>471.83333333333326</v>
      </c>
      <c r="K63" s="355">
        <v>456.9</v>
      </c>
      <c r="L63" s="355">
        <v>439.3</v>
      </c>
      <c r="M63" s="355">
        <v>54.02993</v>
      </c>
      <c r="N63" s="1"/>
      <c r="O63" s="1"/>
    </row>
    <row r="64" spans="1:15" ht="12.75" customHeight="1">
      <c r="A64" s="30">
        <v>54</v>
      </c>
      <c r="B64" s="384" t="s">
        <v>67</v>
      </c>
      <c r="C64" s="355">
        <v>320.75</v>
      </c>
      <c r="D64" s="356">
        <v>320.76666666666665</v>
      </c>
      <c r="E64" s="356">
        <v>315.63333333333333</v>
      </c>
      <c r="F64" s="356">
        <v>310.51666666666665</v>
      </c>
      <c r="G64" s="356">
        <v>305.38333333333333</v>
      </c>
      <c r="H64" s="356">
        <v>325.88333333333333</v>
      </c>
      <c r="I64" s="356">
        <v>331.01666666666665</v>
      </c>
      <c r="J64" s="356">
        <v>336.13333333333333</v>
      </c>
      <c r="K64" s="355">
        <v>325.89999999999998</v>
      </c>
      <c r="L64" s="355">
        <v>315.64999999999998</v>
      </c>
      <c r="M64" s="355">
        <v>54.730930000000001</v>
      </c>
      <c r="N64" s="1"/>
      <c r="O64" s="1"/>
    </row>
    <row r="65" spans="1:15" ht="12.75" customHeight="1">
      <c r="A65" s="30">
        <v>55</v>
      </c>
      <c r="B65" s="384" t="s">
        <v>68</v>
      </c>
      <c r="C65" s="355">
        <v>112.95</v>
      </c>
      <c r="D65" s="356">
        <v>112.8</v>
      </c>
      <c r="E65" s="356">
        <v>108.39999999999999</v>
      </c>
      <c r="F65" s="356">
        <v>103.85</v>
      </c>
      <c r="G65" s="356">
        <v>99.449999999999989</v>
      </c>
      <c r="H65" s="356">
        <v>117.35</v>
      </c>
      <c r="I65" s="356">
        <v>121.75</v>
      </c>
      <c r="J65" s="356">
        <v>126.3</v>
      </c>
      <c r="K65" s="355">
        <v>117.2</v>
      </c>
      <c r="L65" s="355">
        <v>108.25</v>
      </c>
      <c r="M65" s="355">
        <v>1772.9854399999999</v>
      </c>
      <c r="N65" s="1"/>
      <c r="O65" s="1"/>
    </row>
    <row r="66" spans="1:15" ht="12.75" customHeight="1">
      <c r="A66" s="30">
        <v>56</v>
      </c>
      <c r="B66" s="384" t="s">
        <v>247</v>
      </c>
      <c r="C66" s="355">
        <v>57.75</v>
      </c>
      <c r="D66" s="356">
        <v>57.783333333333339</v>
      </c>
      <c r="E66" s="356">
        <v>56.166666666666679</v>
      </c>
      <c r="F66" s="356">
        <v>54.583333333333343</v>
      </c>
      <c r="G66" s="356">
        <v>52.966666666666683</v>
      </c>
      <c r="H66" s="356">
        <v>59.366666666666674</v>
      </c>
      <c r="I66" s="356">
        <v>60.983333333333334</v>
      </c>
      <c r="J66" s="356">
        <v>62.56666666666667</v>
      </c>
      <c r="K66" s="355">
        <v>59.4</v>
      </c>
      <c r="L66" s="355">
        <v>56.2</v>
      </c>
      <c r="M66" s="355">
        <v>214.73785000000001</v>
      </c>
      <c r="N66" s="1"/>
      <c r="O66" s="1"/>
    </row>
    <row r="67" spans="1:15" ht="12.75" customHeight="1">
      <c r="A67" s="30">
        <v>57</v>
      </c>
      <c r="B67" s="384" t="s">
        <v>310</v>
      </c>
      <c r="C67" s="355">
        <v>3103.35</v>
      </c>
      <c r="D67" s="356">
        <v>3131.0333333333333</v>
      </c>
      <c r="E67" s="356">
        <v>3061.3166666666666</v>
      </c>
      <c r="F67" s="356">
        <v>3019.2833333333333</v>
      </c>
      <c r="G67" s="356">
        <v>2949.5666666666666</v>
      </c>
      <c r="H67" s="356">
        <v>3173.0666666666666</v>
      </c>
      <c r="I67" s="356">
        <v>3242.7833333333328</v>
      </c>
      <c r="J67" s="356">
        <v>3284.8166666666666</v>
      </c>
      <c r="K67" s="355">
        <v>3200.75</v>
      </c>
      <c r="L67" s="355">
        <v>3089</v>
      </c>
      <c r="M67" s="355">
        <v>0.13875000000000001</v>
      </c>
      <c r="N67" s="1"/>
      <c r="O67" s="1"/>
    </row>
    <row r="68" spans="1:15" ht="12.75" customHeight="1">
      <c r="A68" s="30">
        <v>58</v>
      </c>
      <c r="B68" s="384" t="s">
        <v>69</v>
      </c>
      <c r="C68" s="355">
        <v>1921.9</v>
      </c>
      <c r="D68" s="356">
        <v>1924.05</v>
      </c>
      <c r="E68" s="356">
        <v>1890.85</v>
      </c>
      <c r="F68" s="356">
        <v>1859.8</v>
      </c>
      <c r="G68" s="356">
        <v>1826.6</v>
      </c>
      <c r="H68" s="356">
        <v>1955.1</v>
      </c>
      <c r="I68" s="356">
        <v>1988.3000000000002</v>
      </c>
      <c r="J68" s="356">
        <v>2019.35</v>
      </c>
      <c r="K68" s="355">
        <v>1957.25</v>
      </c>
      <c r="L68" s="355">
        <v>1893</v>
      </c>
      <c r="M68" s="355">
        <v>3.0321099999999999</v>
      </c>
      <c r="N68" s="1"/>
      <c r="O68" s="1"/>
    </row>
    <row r="69" spans="1:15" ht="12.75" customHeight="1">
      <c r="A69" s="30">
        <v>59</v>
      </c>
      <c r="B69" s="384" t="s">
        <v>318</v>
      </c>
      <c r="C69" s="355">
        <v>4683.7</v>
      </c>
      <c r="D69" s="356">
        <v>4744.5666666666666</v>
      </c>
      <c r="E69" s="356">
        <v>4609.1333333333332</v>
      </c>
      <c r="F69" s="356">
        <v>4534.5666666666666</v>
      </c>
      <c r="G69" s="356">
        <v>4399.1333333333332</v>
      </c>
      <c r="H69" s="356">
        <v>4819.1333333333332</v>
      </c>
      <c r="I69" s="356">
        <v>4954.5666666666657</v>
      </c>
      <c r="J69" s="356">
        <v>5029.1333333333332</v>
      </c>
      <c r="K69" s="355">
        <v>4880</v>
      </c>
      <c r="L69" s="355">
        <v>4670</v>
      </c>
      <c r="M69" s="355">
        <v>0.22842000000000001</v>
      </c>
      <c r="N69" s="1"/>
      <c r="O69" s="1"/>
    </row>
    <row r="70" spans="1:15" ht="12.75" customHeight="1">
      <c r="A70" s="30">
        <v>60</v>
      </c>
      <c r="B70" s="384" t="s">
        <v>248</v>
      </c>
      <c r="C70" s="355">
        <v>1085.5</v>
      </c>
      <c r="D70" s="356">
        <v>1090.5</v>
      </c>
      <c r="E70" s="356">
        <v>1070.0999999999999</v>
      </c>
      <c r="F70" s="356">
        <v>1054.6999999999998</v>
      </c>
      <c r="G70" s="356">
        <v>1034.2999999999997</v>
      </c>
      <c r="H70" s="356">
        <v>1105.9000000000001</v>
      </c>
      <c r="I70" s="356">
        <v>1126.3000000000002</v>
      </c>
      <c r="J70" s="356">
        <v>1141.7000000000003</v>
      </c>
      <c r="K70" s="355">
        <v>1110.9000000000001</v>
      </c>
      <c r="L70" s="355">
        <v>1075.0999999999999</v>
      </c>
      <c r="M70" s="355">
        <v>0.30249999999999999</v>
      </c>
      <c r="N70" s="1"/>
      <c r="O70" s="1"/>
    </row>
    <row r="71" spans="1:15" ht="12.75" customHeight="1">
      <c r="A71" s="30">
        <v>61</v>
      </c>
      <c r="B71" s="384" t="s">
        <v>319</v>
      </c>
      <c r="C71" s="355">
        <v>490.25</v>
      </c>
      <c r="D71" s="356">
        <v>489.90000000000003</v>
      </c>
      <c r="E71" s="356">
        <v>477.85000000000008</v>
      </c>
      <c r="F71" s="356">
        <v>465.45000000000005</v>
      </c>
      <c r="G71" s="356">
        <v>453.40000000000009</v>
      </c>
      <c r="H71" s="356">
        <v>502.30000000000007</v>
      </c>
      <c r="I71" s="356">
        <v>514.35</v>
      </c>
      <c r="J71" s="356">
        <v>526.75</v>
      </c>
      <c r="K71" s="355">
        <v>501.95</v>
      </c>
      <c r="L71" s="355">
        <v>477.5</v>
      </c>
      <c r="M71" s="355">
        <v>4.0762799999999997</v>
      </c>
      <c r="N71" s="1"/>
      <c r="O71" s="1"/>
    </row>
    <row r="72" spans="1:15" ht="12.75" customHeight="1">
      <c r="A72" s="30">
        <v>62</v>
      </c>
      <c r="B72" s="384" t="s">
        <v>71</v>
      </c>
      <c r="C72" s="355">
        <v>202.1</v>
      </c>
      <c r="D72" s="356">
        <v>202.5</v>
      </c>
      <c r="E72" s="356">
        <v>199.2</v>
      </c>
      <c r="F72" s="356">
        <v>196.29999999999998</v>
      </c>
      <c r="G72" s="356">
        <v>192.99999999999997</v>
      </c>
      <c r="H72" s="356">
        <v>205.4</v>
      </c>
      <c r="I72" s="356">
        <v>208.70000000000002</v>
      </c>
      <c r="J72" s="356">
        <v>211.60000000000002</v>
      </c>
      <c r="K72" s="355">
        <v>205.8</v>
      </c>
      <c r="L72" s="355">
        <v>199.6</v>
      </c>
      <c r="M72" s="355">
        <v>61.08343</v>
      </c>
      <c r="N72" s="1"/>
      <c r="O72" s="1"/>
    </row>
    <row r="73" spans="1:15" ht="12.75" customHeight="1">
      <c r="A73" s="30">
        <v>63</v>
      </c>
      <c r="B73" s="384" t="s">
        <v>311</v>
      </c>
      <c r="C73" s="355">
        <v>1822.35</v>
      </c>
      <c r="D73" s="356">
        <v>1816.3333333333333</v>
      </c>
      <c r="E73" s="356">
        <v>1801.5166666666664</v>
      </c>
      <c r="F73" s="356">
        <v>1780.6833333333332</v>
      </c>
      <c r="G73" s="356">
        <v>1765.8666666666663</v>
      </c>
      <c r="H73" s="356">
        <v>1837.1666666666665</v>
      </c>
      <c r="I73" s="356">
        <v>1851.9833333333336</v>
      </c>
      <c r="J73" s="356">
        <v>1872.8166666666666</v>
      </c>
      <c r="K73" s="355">
        <v>1831.15</v>
      </c>
      <c r="L73" s="355">
        <v>1795.5</v>
      </c>
      <c r="M73" s="355">
        <v>0.88631000000000004</v>
      </c>
      <c r="N73" s="1"/>
      <c r="O73" s="1"/>
    </row>
    <row r="74" spans="1:15" ht="12.75" customHeight="1">
      <c r="A74" s="30">
        <v>64</v>
      </c>
      <c r="B74" s="384" t="s">
        <v>72</v>
      </c>
      <c r="C74" s="355">
        <v>719.1</v>
      </c>
      <c r="D74" s="356">
        <v>723.86666666666667</v>
      </c>
      <c r="E74" s="356">
        <v>710.63333333333333</v>
      </c>
      <c r="F74" s="356">
        <v>702.16666666666663</v>
      </c>
      <c r="G74" s="356">
        <v>688.93333333333328</v>
      </c>
      <c r="H74" s="356">
        <v>732.33333333333337</v>
      </c>
      <c r="I74" s="356">
        <v>745.56666666666672</v>
      </c>
      <c r="J74" s="356">
        <v>754.03333333333342</v>
      </c>
      <c r="K74" s="355">
        <v>737.1</v>
      </c>
      <c r="L74" s="355">
        <v>715.4</v>
      </c>
      <c r="M74" s="355">
        <v>3.1211899999999999</v>
      </c>
      <c r="N74" s="1"/>
      <c r="O74" s="1"/>
    </row>
    <row r="75" spans="1:15" ht="12.75" customHeight="1">
      <c r="A75" s="30">
        <v>65</v>
      </c>
      <c r="B75" s="384" t="s">
        <v>73</v>
      </c>
      <c r="C75" s="355">
        <v>723.9</v>
      </c>
      <c r="D75" s="356">
        <v>724.08333333333337</v>
      </c>
      <c r="E75" s="356">
        <v>711.11666666666679</v>
      </c>
      <c r="F75" s="356">
        <v>698.33333333333337</v>
      </c>
      <c r="G75" s="356">
        <v>685.36666666666679</v>
      </c>
      <c r="H75" s="356">
        <v>736.86666666666679</v>
      </c>
      <c r="I75" s="356">
        <v>749.83333333333326</v>
      </c>
      <c r="J75" s="356">
        <v>762.61666666666679</v>
      </c>
      <c r="K75" s="355">
        <v>737.05</v>
      </c>
      <c r="L75" s="355">
        <v>711.3</v>
      </c>
      <c r="M75" s="355">
        <v>8.7501300000000004</v>
      </c>
      <c r="N75" s="1"/>
      <c r="O75" s="1"/>
    </row>
    <row r="76" spans="1:15" ht="12.75" customHeight="1">
      <c r="A76" s="30">
        <v>66</v>
      </c>
      <c r="B76" s="384" t="s">
        <v>320</v>
      </c>
      <c r="C76" s="355">
        <v>13295.25</v>
      </c>
      <c r="D76" s="356">
        <v>13254.949999999999</v>
      </c>
      <c r="E76" s="356">
        <v>13090.299999999997</v>
      </c>
      <c r="F76" s="356">
        <v>12885.349999999999</v>
      </c>
      <c r="G76" s="356">
        <v>12720.699999999997</v>
      </c>
      <c r="H76" s="356">
        <v>13459.899999999998</v>
      </c>
      <c r="I76" s="356">
        <v>13624.55</v>
      </c>
      <c r="J76" s="356">
        <v>13829.499999999998</v>
      </c>
      <c r="K76" s="355">
        <v>13419.6</v>
      </c>
      <c r="L76" s="355">
        <v>13050</v>
      </c>
      <c r="M76" s="355">
        <v>3.4720000000000001E-2</v>
      </c>
      <c r="N76" s="1"/>
      <c r="O76" s="1"/>
    </row>
    <row r="77" spans="1:15" ht="12.75" customHeight="1">
      <c r="A77" s="30">
        <v>67</v>
      </c>
      <c r="B77" s="384" t="s">
        <v>75</v>
      </c>
      <c r="C77" s="355">
        <v>706.5</v>
      </c>
      <c r="D77" s="356">
        <v>708.69999999999993</v>
      </c>
      <c r="E77" s="356">
        <v>697.29999999999984</v>
      </c>
      <c r="F77" s="356">
        <v>688.09999999999991</v>
      </c>
      <c r="G77" s="356">
        <v>676.69999999999982</v>
      </c>
      <c r="H77" s="356">
        <v>717.89999999999986</v>
      </c>
      <c r="I77" s="356">
        <v>729.3</v>
      </c>
      <c r="J77" s="356">
        <v>738.49999999999989</v>
      </c>
      <c r="K77" s="355">
        <v>720.1</v>
      </c>
      <c r="L77" s="355">
        <v>699.5</v>
      </c>
      <c r="M77" s="355">
        <v>68.339830000000006</v>
      </c>
      <c r="N77" s="1"/>
      <c r="O77" s="1"/>
    </row>
    <row r="78" spans="1:15" ht="12.75" customHeight="1">
      <c r="A78" s="30">
        <v>68</v>
      </c>
      <c r="B78" s="384" t="s">
        <v>76</v>
      </c>
      <c r="C78" s="355">
        <v>57.6</v>
      </c>
      <c r="D78" s="356">
        <v>58.033333333333339</v>
      </c>
      <c r="E78" s="356">
        <v>56.866666666666674</v>
      </c>
      <c r="F78" s="356">
        <v>56.133333333333333</v>
      </c>
      <c r="G78" s="356">
        <v>54.966666666666669</v>
      </c>
      <c r="H78" s="356">
        <v>58.76666666666668</v>
      </c>
      <c r="I78" s="356">
        <v>59.933333333333351</v>
      </c>
      <c r="J78" s="356">
        <v>60.666666666666686</v>
      </c>
      <c r="K78" s="355">
        <v>59.2</v>
      </c>
      <c r="L78" s="355">
        <v>57.3</v>
      </c>
      <c r="M78" s="355">
        <v>269.32812000000001</v>
      </c>
      <c r="N78" s="1"/>
      <c r="O78" s="1"/>
    </row>
    <row r="79" spans="1:15" ht="12.75" customHeight="1">
      <c r="A79" s="30">
        <v>69</v>
      </c>
      <c r="B79" s="384" t="s">
        <v>77</v>
      </c>
      <c r="C79" s="355">
        <v>399.3</v>
      </c>
      <c r="D79" s="356">
        <v>398.01666666666665</v>
      </c>
      <c r="E79" s="356">
        <v>391.5333333333333</v>
      </c>
      <c r="F79" s="356">
        <v>383.76666666666665</v>
      </c>
      <c r="G79" s="356">
        <v>377.2833333333333</v>
      </c>
      <c r="H79" s="356">
        <v>405.7833333333333</v>
      </c>
      <c r="I79" s="356">
        <v>412.26666666666665</v>
      </c>
      <c r="J79" s="356">
        <v>420.0333333333333</v>
      </c>
      <c r="K79" s="355">
        <v>404.5</v>
      </c>
      <c r="L79" s="355">
        <v>390.25</v>
      </c>
      <c r="M79" s="355">
        <v>60.573430000000002</v>
      </c>
      <c r="N79" s="1"/>
      <c r="O79" s="1"/>
    </row>
    <row r="80" spans="1:15" ht="12.75" customHeight="1">
      <c r="A80" s="30">
        <v>70</v>
      </c>
      <c r="B80" s="384" t="s">
        <v>321</v>
      </c>
      <c r="C80" s="355">
        <v>1318.7</v>
      </c>
      <c r="D80" s="356">
        <v>1286.6333333333332</v>
      </c>
      <c r="E80" s="356">
        <v>1233.2666666666664</v>
      </c>
      <c r="F80" s="356">
        <v>1147.8333333333333</v>
      </c>
      <c r="G80" s="356">
        <v>1094.4666666666665</v>
      </c>
      <c r="H80" s="356">
        <v>1372.0666666666664</v>
      </c>
      <c r="I80" s="356">
        <v>1425.4333333333332</v>
      </c>
      <c r="J80" s="356">
        <v>1510.8666666666663</v>
      </c>
      <c r="K80" s="355">
        <v>1340</v>
      </c>
      <c r="L80" s="355">
        <v>1201.2</v>
      </c>
      <c r="M80" s="355">
        <v>1.8833599999999999</v>
      </c>
      <c r="N80" s="1"/>
      <c r="O80" s="1"/>
    </row>
    <row r="81" spans="1:15" ht="12.75" customHeight="1">
      <c r="A81" s="30">
        <v>71</v>
      </c>
      <c r="B81" s="384" t="s">
        <v>323</v>
      </c>
      <c r="C81" s="355">
        <v>6470.45</v>
      </c>
      <c r="D81" s="356">
        <v>6519.8666666666659</v>
      </c>
      <c r="E81" s="356">
        <v>6355.5833333333321</v>
      </c>
      <c r="F81" s="356">
        <v>6240.7166666666662</v>
      </c>
      <c r="G81" s="356">
        <v>6076.4333333333325</v>
      </c>
      <c r="H81" s="356">
        <v>6634.7333333333318</v>
      </c>
      <c r="I81" s="356">
        <v>6799.0166666666664</v>
      </c>
      <c r="J81" s="356">
        <v>6913.8833333333314</v>
      </c>
      <c r="K81" s="355">
        <v>6684.15</v>
      </c>
      <c r="L81" s="355">
        <v>6405</v>
      </c>
      <c r="M81" s="355">
        <v>0.20571999999999999</v>
      </c>
      <c r="N81" s="1"/>
      <c r="O81" s="1"/>
    </row>
    <row r="82" spans="1:15" ht="12.75" customHeight="1">
      <c r="A82" s="30">
        <v>72</v>
      </c>
      <c r="B82" s="384" t="s">
        <v>324</v>
      </c>
      <c r="C82" s="355">
        <v>1053.2</v>
      </c>
      <c r="D82" s="356">
        <v>1041.7666666666667</v>
      </c>
      <c r="E82" s="356">
        <v>1011.5333333333333</v>
      </c>
      <c r="F82" s="356">
        <v>969.86666666666667</v>
      </c>
      <c r="G82" s="356">
        <v>939.63333333333333</v>
      </c>
      <c r="H82" s="356">
        <v>1083.4333333333334</v>
      </c>
      <c r="I82" s="356">
        <v>1113.6666666666665</v>
      </c>
      <c r="J82" s="356">
        <v>1155.3333333333333</v>
      </c>
      <c r="K82" s="355">
        <v>1072</v>
      </c>
      <c r="L82" s="355">
        <v>1000.1</v>
      </c>
      <c r="M82" s="355">
        <v>3.7873600000000001</v>
      </c>
      <c r="N82" s="1"/>
      <c r="O82" s="1"/>
    </row>
    <row r="83" spans="1:15" ht="12.75" customHeight="1">
      <c r="A83" s="30">
        <v>73</v>
      </c>
      <c r="B83" s="384" t="s">
        <v>78</v>
      </c>
      <c r="C83" s="355">
        <v>16062.35</v>
      </c>
      <c r="D83" s="356">
        <v>16154.449999999999</v>
      </c>
      <c r="E83" s="356">
        <v>15867.899999999998</v>
      </c>
      <c r="F83" s="356">
        <v>15673.449999999999</v>
      </c>
      <c r="G83" s="356">
        <v>15386.899999999998</v>
      </c>
      <c r="H83" s="356">
        <v>16348.899999999998</v>
      </c>
      <c r="I83" s="356">
        <v>16635.449999999997</v>
      </c>
      <c r="J83" s="356">
        <v>16829.899999999998</v>
      </c>
      <c r="K83" s="355">
        <v>16441</v>
      </c>
      <c r="L83" s="355">
        <v>15960</v>
      </c>
      <c r="M83" s="355">
        <v>0.15529000000000001</v>
      </c>
      <c r="N83" s="1"/>
      <c r="O83" s="1"/>
    </row>
    <row r="84" spans="1:15" ht="12.75" customHeight="1">
      <c r="A84" s="30">
        <v>74</v>
      </c>
      <c r="B84" s="384" t="s">
        <v>80</v>
      </c>
      <c r="C84" s="355">
        <v>372.45</v>
      </c>
      <c r="D84" s="356">
        <v>373.64999999999992</v>
      </c>
      <c r="E84" s="356">
        <v>368.89999999999986</v>
      </c>
      <c r="F84" s="356">
        <v>365.34999999999997</v>
      </c>
      <c r="G84" s="356">
        <v>360.59999999999991</v>
      </c>
      <c r="H84" s="356">
        <v>377.19999999999982</v>
      </c>
      <c r="I84" s="356">
        <v>381.94999999999993</v>
      </c>
      <c r="J84" s="356">
        <v>385.49999999999977</v>
      </c>
      <c r="K84" s="355">
        <v>378.4</v>
      </c>
      <c r="L84" s="355">
        <v>370.1</v>
      </c>
      <c r="M84" s="355">
        <v>40.945129999999999</v>
      </c>
      <c r="N84" s="1"/>
      <c r="O84" s="1"/>
    </row>
    <row r="85" spans="1:15" ht="12.75" customHeight="1">
      <c r="A85" s="30">
        <v>75</v>
      </c>
      <c r="B85" s="384" t="s">
        <v>325</v>
      </c>
      <c r="C85" s="355">
        <v>497</v>
      </c>
      <c r="D85" s="356">
        <v>497.2833333333333</v>
      </c>
      <c r="E85" s="356">
        <v>483.71666666666658</v>
      </c>
      <c r="F85" s="356">
        <v>470.43333333333328</v>
      </c>
      <c r="G85" s="356">
        <v>456.86666666666656</v>
      </c>
      <c r="H85" s="356">
        <v>510.56666666666661</v>
      </c>
      <c r="I85" s="356">
        <v>524.13333333333333</v>
      </c>
      <c r="J85" s="356">
        <v>537.41666666666663</v>
      </c>
      <c r="K85" s="355">
        <v>510.85</v>
      </c>
      <c r="L85" s="355">
        <v>484</v>
      </c>
      <c r="M85" s="355">
        <v>5.24472</v>
      </c>
      <c r="N85" s="1"/>
      <c r="O85" s="1"/>
    </row>
    <row r="86" spans="1:15" ht="12.75" customHeight="1">
      <c r="A86" s="30">
        <v>76</v>
      </c>
      <c r="B86" s="384" t="s">
        <v>81</v>
      </c>
      <c r="C86" s="355">
        <v>3448.6</v>
      </c>
      <c r="D86" s="356">
        <v>3489.4666666666667</v>
      </c>
      <c r="E86" s="356">
        <v>3399.1333333333332</v>
      </c>
      <c r="F86" s="356">
        <v>3349.6666666666665</v>
      </c>
      <c r="G86" s="356">
        <v>3259.333333333333</v>
      </c>
      <c r="H86" s="356">
        <v>3538.9333333333334</v>
      </c>
      <c r="I86" s="356">
        <v>3629.2666666666664</v>
      </c>
      <c r="J86" s="356">
        <v>3678.7333333333336</v>
      </c>
      <c r="K86" s="355">
        <v>3579.8</v>
      </c>
      <c r="L86" s="355">
        <v>3440</v>
      </c>
      <c r="M86" s="355">
        <v>2.7919399999999999</v>
      </c>
      <c r="N86" s="1"/>
      <c r="O86" s="1"/>
    </row>
    <row r="87" spans="1:15" ht="12.75" customHeight="1">
      <c r="A87" s="30">
        <v>77</v>
      </c>
      <c r="B87" s="384" t="s">
        <v>312</v>
      </c>
      <c r="C87" s="355">
        <v>2136.25</v>
      </c>
      <c r="D87" s="356">
        <v>2156.7000000000003</v>
      </c>
      <c r="E87" s="356">
        <v>2088.4000000000005</v>
      </c>
      <c r="F87" s="356">
        <v>2040.5500000000002</v>
      </c>
      <c r="G87" s="356">
        <v>1972.2500000000005</v>
      </c>
      <c r="H87" s="356">
        <v>2204.5500000000006</v>
      </c>
      <c r="I87" s="356">
        <v>2272.8500000000008</v>
      </c>
      <c r="J87" s="356">
        <v>2320.7000000000007</v>
      </c>
      <c r="K87" s="355">
        <v>2225</v>
      </c>
      <c r="L87" s="355">
        <v>2108.85</v>
      </c>
      <c r="M87" s="355">
        <v>12.17314</v>
      </c>
      <c r="N87" s="1"/>
      <c r="O87" s="1"/>
    </row>
    <row r="88" spans="1:15" ht="12.75" customHeight="1">
      <c r="A88" s="30">
        <v>78</v>
      </c>
      <c r="B88" s="384" t="s">
        <v>322</v>
      </c>
      <c r="C88" s="355">
        <v>452.75</v>
      </c>
      <c r="D88" s="356">
        <v>458.25</v>
      </c>
      <c r="E88" s="356">
        <v>443.5</v>
      </c>
      <c r="F88" s="356">
        <v>434.25</v>
      </c>
      <c r="G88" s="356">
        <v>419.5</v>
      </c>
      <c r="H88" s="356">
        <v>467.5</v>
      </c>
      <c r="I88" s="356">
        <v>482.25</v>
      </c>
      <c r="J88" s="356">
        <v>491.5</v>
      </c>
      <c r="K88" s="355">
        <v>473</v>
      </c>
      <c r="L88" s="355">
        <v>449</v>
      </c>
      <c r="M88" s="355">
        <v>12.95173</v>
      </c>
      <c r="N88" s="1"/>
      <c r="O88" s="1"/>
    </row>
    <row r="89" spans="1:15" ht="12.75" customHeight="1">
      <c r="A89" s="30">
        <v>79</v>
      </c>
      <c r="B89" s="384" t="s">
        <v>326</v>
      </c>
      <c r="C89" s="355">
        <v>136.75</v>
      </c>
      <c r="D89" s="356">
        <v>138.38333333333333</v>
      </c>
      <c r="E89" s="356">
        <v>134.76666666666665</v>
      </c>
      <c r="F89" s="356">
        <v>132.78333333333333</v>
      </c>
      <c r="G89" s="356">
        <v>129.16666666666666</v>
      </c>
      <c r="H89" s="356">
        <v>140.36666666666665</v>
      </c>
      <c r="I89" s="356">
        <v>143.98333333333332</v>
      </c>
      <c r="J89" s="356">
        <v>145.96666666666664</v>
      </c>
      <c r="K89" s="355">
        <v>142</v>
      </c>
      <c r="L89" s="355">
        <v>136.4</v>
      </c>
      <c r="M89" s="355">
        <v>7.2439099999999996</v>
      </c>
      <c r="N89" s="1"/>
      <c r="O89" s="1"/>
    </row>
    <row r="90" spans="1:15" ht="12.75" customHeight="1">
      <c r="A90" s="30">
        <v>80</v>
      </c>
      <c r="B90" s="384" t="s">
        <v>82</v>
      </c>
      <c r="C90" s="355">
        <v>397.35</v>
      </c>
      <c r="D90" s="356">
        <v>401.2166666666667</v>
      </c>
      <c r="E90" s="356">
        <v>391.33333333333337</v>
      </c>
      <c r="F90" s="356">
        <v>385.31666666666666</v>
      </c>
      <c r="G90" s="356">
        <v>375.43333333333334</v>
      </c>
      <c r="H90" s="356">
        <v>407.23333333333341</v>
      </c>
      <c r="I90" s="356">
        <v>417.11666666666673</v>
      </c>
      <c r="J90" s="356">
        <v>423.13333333333344</v>
      </c>
      <c r="K90" s="355">
        <v>411.1</v>
      </c>
      <c r="L90" s="355">
        <v>395.2</v>
      </c>
      <c r="M90" s="355">
        <v>13.020339999999999</v>
      </c>
      <c r="N90" s="1"/>
      <c r="O90" s="1"/>
    </row>
    <row r="91" spans="1:15" ht="12.75" customHeight="1">
      <c r="A91" s="30">
        <v>81</v>
      </c>
      <c r="B91" s="384" t="s">
        <v>344</v>
      </c>
      <c r="C91" s="355">
        <v>2796.95</v>
      </c>
      <c r="D91" s="356">
        <v>2786.4666666666667</v>
      </c>
      <c r="E91" s="356">
        <v>2755.9333333333334</v>
      </c>
      <c r="F91" s="356">
        <v>2714.9166666666665</v>
      </c>
      <c r="G91" s="356">
        <v>2684.3833333333332</v>
      </c>
      <c r="H91" s="356">
        <v>2827.4833333333336</v>
      </c>
      <c r="I91" s="356">
        <v>2858.0166666666673</v>
      </c>
      <c r="J91" s="356">
        <v>2899.0333333333338</v>
      </c>
      <c r="K91" s="355">
        <v>2817</v>
      </c>
      <c r="L91" s="355">
        <v>2745.45</v>
      </c>
      <c r="M91" s="355">
        <v>0.85043000000000002</v>
      </c>
      <c r="N91" s="1"/>
      <c r="O91" s="1"/>
    </row>
    <row r="92" spans="1:15" ht="12.75" customHeight="1">
      <c r="A92" s="30">
        <v>82</v>
      </c>
      <c r="B92" s="384" t="s">
        <v>83</v>
      </c>
      <c r="C92" s="355">
        <v>258.10000000000002</v>
      </c>
      <c r="D92" s="356">
        <v>260.53333333333336</v>
      </c>
      <c r="E92" s="356">
        <v>254.41666666666674</v>
      </c>
      <c r="F92" s="356">
        <v>250.73333333333341</v>
      </c>
      <c r="G92" s="356">
        <v>244.61666666666679</v>
      </c>
      <c r="H92" s="356">
        <v>264.2166666666667</v>
      </c>
      <c r="I92" s="356">
        <v>270.33333333333337</v>
      </c>
      <c r="J92" s="356">
        <v>274.01666666666665</v>
      </c>
      <c r="K92" s="355">
        <v>266.64999999999998</v>
      </c>
      <c r="L92" s="355">
        <v>256.85000000000002</v>
      </c>
      <c r="M92" s="355">
        <v>159.23437000000001</v>
      </c>
      <c r="N92" s="1"/>
      <c r="O92" s="1"/>
    </row>
    <row r="93" spans="1:15" ht="12.75" customHeight="1">
      <c r="A93" s="30">
        <v>83</v>
      </c>
      <c r="B93" s="384" t="s">
        <v>330</v>
      </c>
      <c r="C93" s="355">
        <v>632.5</v>
      </c>
      <c r="D93" s="356">
        <v>634.58333333333337</v>
      </c>
      <c r="E93" s="356">
        <v>625.26666666666677</v>
      </c>
      <c r="F93" s="356">
        <v>618.03333333333342</v>
      </c>
      <c r="G93" s="356">
        <v>608.71666666666681</v>
      </c>
      <c r="H93" s="356">
        <v>641.81666666666672</v>
      </c>
      <c r="I93" s="356">
        <v>651.13333333333333</v>
      </c>
      <c r="J93" s="356">
        <v>658.36666666666667</v>
      </c>
      <c r="K93" s="355">
        <v>643.9</v>
      </c>
      <c r="L93" s="355">
        <v>627.35</v>
      </c>
      <c r="M93" s="355">
        <v>4.0395200000000004</v>
      </c>
      <c r="N93" s="1"/>
      <c r="O93" s="1"/>
    </row>
    <row r="94" spans="1:15" ht="12.75" customHeight="1">
      <c r="A94" s="30">
        <v>84</v>
      </c>
      <c r="B94" s="384" t="s">
        <v>331</v>
      </c>
      <c r="C94" s="355">
        <v>801.35</v>
      </c>
      <c r="D94" s="356">
        <v>801.98333333333323</v>
      </c>
      <c r="E94" s="356">
        <v>786.36666666666645</v>
      </c>
      <c r="F94" s="356">
        <v>771.38333333333321</v>
      </c>
      <c r="G94" s="356">
        <v>755.76666666666642</v>
      </c>
      <c r="H94" s="356">
        <v>816.96666666666647</v>
      </c>
      <c r="I94" s="356">
        <v>832.58333333333326</v>
      </c>
      <c r="J94" s="356">
        <v>847.56666666666649</v>
      </c>
      <c r="K94" s="355">
        <v>817.6</v>
      </c>
      <c r="L94" s="355">
        <v>787</v>
      </c>
      <c r="M94" s="355">
        <v>0.70843999999999996</v>
      </c>
      <c r="N94" s="1"/>
      <c r="O94" s="1"/>
    </row>
    <row r="95" spans="1:15" ht="12.75" customHeight="1">
      <c r="A95" s="30">
        <v>85</v>
      </c>
      <c r="B95" s="384" t="s">
        <v>333</v>
      </c>
      <c r="C95" s="355">
        <v>887.7</v>
      </c>
      <c r="D95" s="356">
        <v>886.01666666666677</v>
      </c>
      <c r="E95" s="356">
        <v>867.03333333333353</v>
      </c>
      <c r="F95" s="356">
        <v>846.36666666666679</v>
      </c>
      <c r="G95" s="356">
        <v>827.38333333333355</v>
      </c>
      <c r="H95" s="356">
        <v>906.68333333333351</v>
      </c>
      <c r="I95" s="356">
        <v>925.66666666666686</v>
      </c>
      <c r="J95" s="356">
        <v>946.33333333333348</v>
      </c>
      <c r="K95" s="355">
        <v>905</v>
      </c>
      <c r="L95" s="355">
        <v>865.35</v>
      </c>
      <c r="M95" s="355">
        <v>1.8501700000000001</v>
      </c>
      <c r="N95" s="1"/>
      <c r="O95" s="1"/>
    </row>
    <row r="96" spans="1:15" ht="12.75" customHeight="1">
      <c r="A96" s="30">
        <v>86</v>
      </c>
      <c r="B96" s="384" t="s">
        <v>250</v>
      </c>
      <c r="C96" s="355">
        <v>124.45</v>
      </c>
      <c r="D96" s="356">
        <v>124</v>
      </c>
      <c r="E96" s="356">
        <v>123.25</v>
      </c>
      <c r="F96" s="356">
        <v>122.05</v>
      </c>
      <c r="G96" s="356">
        <v>121.3</v>
      </c>
      <c r="H96" s="356">
        <v>125.2</v>
      </c>
      <c r="I96" s="356">
        <v>125.95</v>
      </c>
      <c r="J96" s="356">
        <v>127.15</v>
      </c>
      <c r="K96" s="355">
        <v>124.75</v>
      </c>
      <c r="L96" s="355">
        <v>122.8</v>
      </c>
      <c r="M96" s="355">
        <v>7.2507999999999999</v>
      </c>
      <c r="N96" s="1"/>
      <c r="O96" s="1"/>
    </row>
    <row r="97" spans="1:15" ht="12.75" customHeight="1">
      <c r="A97" s="30">
        <v>87</v>
      </c>
      <c r="B97" s="384" t="s">
        <v>327</v>
      </c>
      <c r="C97" s="355">
        <v>480.65</v>
      </c>
      <c r="D97" s="356">
        <v>487</v>
      </c>
      <c r="E97" s="356">
        <v>470</v>
      </c>
      <c r="F97" s="356">
        <v>459.35</v>
      </c>
      <c r="G97" s="356">
        <v>442.35</v>
      </c>
      <c r="H97" s="356">
        <v>497.65</v>
      </c>
      <c r="I97" s="356">
        <v>514.65</v>
      </c>
      <c r="J97" s="356">
        <v>525.29999999999995</v>
      </c>
      <c r="K97" s="355">
        <v>504</v>
      </c>
      <c r="L97" s="355">
        <v>476.35</v>
      </c>
      <c r="M97" s="355">
        <v>3.87398</v>
      </c>
      <c r="N97" s="1"/>
      <c r="O97" s="1"/>
    </row>
    <row r="98" spans="1:15" ht="12.75" customHeight="1">
      <c r="A98" s="30">
        <v>88</v>
      </c>
      <c r="B98" s="384" t="s">
        <v>336</v>
      </c>
      <c r="C98" s="355">
        <v>1514.95</v>
      </c>
      <c r="D98" s="356">
        <v>1517.6499999999999</v>
      </c>
      <c r="E98" s="356">
        <v>1497.2999999999997</v>
      </c>
      <c r="F98" s="356">
        <v>1479.6499999999999</v>
      </c>
      <c r="G98" s="356">
        <v>1459.2999999999997</v>
      </c>
      <c r="H98" s="356">
        <v>1535.2999999999997</v>
      </c>
      <c r="I98" s="356">
        <v>1555.6499999999996</v>
      </c>
      <c r="J98" s="356">
        <v>1573.2999999999997</v>
      </c>
      <c r="K98" s="355">
        <v>1538</v>
      </c>
      <c r="L98" s="355">
        <v>1500</v>
      </c>
      <c r="M98" s="355">
        <v>8.3544499999999999</v>
      </c>
      <c r="N98" s="1"/>
      <c r="O98" s="1"/>
    </row>
    <row r="99" spans="1:15" ht="12.75" customHeight="1">
      <c r="A99" s="30">
        <v>89</v>
      </c>
      <c r="B99" s="384" t="s">
        <v>334</v>
      </c>
      <c r="C99" s="355">
        <v>1082.5</v>
      </c>
      <c r="D99" s="356">
        <v>1080.4166666666667</v>
      </c>
      <c r="E99" s="356">
        <v>1074.4333333333334</v>
      </c>
      <c r="F99" s="356">
        <v>1066.3666666666666</v>
      </c>
      <c r="G99" s="356">
        <v>1060.3833333333332</v>
      </c>
      <c r="H99" s="356">
        <v>1088.4833333333336</v>
      </c>
      <c r="I99" s="356">
        <v>1094.4666666666667</v>
      </c>
      <c r="J99" s="356">
        <v>1102.5333333333338</v>
      </c>
      <c r="K99" s="355">
        <v>1086.4000000000001</v>
      </c>
      <c r="L99" s="355">
        <v>1072.3499999999999</v>
      </c>
      <c r="M99" s="355">
        <v>0.49221999999999999</v>
      </c>
      <c r="N99" s="1"/>
      <c r="O99" s="1"/>
    </row>
    <row r="100" spans="1:15" ht="12.75" customHeight="1">
      <c r="A100" s="30">
        <v>90</v>
      </c>
      <c r="B100" s="384" t="s">
        <v>335</v>
      </c>
      <c r="C100" s="355">
        <v>21.5</v>
      </c>
      <c r="D100" s="356">
        <v>21.649999999999995</v>
      </c>
      <c r="E100" s="356">
        <v>21.249999999999989</v>
      </c>
      <c r="F100" s="356">
        <v>20.999999999999993</v>
      </c>
      <c r="G100" s="356">
        <v>20.599999999999987</v>
      </c>
      <c r="H100" s="356">
        <v>21.899999999999991</v>
      </c>
      <c r="I100" s="356">
        <v>22.299999999999997</v>
      </c>
      <c r="J100" s="356">
        <v>22.549999999999994</v>
      </c>
      <c r="K100" s="355">
        <v>22.05</v>
      </c>
      <c r="L100" s="355">
        <v>21.4</v>
      </c>
      <c r="M100" s="355">
        <v>47.765279999999997</v>
      </c>
      <c r="N100" s="1"/>
      <c r="O100" s="1"/>
    </row>
    <row r="101" spans="1:15" ht="12.75" customHeight="1">
      <c r="A101" s="30">
        <v>91</v>
      </c>
      <c r="B101" s="384" t="s">
        <v>337</v>
      </c>
      <c r="C101" s="355">
        <v>636.35</v>
      </c>
      <c r="D101" s="356">
        <v>635.26666666666665</v>
      </c>
      <c r="E101" s="356">
        <v>625.2833333333333</v>
      </c>
      <c r="F101" s="356">
        <v>614.2166666666667</v>
      </c>
      <c r="G101" s="356">
        <v>604.23333333333335</v>
      </c>
      <c r="H101" s="356">
        <v>646.33333333333326</v>
      </c>
      <c r="I101" s="356">
        <v>656.31666666666661</v>
      </c>
      <c r="J101" s="356">
        <v>667.38333333333321</v>
      </c>
      <c r="K101" s="355">
        <v>645.25</v>
      </c>
      <c r="L101" s="355">
        <v>624.20000000000005</v>
      </c>
      <c r="M101" s="355">
        <v>1.14344</v>
      </c>
      <c r="N101" s="1"/>
      <c r="O101" s="1"/>
    </row>
    <row r="102" spans="1:15" ht="12.75" customHeight="1">
      <c r="A102" s="30">
        <v>92</v>
      </c>
      <c r="B102" s="384" t="s">
        <v>338</v>
      </c>
      <c r="C102" s="355">
        <v>861.5</v>
      </c>
      <c r="D102" s="356">
        <v>865.86666666666679</v>
      </c>
      <c r="E102" s="356">
        <v>851.8333333333336</v>
      </c>
      <c r="F102" s="356">
        <v>842.16666666666686</v>
      </c>
      <c r="G102" s="356">
        <v>828.13333333333367</v>
      </c>
      <c r="H102" s="356">
        <v>875.53333333333353</v>
      </c>
      <c r="I102" s="356">
        <v>889.56666666666683</v>
      </c>
      <c r="J102" s="356">
        <v>899.23333333333346</v>
      </c>
      <c r="K102" s="355">
        <v>879.9</v>
      </c>
      <c r="L102" s="355">
        <v>856.2</v>
      </c>
      <c r="M102" s="355">
        <v>1.6211199999999999</v>
      </c>
      <c r="N102" s="1"/>
      <c r="O102" s="1"/>
    </row>
    <row r="103" spans="1:15" ht="12.75" customHeight="1">
      <c r="A103" s="30">
        <v>93</v>
      </c>
      <c r="B103" s="384" t="s">
        <v>339</v>
      </c>
      <c r="C103" s="355">
        <v>4565.75</v>
      </c>
      <c r="D103" s="356">
        <v>4568.6166666666659</v>
      </c>
      <c r="E103" s="356">
        <v>4502.3333333333321</v>
      </c>
      <c r="F103" s="356">
        <v>4438.9166666666661</v>
      </c>
      <c r="G103" s="356">
        <v>4372.6333333333323</v>
      </c>
      <c r="H103" s="356">
        <v>4632.0333333333319</v>
      </c>
      <c r="I103" s="356">
        <v>4698.3166666666666</v>
      </c>
      <c r="J103" s="356">
        <v>4761.7333333333318</v>
      </c>
      <c r="K103" s="355">
        <v>4634.8999999999996</v>
      </c>
      <c r="L103" s="355">
        <v>4505.2</v>
      </c>
      <c r="M103" s="355">
        <v>0.11217000000000001</v>
      </c>
      <c r="N103" s="1"/>
      <c r="O103" s="1"/>
    </row>
    <row r="104" spans="1:15" ht="12.75" customHeight="1">
      <c r="A104" s="30">
        <v>94</v>
      </c>
      <c r="B104" s="384" t="s">
        <v>249</v>
      </c>
      <c r="C104" s="355">
        <v>83.15</v>
      </c>
      <c r="D104" s="356">
        <v>83.566666666666663</v>
      </c>
      <c r="E104" s="356">
        <v>82.383333333333326</v>
      </c>
      <c r="F104" s="356">
        <v>81.61666666666666</v>
      </c>
      <c r="G104" s="356">
        <v>80.433333333333323</v>
      </c>
      <c r="H104" s="356">
        <v>84.333333333333329</v>
      </c>
      <c r="I104" s="356">
        <v>85.516666666666666</v>
      </c>
      <c r="J104" s="356">
        <v>86.283333333333331</v>
      </c>
      <c r="K104" s="355">
        <v>84.75</v>
      </c>
      <c r="L104" s="355">
        <v>82.8</v>
      </c>
      <c r="M104" s="355">
        <v>21.907879999999999</v>
      </c>
      <c r="N104" s="1"/>
      <c r="O104" s="1"/>
    </row>
    <row r="105" spans="1:15" ht="12.75" customHeight="1">
      <c r="A105" s="30">
        <v>95</v>
      </c>
      <c r="B105" s="384" t="s">
        <v>332</v>
      </c>
      <c r="C105" s="355">
        <v>590.1</v>
      </c>
      <c r="D105" s="356">
        <v>596.41666666666663</v>
      </c>
      <c r="E105" s="356">
        <v>573.83333333333326</v>
      </c>
      <c r="F105" s="356">
        <v>557.56666666666661</v>
      </c>
      <c r="G105" s="356">
        <v>534.98333333333323</v>
      </c>
      <c r="H105" s="356">
        <v>612.68333333333328</v>
      </c>
      <c r="I105" s="356">
        <v>635.26666666666654</v>
      </c>
      <c r="J105" s="356">
        <v>651.5333333333333</v>
      </c>
      <c r="K105" s="355">
        <v>619</v>
      </c>
      <c r="L105" s="355">
        <v>580.15</v>
      </c>
      <c r="M105" s="355">
        <v>3.4531000000000001</v>
      </c>
      <c r="N105" s="1"/>
      <c r="O105" s="1"/>
    </row>
    <row r="106" spans="1:15" ht="12.75" customHeight="1">
      <c r="A106" s="30">
        <v>96</v>
      </c>
      <c r="B106" s="384" t="s">
        <v>833</v>
      </c>
      <c r="C106" s="355">
        <v>179.75</v>
      </c>
      <c r="D106" s="356">
        <v>180.81666666666669</v>
      </c>
      <c r="E106" s="356">
        <v>175.93333333333339</v>
      </c>
      <c r="F106" s="356">
        <v>172.1166666666667</v>
      </c>
      <c r="G106" s="356">
        <v>167.23333333333341</v>
      </c>
      <c r="H106" s="356">
        <v>184.63333333333338</v>
      </c>
      <c r="I106" s="356">
        <v>189.51666666666665</v>
      </c>
      <c r="J106" s="356">
        <v>193.33333333333337</v>
      </c>
      <c r="K106" s="355">
        <v>185.7</v>
      </c>
      <c r="L106" s="355">
        <v>177</v>
      </c>
      <c r="M106" s="355">
        <v>18.907609999999998</v>
      </c>
      <c r="N106" s="1"/>
      <c r="O106" s="1"/>
    </row>
    <row r="107" spans="1:15" ht="12.75" customHeight="1">
      <c r="A107" s="30">
        <v>97</v>
      </c>
      <c r="B107" s="384" t="s">
        <v>340</v>
      </c>
      <c r="C107" s="355">
        <v>265.55</v>
      </c>
      <c r="D107" s="356">
        <v>266.16666666666669</v>
      </c>
      <c r="E107" s="356">
        <v>260.98333333333335</v>
      </c>
      <c r="F107" s="356">
        <v>256.41666666666669</v>
      </c>
      <c r="G107" s="356">
        <v>251.23333333333335</v>
      </c>
      <c r="H107" s="356">
        <v>270.73333333333335</v>
      </c>
      <c r="I107" s="356">
        <v>275.91666666666663</v>
      </c>
      <c r="J107" s="356">
        <v>280.48333333333335</v>
      </c>
      <c r="K107" s="355">
        <v>271.35000000000002</v>
      </c>
      <c r="L107" s="355">
        <v>261.60000000000002</v>
      </c>
      <c r="M107" s="355">
        <v>4.2636399999999997</v>
      </c>
      <c r="N107" s="1"/>
      <c r="O107" s="1"/>
    </row>
    <row r="108" spans="1:15" ht="12.75" customHeight="1">
      <c r="A108" s="30">
        <v>98</v>
      </c>
      <c r="B108" s="384" t="s">
        <v>341</v>
      </c>
      <c r="C108" s="355">
        <v>395.2</v>
      </c>
      <c r="D108" s="356">
        <v>397.56666666666661</v>
      </c>
      <c r="E108" s="356">
        <v>390.28333333333319</v>
      </c>
      <c r="F108" s="356">
        <v>385.36666666666656</v>
      </c>
      <c r="G108" s="356">
        <v>378.08333333333314</v>
      </c>
      <c r="H108" s="356">
        <v>402.48333333333323</v>
      </c>
      <c r="I108" s="356">
        <v>409.76666666666665</v>
      </c>
      <c r="J108" s="356">
        <v>414.68333333333328</v>
      </c>
      <c r="K108" s="355">
        <v>404.85</v>
      </c>
      <c r="L108" s="355">
        <v>392.65</v>
      </c>
      <c r="M108" s="355">
        <v>15.7493</v>
      </c>
      <c r="N108" s="1"/>
      <c r="O108" s="1"/>
    </row>
    <row r="109" spans="1:15" ht="12.75" customHeight="1">
      <c r="A109" s="30">
        <v>99</v>
      </c>
      <c r="B109" s="384" t="s">
        <v>84</v>
      </c>
      <c r="C109" s="355">
        <v>650.1</v>
      </c>
      <c r="D109" s="356">
        <v>659.65</v>
      </c>
      <c r="E109" s="356">
        <v>637.29999999999995</v>
      </c>
      <c r="F109" s="356">
        <v>624.5</v>
      </c>
      <c r="G109" s="356">
        <v>602.15</v>
      </c>
      <c r="H109" s="356">
        <v>672.44999999999993</v>
      </c>
      <c r="I109" s="356">
        <v>694.80000000000007</v>
      </c>
      <c r="J109" s="356">
        <v>707.59999999999991</v>
      </c>
      <c r="K109" s="355">
        <v>682</v>
      </c>
      <c r="L109" s="355">
        <v>646.85</v>
      </c>
      <c r="M109" s="355">
        <v>43.842010000000002</v>
      </c>
      <c r="N109" s="1"/>
      <c r="O109" s="1"/>
    </row>
    <row r="110" spans="1:15" ht="12.75" customHeight="1">
      <c r="A110" s="30">
        <v>100</v>
      </c>
      <c r="B110" s="384" t="s">
        <v>342</v>
      </c>
      <c r="C110" s="355">
        <v>677</v>
      </c>
      <c r="D110" s="356">
        <v>686.93333333333339</v>
      </c>
      <c r="E110" s="356">
        <v>659.96666666666681</v>
      </c>
      <c r="F110" s="356">
        <v>642.93333333333339</v>
      </c>
      <c r="G110" s="356">
        <v>615.96666666666681</v>
      </c>
      <c r="H110" s="356">
        <v>703.96666666666681</v>
      </c>
      <c r="I110" s="356">
        <v>730.93333333333351</v>
      </c>
      <c r="J110" s="356">
        <v>747.96666666666681</v>
      </c>
      <c r="K110" s="355">
        <v>713.9</v>
      </c>
      <c r="L110" s="355">
        <v>669.9</v>
      </c>
      <c r="M110" s="355">
        <v>0.80201999999999996</v>
      </c>
      <c r="N110" s="1"/>
      <c r="O110" s="1"/>
    </row>
    <row r="111" spans="1:15" ht="12.75" customHeight="1">
      <c r="A111" s="30">
        <v>101</v>
      </c>
      <c r="B111" s="384" t="s">
        <v>85</v>
      </c>
      <c r="C111" s="355">
        <v>933.3</v>
      </c>
      <c r="D111" s="356">
        <v>935.7833333333333</v>
      </c>
      <c r="E111" s="356">
        <v>924.56666666666661</v>
      </c>
      <c r="F111" s="356">
        <v>915.83333333333326</v>
      </c>
      <c r="G111" s="356">
        <v>904.61666666666656</v>
      </c>
      <c r="H111" s="356">
        <v>944.51666666666665</v>
      </c>
      <c r="I111" s="356">
        <v>955.73333333333335</v>
      </c>
      <c r="J111" s="356">
        <v>964.4666666666667</v>
      </c>
      <c r="K111" s="355">
        <v>947</v>
      </c>
      <c r="L111" s="355">
        <v>927.05</v>
      </c>
      <c r="M111" s="355">
        <v>9.4927299999999999</v>
      </c>
      <c r="N111" s="1"/>
      <c r="O111" s="1"/>
    </row>
    <row r="112" spans="1:15" ht="12.75" customHeight="1">
      <c r="A112" s="30">
        <v>102</v>
      </c>
      <c r="B112" s="384" t="s">
        <v>86</v>
      </c>
      <c r="C112" s="355">
        <v>160.94999999999999</v>
      </c>
      <c r="D112" s="356">
        <v>161.20000000000002</v>
      </c>
      <c r="E112" s="356">
        <v>159.40000000000003</v>
      </c>
      <c r="F112" s="356">
        <v>157.85000000000002</v>
      </c>
      <c r="G112" s="356">
        <v>156.05000000000004</v>
      </c>
      <c r="H112" s="356">
        <v>162.75000000000003</v>
      </c>
      <c r="I112" s="356">
        <v>164.55000000000004</v>
      </c>
      <c r="J112" s="356">
        <v>166.10000000000002</v>
      </c>
      <c r="K112" s="355">
        <v>163</v>
      </c>
      <c r="L112" s="355">
        <v>159.65</v>
      </c>
      <c r="M112" s="355">
        <v>58.710410000000003</v>
      </c>
      <c r="N112" s="1"/>
      <c r="O112" s="1"/>
    </row>
    <row r="113" spans="1:15" ht="12.75" customHeight="1">
      <c r="A113" s="30">
        <v>103</v>
      </c>
      <c r="B113" s="384" t="s">
        <v>343</v>
      </c>
      <c r="C113" s="355">
        <v>339.6</v>
      </c>
      <c r="D113" s="356">
        <v>341.01666666666665</v>
      </c>
      <c r="E113" s="356">
        <v>337.08333333333331</v>
      </c>
      <c r="F113" s="356">
        <v>334.56666666666666</v>
      </c>
      <c r="G113" s="356">
        <v>330.63333333333333</v>
      </c>
      <c r="H113" s="356">
        <v>343.5333333333333</v>
      </c>
      <c r="I113" s="356">
        <v>347.4666666666667</v>
      </c>
      <c r="J113" s="356">
        <v>349.98333333333329</v>
      </c>
      <c r="K113" s="355">
        <v>344.95</v>
      </c>
      <c r="L113" s="355">
        <v>338.5</v>
      </c>
      <c r="M113" s="355">
        <v>0.74875999999999998</v>
      </c>
      <c r="N113" s="1"/>
      <c r="O113" s="1"/>
    </row>
    <row r="114" spans="1:15" ht="12.75" customHeight="1">
      <c r="A114" s="30">
        <v>104</v>
      </c>
      <c r="B114" s="384" t="s">
        <v>88</v>
      </c>
      <c r="C114" s="355">
        <v>4658.8500000000004</v>
      </c>
      <c r="D114" s="356">
        <v>4676.95</v>
      </c>
      <c r="E114" s="356">
        <v>4594.8999999999996</v>
      </c>
      <c r="F114" s="356">
        <v>4530.95</v>
      </c>
      <c r="G114" s="356">
        <v>4448.8999999999996</v>
      </c>
      <c r="H114" s="356">
        <v>4740.8999999999996</v>
      </c>
      <c r="I114" s="356">
        <v>4822.9500000000007</v>
      </c>
      <c r="J114" s="356">
        <v>4886.8999999999996</v>
      </c>
      <c r="K114" s="355">
        <v>4759</v>
      </c>
      <c r="L114" s="355">
        <v>4613</v>
      </c>
      <c r="M114" s="355">
        <v>3.2715700000000001</v>
      </c>
      <c r="N114" s="1"/>
      <c r="O114" s="1"/>
    </row>
    <row r="115" spans="1:15" ht="12.75" customHeight="1">
      <c r="A115" s="30">
        <v>105</v>
      </c>
      <c r="B115" s="384" t="s">
        <v>89</v>
      </c>
      <c r="C115" s="355">
        <v>1437.15</v>
      </c>
      <c r="D115" s="356">
        <v>1445.4666666666665</v>
      </c>
      <c r="E115" s="356">
        <v>1424.6833333333329</v>
      </c>
      <c r="F115" s="356">
        <v>1412.2166666666665</v>
      </c>
      <c r="G115" s="356">
        <v>1391.4333333333329</v>
      </c>
      <c r="H115" s="356">
        <v>1457.9333333333329</v>
      </c>
      <c r="I115" s="356">
        <v>1478.7166666666662</v>
      </c>
      <c r="J115" s="356">
        <v>1491.1833333333329</v>
      </c>
      <c r="K115" s="355">
        <v>1466.25</v>
      </c>
      <c r="L115" s="355">
        <v>1433</v>
      </c>
      <c r="M115" s="355">
        <v>2.2401800000000001</v>
      </c>
      <c r="N115" s="1"/>
      <c r="O115" s="1"/>
    </row>
    <row r="116" spans="1:15" ht="12.75" customHeight="1">
      <c r="A116" s="30">
        <v>106</v>
      </c>
      <c r="B116" s="384" t="s">
        <v>90</v>
      </c>
      <c r="C116" s="355">
        <v>629.54999999999995</v>
      </c>
      <c r="D116" s="356">
        <v>634.63333333333333</v>
      </c>
      <c r="E116" s="356">
        <v>622.01666666666665</v>
      </c>
      <c r="F116" s="356">
        <v>614.48333333333335</v>
      </c>
      <c r="G116" s="356">
        <v>601.86666666666667</v>
      </c>
      <c r="H116" s="356">
        <v>642.16666666666663</v>
      </c>
      <c r="I116" s="356">
        <v>654.78333333333319</v>
      </c>
      <c r="J116" s="356">
        <v>662.31666666666661</v>
      </c>
      <c r="K116" s="355">
        <v>647.25</v>
      </c>
      <c r="L116" s="355">
        <v>627.1</v>
      </c>
      <c r="M116" s="355">
        <v>4.3786199999999997</v>
      </c>
      <c r="N116" s="1"/>
      <c r="O116" s="1"/>
    </row>
    <row r="117" spans="1:15" ht="12.75" customHeight="1">
      <c r="A117" s="30">
        <v>107</v>
      </c>
      <c r="B117" s="384" t="s">
        <v>91</v>
      </c>
      <c r="C117" s="355">
        <v>801.75</v>
      </c>
      <c r="D117" s="356">
        <v>801.81666666666661</v>
      </c>
      <c r="E117" s="356">
        <v>785.93333333333317</v>
      </c>
      <c r="F117" s="356">
        <v>770.11666666666656</v>
      </c>
      <c r="G117" s="356">
        <v>754.23333333333312</v>
      </c>
      <c r="H117" s="356">
        <v>817.63333333333321</v>
      </c>
      <c r="I117" s="356">
        <v>833.51666666666665</v>
      </c>
      <c r="J117" s="356">
        <v>849.33333333333326</v>
      </c>
      <c r="K117" s="355">
        <v>817.7</v>
      </c>
      <c r="L117" s="355">
        <v>786</v>
      </c>
      <c r="M117" s="355">
        <v>4.50258</v>
      </c>
      <c r="N117" s="1"/>
      <c r="O117" s="1"/>
    </row>
    <row r="118" spans="1:15" ht="12.75" customHeight="1">
      <c r="A118" s="30">
        <v>108</v>
      </c>
      <c r="B118" s="384" t="s">
        <v>345</v>
      </c>
      <c r="C118" s="355">
        <v>728.95</v>
      </c>
      <c r="D118" s="356">
        <v>731.94999999999993</v>
      </c>
      <c r="E118" s="356">
        <v>676.99999999999989</v>
      </c>
      <c r="F118" s="356">
        <v>625.04999999999995</v>
      </c>
      <c r="G118" s="356">
        <v>570.09999999999991</v>
      </c>
      <c r="H118" s="356">
        <v>783.89999999999986</v>
      </c>
      <c r="I118" s="356">
        <v>838.84999999999991</v>
      </c>
      <c r="J118" s="356">
        <v>890.79999999999984</v>
      </c>
      <c r="K118" s="355">
        <v>786.9</v>
      </c>
      <c r="L118" s="355">
        <v>680</v>
      </c>
      <c r="M118" s="355">
        <v>18.69218</v>
      </c>
      <c r="N118" s="1"/>
      <c r="O118" s="1"/>
    </row>
    <row r="119" spans="1:15" ht="12.75" customHeight="1">
      <c r="A119" s="30">
        <v>109</v>
      </c>
      <c r="B119" s="384" t="s">
        <v>328</v>
      </c>
      <c r="C119" s="355">
        <v>2761.9</v>
      </c>
      <c r="D119" s="356">
        <v>2776.2999999999997</v>
      </c>
      <c r="E119" s="356">
        <v>2728.2499999999995</v>
      </c>
      <c r="F119" s="356">
        <v>2694.6</v>
      </c>
      <c r="G119" s="356">
        <v>2646.5499999999997</v>
      </c>
      <c r="H119" s="356">
        <v>2809.9499999999994</v>
      </c>
      <c r="I119" s="356">
        <v>2857.9999999999995</v>
      </c>
      <c r="J119" s="356">
        <v>2891.6499999999992</v>
      </c>
      <c r="K119" s="355">
        <v>2824.35</v>
      </c>
      <c r="L119" s="355">
        <v>2742.65</v>
      </c>
      <c r="M119" s="355">
        <v>0.10859000000000001</v>
      </c>
      <c r="N119" s="1"/>
      <c r="O119" s="1"/>
    </row>
    <row r="120" spans="1:15" ht="12.75" customHeight="1">
      <c r="A120" s="30">
        <v>110</v>
      </c>
      <c r="B120" s="384" t="s">
        <v>251</v>
      </c>
      <c r="C120" s="355">
        <v>409.7</v>
      </c>
      <c r="D120" s="356">
        <v>410.98333333333329</v>
      </c>
      <c r="E120" s="356">
        <v>407.31666666666661</v>
      </c>
      <c r="F120" s="356">
        <v>404.93333333333334</v>
      </c>
      <c r="G120" s="356">
        <v>401.26666666666665</v>
      </c>
      <c r="H120" s="356">
        <v>413.36666666666656</v>
      </c>
      <c r="I120" s="356">
        <v>417.03333333333319</v>
      </c>
      <c r="J120" s="356">
        <v>419.41666666666652</v>
      </c>
      <c r="K120" s="355">
        <v>414.65</v>
      </c>
      <c r="L120" s="355">
        <v>408.6</v>
      </c>
      <c r="M120" s="355">
        <v>9.1941400000000009</v>
      </c>
      <c r="N120" s="1"/>
      <c r="O120" s="1"/>
    </row>
    <row r="121" spans="1:15" ht="12.75" customHeight="1">
      <c r="A121" s="30">
        <v>111</v>
      </c>
      <c r="B121" s="384" t="s">
        <v>329</v>
      </c>
      <c r="C121" s="355">
        <v>259</v>
      </c>
      <c r="D121" s="356">
        <v>259.78333333333336</v>
      </c>
      <c r="E121" s="356">
        <v>255.9666666666667</v>
      </c>
      <c r="F121" s="356">
        <v>252.93333333333334</v>
      </c>
      <c r="G121" s="356">
        <v>249.11666666666667</v>
      </c>
      <c r="H121" s="356">
        <v>262.81666666666672</v>
      </c>
      <c r="I121" s="356">
        <v>266.63333333333344</v>
      </c>
      <c r="J121" s="356">
        <v>269.66666666666674</v>
      </c>
      <c r="K121" s="355">
        <v>263.60000000000002</v>
      </c>
      <c r="L121" s="355">
        <v>256.75</v>
      </c>
      <c r="M121" s="355">
        <v>1.29531</v>
      </c>
      <c r="N121" s="1"/>
      <c r="O121" s="1"/>
    </row>
    <row r="122" spans="1:15" ht="12.75" customHeight="1">
      <c r="A122" s="30">
        <v>112</v>
      </c>
      <c r="B122" s="384" t="s">
        <v>92</v>
      </c>
      <c r="C122" s="355">
        <v>139.85</v>
      </c>
      <c r="D122" s="356">
        <v>141.16666666666666</v>
      </c>
      <c r="E122" s="356">
        <v>137.68333333333331</v>
      </c>
      <c r="F122" s="356">
        <v>135.51666666666665</v>
      </c>
      <c r="G122" s="356">
        <v>132.0333333333333</v>
      </c>
      <c r="H122" s="356">
        <v>143.33333333333331</v>
      </c>
      <c r="I122" s="356">
        <v>146.81666666666666</v>
      </c>
      <c r="J122" s="356">
        <v>148.98333333333332</v>
      </c>
      <c r="K122" s="355">
        <v>144.65</v>
      </c>
      <c r="L122" s="355">
        <v>139</v>
      </c>
      <c r="M122" s="355">
        <v>43.376710000000003</v>
      </c>
      <c r="N122" s="1"/>
      <c r="O122" s="1"/>
    </row>
    <row r="123" spans="1:15" ht="12.75" customHeight="1">
      <c r="A123" s="30">
        <v>113</v>
      </c>
      <c r="B123" s="384" t="s">
        <v>93</v>
      </c>
      <c r="C123" s="355">
        <v>910</v>
      </c>
      <c r="D123" s="356">
        <v>913.63333333333333</v>
      </c>
      <c r="E123" s="356">
        <v>901.36666666666667</v>
      </c>
      <c r="F123" s="356">
        <v>892.73333333333335</v>
      </c>
      <c r="G123" s="356">
        <v>880.4666666666667</v>
      </c>
      <c r="H123" s="356">
        <v>922.26666666666665</v>
      </c>
      <c r="I123" s="356">
        <v>934.5333333333333</v>
      </c>
      <c r="J123" s="356">
        <v>943.16666666666663</v>
      </c>
      <c r="K123" s="355">
        <v>925.9</v>
      </c>
      <c r="L123" s="355">
        <v>905</v>
      </c>
      <c r="M123" s="355">
        <v>1.9114100000000001</v>
      </c>
      <c r="N123" s="1"/>
      <c r="O123" s="1"/>
    </row>
    <row r="124" spans="1:15" ht="12.75" customHeight="1">
      <c r="A124" s="30">
        <v>114</v>
      </c>
      <c r="B124" s="384" t="s">
        <v>346</v>
      </c>
      <c r="C124" s="355">
        <v>937.15</v>
      </c>
      <c r="D124" s="356">
        <v>947.31666666666661</v>
      </c>
      <c r="E124" s="356">
        <v>924.93333333333317</v>
      </c>
      <c r="F124" s="356">
        <v>912.71666666666658</v>
      </c>
      <c r="G124" s="356">
        <v>890.33333333333314</v>
      </c>
      <c r="H124" s="356">
        <v>959.53333333333319</v>
      </c>
      <c r="I124" s="356">
        <v>981.91666666666663</v>
      </c>
      <c r="J124" s="356">
        <v>994.13333333333321</v>
      </c>
      <c r="K124" s="355">
        <v>969.7</v>
      </c>
      <c r="L124" s="355">
        <v>935.1</v>
      </c>
      <c r="M124" s="355">
        <v>1.0005599999999999</v>
      </c>
      <c r="N124" s="1"/>
      <c r="O124" s="1"/>
    </row>
    <row r="125" spans="1:15" ht="12.75" customHeight="1">
      <c r="A125" s="30">
        <v>115</v>
      </c>
      <c r="B125" s="384" t="s">
        <v>94</v>
      </c>
      <c r="C125" s="355">
        <v>566.70000000000005</v>
      </c>
      <c r="D125" s="356">
        <v>565.68333333333339</v>
      </c>
      <c r="E125" s="356">
        <v>560.61666666666679</v>
      </c>
      <c r="F125" s="356">
        <v>554.53333333333342</v>
      </c>
      <c r="G125" s="356">
        <v>549.46666666666681</v>
      </c>
      <c r="H125" s="356">
        <v>571.76666666666677</v>
      </c>
      <c r="I125" s="356">
        <v>576.83333333333337</v>
      </c>
      <c r="J125" s="356">
        <v>582.91666666666674</v>
      </c>
      <c r="K125" s="355">
        <v>570.75</v>
      </c>
      <c r="L125" s="355">
        <v>559.6</v>
      </c>
      <c r="M125" s="355">
        <v>24.810960000000001</v>
      </c>
      <c r="N125" s="1"/>
      <c r="O125" s="1"/>
    </row>
    <row r="126" spans="1:15" ht="12.75" customHeight="1">
      <c r="A126" s="30">
        <v>116</v>
      </c>
      <c r="B126" s="384" t="s">
        <v>252</v>
      </c>
      <c r="C126" s="355">
        <v>1978.6</v>
      </c>
      <c r="D126" s="356">
        <v>1962.55</v>
      </c>
      <c r="E126" s="356">
        <v>1938.6499999999999</v>
      </c>
      <c r="F126" s="356">
        <v>1898.6999999999998</v>
      </c>
      <c r="G126" s="356">
        <v>1874.7999999999997</v>
      </c>
      <c r="H126" s="356">
        <v>2002.5</v>
      </c>
      <c r="I126" s="356">
        <v>2026.4</v>
      </c>
      <c r="J126" s="356">
        <v>2066.3500000000004</v>
      </c>
      <c r="K126" s="355">
        <v>1986.45</v>
      </c>
      <c r="L126" s="355">
        <v>1922.6</v>
      </c>
      <c r="M126" s="355">
        <v>2.5944400000000001</v>
      </c>
      <c r="N126" s="1"/>
      <c r="O126" s="1"/>
    </row>
    <row r="127" spans="1:15" ht="12.75" customHeight="1">
      <c r="A127" s="30">
        <v>117</v>
      </c>
      <c r="B127" s="384" t="s">
        <v>351</v>
      </c>
      <c r="C127" s="355">
        <v>356.25</v>
      </c>
      <c r="D127" s="356">
        <v>358.2833333333333</v>
      </c>
      <c r="E127" s="356">
        <v>350.06666666666661</v>
      </c>
      <c r="F127" s="356">
        <v>343.88333333333333</v>
      </c>
      <c r="G127" s="356">
        <v>335.66666666666663</v>
      </c>
      <c r="H127" s="356">
        <v>364.46666666666658</v>
      </c>
      <c r="I127" s="356">
        <v>372.68333333333328</v>
      </c>
      <c r="J127" s="356">
        <v>378.86666666666656</v>
      </c>
      <c r="K127" s="355">
        <v>366.5</v>
      </c>
      <c r="L127" s="355">
        <v>352.1</v>
      </c>
      <c r="M127" s="355">
        <v>3.2826599999999999</v>
      </c>
      <c r="N127" s="1"/>
      <c r="O127" s="1"/>
    </row>
    <row r="128" spans="1:15" ht="12.75" customHeight="1">
      <c r="A128" s="30">
        <v>118</v>
      </c>
      <c r="B128" s="384" t="s">
        <v>347</v>
      </c>
      <c r="C128" s="355">
        <v>88.1</v>
      </c>
      <c r="D128" s="356">
        <v>87.45</v>
      </c>
      <c r="E128" s="356">
        <v>86.2</v>
      </c>
      <c r="F128" s="356">
        <v>84.3</v>
      </c>
      <c r="G128" s="356">
        <v>83.05</v>
      </c>
      <c r="H128" s="356">
        <v>89.350000000000009</v>
      </c>
      <c r="I128" s="356">
        <v>90.600000000000009</v>
      </c>
      <c r="J128" s="356">
        <v>92.500000000000014</v>
      </c>
      <c r="K128" s="355">
        <v>88.7</v>
      </c>
      <c r="L128" s="355">
        <v>85.55</v>
      </c>
      <c r="M128" s="355">
        <v>8.4595900000000004</v>
      </c>
      <c r="N128" s="1"/>
      <c r="O128" s="1"/>
    </row>
    <row r="129" spans="1:15" ht="12.75" customHeight="1">
      <c r="A129" s="30">
        <v>119</v>
      </c>
      <c r="B129" s="384" t="s">
        <v>348</v>
      </c>
      <c r="C129" s="355">
        <v>1183.75</v>
      </c>
      <c r="D129" s="356">
        <v>1189.3666666666666</v>
      </c>
      <c r="E129" s="356">
        <v>1154.6333333333332</v>
      </c>
      <c r="F129" s="356">
        <v>1125.5166666666667</v>
      </c>
      <c r="G129" s="356">
        <v>1090.7833333333333</v>
      </c>
      <c r="H129" s="356">
        <v>1218.4833333333331</v>
      </c>
      <c r="I129" s="356">
        <v>1253.2166666666662</v>
      </c>
      <c r="J129" s="356">
        <v>1282.333333333333</v>
      </c>
      <c r="K129" s="355">
        <v>1224.0999999999999</v>
      </c>
      <c r="L129" s="355">
        <v>1160.25</v>
      </c>
      <c r="M129" s="355">
        <v>1.9807399999999999</v>
      </c>
      <c r="N129" s="1"/>
      <c r="O129" s="1"/>
    </row>
    <row r="130" spans="1:15" ht="12.75" customHeight="1">
      <c r="A130" s="30">
        <v>120</v>
      </c>
      <c r="B130" s="384" t="s">
        <v>95</v>
      </c>
      <c r="C130" s="355">
        <v>2349.35</v>
      </c>
      <c r="D130" s="356">
        <v>2356.15</v>
      </c>
      <c r="E130" s="356">
        <v>2320.4</v>
      </c>
      <c r="F130" s="356">
        <v>2291.4499999999998</v>
      </c>
      <c r="G130" s="356">
        <v>2255.6999999999998</v>
      </c>
      <c r="H130" s="356">
        <v>2385.1000000000004</v>
      </c>
      <c r="I130" s="356">
        <v>2420.8500000000004</v>
      </c>
      <c r="J130" s="356">
        <v>2449.8000000000006</v>
      </c>
      <c r="K130" s="355">
        <v>2391.9</v>
      </c>
      <c r="L130" s="355">
        <v>2327.1999999999998</v>
      </c>
      <c r="M130" s="355">
        <v>3.9138199999999999</v>
      </c>
      <c r="N130" s="1"/>
      <c r="O130" s="1"/>
    </row>
    <row r="131" spans="1:15" ht="12.75" customHeight="1">
      <c r="A131" s="30">
        <v>121</v>
      </c>
      <c r="B131" s="384" t="s">
        <v>349</v>
      </c>
      <c r="C131" s="355">
        <v>282.7</v>
      </c>
      <c r="D131" s="356">
        <v>285.01666666666665</v>
      </c>
      <c r="E131" s="356">
        <v>278.73333333333329</v>
      </c>
      <c r="F131" s="356">
        <v>274.76666666666665</v>
      </c>
      <c r="G131" s="356">
        <v>268.48333333333329</v>
      </c>
      <c r="H131" s="356">
        <v>288.98333333333329</v>
      </c>
      <c r="I131" s="356">
        <v>295.26666666666659</v>
      </c>
      <c r="J131" s="356">
        <v>299.23333333333329</v>
      </c>
      <c r="K131" s="355">
        <v>291.3</v>
      </c>
      <c r="L131" s="355">
        <v>281.05</v>
      </c>
      <c r="M131" s="355">
        <v>27.83878</v>
      </c>
      <c r="N131" s="1"/>
      <c r="O131" s="1"/>
    </row>
    <row r="132" spans="1:15" ht="12.75" customHeight="1">
      <c r="A132" s="30">
        <v>122</v>
      </c>
      <c r="B132" s="384" t="s">
        <v>253</v>
      </c>
      <c r="C132" s="355">
        <v>156.25</v>
      </c>
      <c r="D132" s="356">
        <v>155.4</v>
      </c>
      <c r="E132" s="356">
        <v>152.35000000000002</v>
      </c>
      <c r="F132" s="356">
        <v>148.45000000000002</v>
      </c>
      <c r="G132" s="356">
        <v>145.40000000000003</v>
      </c>
      <c r="H132" s="356">
        <v>159.30000000000001</v>
      </c>
      <c r="I132" s="356">
        <v>162.35000000000002</v>
      </c>
      <c r="J132" s="356">
        <v>166.25</v>
      </c>
      <c r="K132" s="355">
        <v>158.44999999999999</v>
      </c>
      <c r="L132" s="355">
        <v>151.5</v>
      </c>
      <c r="M132" s="355">
        <v>95.42465</v>
      </c>
      <c r="N132" s="1"/>
      <c r="O132" s="1"/>
    </row>
    <row r="133" spans="1:15" ht="12.75" customHeight="1">
      <c r="A133" s="30">
        <v>123</v>
      </c>
      <c r="B133" s="384" t="s">
        <v>350</v>
      </c>
      <c r="C133" s="355">
        <v>785.7</v>
      </c>
      <c r="D133" s="356">
        <v>792.9</v>
      </c>
      <c r="E133" s="356">
        <v>773.8</v>
      </c>
      <c r="F133" s="356">
        <v>761.9</v>
      </c>
      <c r="G133" s="356">
        <v>742.8</v>
      </c>
      <c r="H133" s="356">
        <v>804.8</v>
      </c>
      <c r="I133" s="356">
        <v>823.90000000000009</v>
      </c>
      <c r="J133" s="356">
        <v>835.8</v>
      </c>
      <c r="K133" s="355">
        <v>812</v>
      </c>
      <c r="L133" s="355">
        <v>781</v>
      </c>
      <c r="M133" s="355">
        <v>0.39924999999999999</v>
      </c>
      <c r="N133" s="1"/>
      <c r="O133" s="1"/>
    </row>
    <row r="134" spans="1:15" ht="12.75" customHeight="1">
      <c r="A134" s="30">
        <v>124</v>
      </c>
      <c r="B134" s="384" t="s">
        <v>96</v>
      </c>
      <c r="C134" s="355">
        <v>4201.5</v>
      </c>
      <c r="D134" s="356">
        <v>4241.9000000000005</v>
      </c>
      <c r="E134" s="356">
        <v>4137.9500000000007</v>
      </c>
      <c r="F134" s="356">
        <v>4074.4000000000005</v>
      </c>
      <c r="G134" s="356">
        <v>3970.4500000000007</v>
      </c>
      <c r="H134" s="356">
        <v>4305.4500000000007</v>
      </c>
      <c r="I134" s="356">
        <v>4409.3999999999996</v>
      </c>
      <c r="J134" s="356">
        <v>4472.9500000000007</v>
      </c>
      <c r="K134" s="355">
        <v>4345.8500000000004</v>
      </c>
      <c r="L134" s="355">
        <v>4178.3500000000004</v>
      </c>
      <c r="M134" s="355">
        <v>3.8082099999999999</v>
      </c>
      <c r="N134" s="1"/>
      <c r="O134" s="1"/>
    </row>
    <row r="135" spans="1:15" ht="12.75" customHeight="1">
      <c r="A135" s="30">
        <v>125</v>
      </c>
      <c r="B135" s="384" t="s">
        <v>254</v>
      </c>
      <c r="C135" s="355">
        <v>4397.25</v>
      </c>
      <c r="D135" s="356">
        <v>4425.416666666667</v>
      </c>
      <c r="E135" s="356">
        <v>4331.8333333333339</v>
      </c>
      <c r="F135" s="356">
        <v>4266.416666666667</v>
      </c>
      <c r="G135" s="356">
        <v>4172.8333333333339</v>
      </c>
      <c r="H135" s="356">
        <v>4490.8333333333339</v>
      </c>
      <c r="I135" s="356">
        <v>4584.4166666666679</v>
      </c>
      <c r="J135" s="356">
        <v>4649.8333333333339</v>
      </c>
      <c r="K135" s="355">
        <v>4519</v>
      </c>
      <c r="L135" s="355">
        <v>4360</v>
      </c>
      <c r="M135" s="355">
        <v>2.3443900000000002</v>
      </c>
      <c r="N135" s="1"/>
      <c r="O135" s="1"/>
    </row>
    <row r="136" spans="1:15" ht="12.75" customHeight="1">
      <c r="A136" s="30">
        <v>126</v>
      </c>
      <c r="B136" s="384" t="s">
        <v>98</v>
      </c>
      <c r="C136" s="355">
        <v>387.15</v>
      </c>
      <c r="D136" s="356">
        <v>391.36666666666662</v>
      </c>
      <c r="E136" s="356">
        <v>381.18333333333322</v>
      </c>
      <c r="F136" s="356">
        <v>375.21666666666658</v>
      </c>
      <c r="G136" s="356">
        <v>365.03333333333319</v>
      </c>
      <c r="H136" s="356">
        <v>397.33333333333326</v>
      </c>
      <c r="I136" s="356">
        <v>407.51666666666665</v>
      </c>
      <c r="J136" s="356">
        <v>413.48333333333329</v>
      </c>
      <c r="K136" s="355">
        <v>401.55</v>
      </c>
      <c r="L136" s="355">
        <v>385.4</v>
      </c>
      <c r="M136" s="355">
        <v>48.517359999999996</v>
      </c>
      <c r="N136" s="1"/>
      <c r="O136" s="1"/>
    </row>
    <row r="137" spans="1:15" ht="12.75" customHeight="1">
      <c r="A137" s="30">
        <v>127</v>
      </c>
      <c r="B137" s="384" t="s">
        <v>245</v>
      </c>
      <c r="C137" s="355">
        <v>4073.55</v>
      </c>
      <c r="D137" s="356">
        <v>4088.5166666666664</v>
      </c>
      <c r="E137" s="356">
        <v>4030.2333333333327</v>
      </c>
      <c r="F137" s="356">
        <v>3986.9166666666661</v>
      </c>
      <c r="G137" s="356">
        <v>3928.6333333333323</v>
      </c>
      <c r="H137" s="356">
        <v>4131.833333333333</v>
      </c>
      <c r="I137" s="356">
        <v>4190.1166666666659</v>
      </c>
      <c r="J137" s="356">
        <v>4233.4333333333334</v>
      </c>
      <c r="K137" s="355">
        <v>4146.8</v>
      </c>
      <c r="L137" s="355">
        <v>4045.2</v>
      </c>
      <c r="M137" s="355">
        <v>2.8809100000000001</v>
      </c>
      <c r="N137" s="1"/>
      <c r="O137" s="1"/>
    </row>
    <row r="138" spans="1:15" ht="12.75" customHeight="1">
      <c r="A138" s="30">
        <v>128</v>
      </c>
      <c r="B138" s="384" t="s">
        <v>99</v>
      </c>
      <c r="C138" s="355">
        <v>4309.2</v>
      </c>
      <c r="D138" s="356">
        <v>4303.083333333333</v>
      </c>
      <c r="E138" s="356">
        <v>4256.1666666666661</v>
      </c>
      <c r="F138" s="356">
        <v>4203.1333333333332</v>
      </c>
      <c r="G138" s="356">
        <v>4156.2166666666662</v>
      </c>
      <c r="H138" s="356">
        <v>4356.1166666666659</v>
      </c>
      <c r="I138" s="356">
        <v>4403.0333333333319</v>
      </c>
      <c r="J138" s="356">
        <v>4456.0666666666657</v>
      </c>
      <c r="K138" s="355">
        <v>4350</v>
      </c>
      <c r="L138" s="355">
        <v>4250.05</v>
      </c>
      <c r="M138" s="355">
        <v>2.55958</v>
      </c>
      <c r="N138" s="1"/>
      <c r="O138" s="1"/>
    </row>
    <row r="139" spans="1:15" ht="12.75" customHeight="1">
      <c r="A139" s="30">
        <v>129</v>
      </c>
      <c r="B139" s="384" t="s">
        <v>565</v>
      </c>
      <c r="C139" s="355">
        <v>2445.75</v>
      </c>
      <c r="D139" s="356">
        <v>2451.5333333333333</v>
      </c>
      <c r="E139" s="356">
        <v>2414.2166666666667</v>
      </c>
      <c r="F139" s="356">
        <v>2382.6833333333334</v>
      </c>
      <c r="G139" s="356">
        <v>2345.3666666666668</v>
      </c>
      <c r="H139" s="356">
        <v>2483.0666666666666</v>
      </c>
      <c r="I139" s="356">
        <v>2520.3833333333332</v>
      </c>
      <c r="J139" s="356">
        <v>2551.9166666666665</v>
      </c>
      <c r="K139" s="355">
        <v>2488.85</v>
      </c>
      <c r="L139" s="355">
        <v>2420</v>
      </c>
      <c r="M139" s="355">
        <v>0.44223000000000001</v>
      </c>
      <c r="N139" s="1"/>
      <c r="O139" s="1"/>
    </row>
    <row r="140" spans="1:15" ht="12.75" customHeight="1">
      <c r="A140" s="30">
        <v>130</v>
      </c>
      <c r="B140" s="384" t="s">
        <v>355</v>
      </c>
      <c r="C140" s="355">
        <v>66.95</v>
      </c>
      <c r="D140" s="356">
        <v>67.45</v>
      </c>
      <c r="E140" s="356">
        <v>66.400000000000006</v>
      </c>
      <c r="F140" s="356">
        <v>65.850000000000009</v>
      </c>
      <c r="G140" s="356">
        <v>64.800000000000011</v>
      </c>
      <c r="H140" s="356">
        <v>68</v>
      </c>
      <c r="I140" s="356">
        <v>69.049999999999983</v>
      </c>
      <c r="J140" s="356">
        <v>69.599999999999994</v>
      </c>
      <c r="K140" s="355">
        <v>68.5</v>
      </c>
      <c r="L140" s="355">
        <v>66.900000000000006</v>
      </c>
      <c r="M140" s="355">
        <v>7.9242499999999998</v>
      </c>
      <c r="N140" s="1"/>
      <c r="O140" s="1"/>
    </row>
    <row r="141" spans="1:15" ht="12.75" customHeight="1">
      <c r="A141" s="30">
        <v>131</v>
      </c>
      <c r="B141" s="384" t="s">
        <v>100</v>
      </c>
      <c r="C141" s="355">
        <v>2601.35</v>
      </c>
      <c r="D141" s="356">
        <v>2603.0499999999997</v>
      </c>
      <c r="E141" s="356">
        <v>2559.9999999999995</v>
      </c>
      <c r="F141" s="356">
        <v>2518.6499999999996</v>
      </c>
      <c r="G141" s="356">
        <v>2475.5999999999995</v>
      </c>
      <c r="H141" s="356">
        <v>2644.3999999999996</v>
      </c>
      <c r="I141" s="356">
        <v>2687.45</v>
      </c>
      <c r="J141" s="356">
        <v>2728.7999999999997</v>
      </c>
      <c r="K141" s="355">
        <v>2646.1</v>
      </c>
      <c r="L141" s="355">
        <v>2561.6999999999998</v>
      </c>
      <c r="M141" s="355">
        <v>4.48637</v>
      </c>
      <c r="N141" s="1"/>
      <c r="O141" s="1"/>
    </row>
    <row r="142" spans="1:15" ht="12.75" customHeight="1">
      <c r="A142" s="30">
        <v>132</v>
      </c>
      <c r="B142" s="384" t="s">
        <v>352</v>
      </c>
      <c r="C142" s="355">
        <v>494.9</v>
      </c>
      <c r="D142" s="356">
        <v>495.63333333333327</v>
      </c>
      <c r="E142" s="356">
        <v>486.31666666666655</v>
      </c>
      <c r="F142" s="356">
        <v>477.73333333333329</v>
      </c>
      <c r="G142" s="356">
        <v>468.41666666666657</v>
      </c>
      <c r="H142" s="356">
        <v>504.21666666666653</v>
      </c>
      <c r="I142" s="356">
        <v>513.5333333333333</v>
      </c>
      <c r="J142" s="356">
        <v>522.11666666666656</v>
      </c>
      <c r="K142" s="355">
        <v>504.95</v>
      </c>
      <c r="L142" s="355">
        <v>487.05</v>
      </c>
      <c r="M142" s="355">
        <v>3.4429400000000001</v>
      </c>
      <c r="N142" s="1"/>
      <c r="O142" s="1"/>
    </row>
    <row r="143" spans="1:15" ht="12.75" customHeight="1">
      <c r="A143" s="30">
        <v>133</v>
      </c>
      <c r="B143" s="384" t="s">
        <v>353</v>
      </c>
      <c r="C143" s="355">
        <v>142.15</v>
      </c>
      <c r="D143" s="356">
        <v>143.28333333333333</v>
      </c>
      <c r="E143" s="356">
        <v>139.91666666666666</v>
      </c>
      <c r="F143" s="356">
        <v>137.68333333333334</v>
      </c>
      <c r="G143" s="356">
        <v>134.31666666666666</v>
      </c>
      <c r="H143" s="356">
        <v>145.51666666666665</v>
      </c>
      <c r="I143" s="356">
        <v>148.88333333333333</v>
      </c>
      <c r="J143" s="356">
        <v>151.11666666666665</v>
      </c>
      <c r="K143" s="355">
        <v>146.65</v>
      </c>
      <c r="L143" s="355">
        <v>141.05000000000001</v>
      </c>
      <c r="M143" s="355">
        <v>4.5376399999999997</v>
      </c>
      <c r="N143" s="1"/>
      <c r="O143" s="1"/>
    </row>
    <row r="144" spans="1:15" ht="12.75" customHeight="1">
      <c r="A144" s="30">
        <v>134</v>
      </c>
      <c r="B144" s="384" t="s">
        <v>356</v>
      </c>
      <c r="C144" s="355">
        <v>418.35</v>
      </c>
      <c r="D144" s="356">
        <v>415.73333333333335</v>
      </c>
      <c r="E144" s="356">
        <v>410.4666666666667</v>
      </c>
      <c r="F144" s="356">
        <v>402.58333333333337</v>
      </c>
      <c r="G144" s="356">
        <v>397.31666666666672</v>
      </c>
      <c r="H144" s="356">
        <v>423.61666666666667</v>
      </c>
      <c r="I144" s="356">
        <v>428.88333333333333</v>
      </c>
      <c r="J144" s="356">
        <v>436.76666666666665</v>
      </c>
      <c r="K144" s="355">
        <v>421</v>
      </c>
      <c r="L144" s="355">
        <v>407.85</v>
      </c>
      <c r="M144" s="355">
        <v>10.91075</v>
      </c>
      <c r="N144" s="1"/>
      <c r="O144" s="1"/>
    </row>
    <row r="145" spans="1:15" ht="12.75" customHeight="1">
      <c r="A145" s="30">
        <v>135</v>
      </c>
      <c r="B145" s="384" t="s">
        <v>255</v>
      </c>
      <c r="C145" s="355">
        <v>498.1</v>
      </c>
      <c r="D145" s="356">
        <v>499.23333333333329</v>
      </c>
      <c r="E145" s="356">
        <v>493.01666666666659</v>
      </c>
      <c r="F145" s="356">
        <v>487.93333333333328</v>
      </c>
      <c r="G145" s="356">
        <v>481.71666666666658</v>
      </c>
      <c r="H145" s="356">
        <v>504.31666666666661</v>
      </c>
      <c r="I145" s="356">
        <v>510.5333333333333</v>
      </c>
      <c r="J145" s="356">
        <v>515.61666666666656</v>
      </c>
      <c r="K145" s="355">
        <v>505.45</v>
      </c>
      <c r="L145" s="355">
        <v>494.15</v>
      </c>
      <c r="M145" s="355">
        <v>1.8834</v>
      </c>
      <c r="N145" s="1"/>
      <c r="O145" s="1"/>
    </row>
    <row r="146" spans="1:15" ht="12.75" customHeight="1">
      <c r="A146" s="30">
        <v>136</v>
      </c>
      <c r="B146" s="384" t="s">
        <v>256</v>
      </c>
      <c r="C146" s="355">
        <v>1573.7</v>
      </c>
      <c r="D146" s="356">
        <v>1581.2166666666665</v>
      </c>
      <c r="E146" s="356">
        <v>1562.4833333333329</v>
      </c>
      <c r="F146" s="356">
        <v>1551.2666666666664</v>
      </c>
      <c r="G146" s="356">
        <v>1532.5333333333328</v>
      </c>
      <c r="H146" s="356">
        <v>1592.4333333333329</v>
      </c>
      <c r="I146" s="356">
        <v>1611.1666666666665</v>
      </c>
      <c r="J146" s="356">
        <v>1622.383333333333</v>
      </c>
      <c r="K146" s="355">
        <v>1599.95</v>
      </c>
      <c r="L146" s="355">
        <v>1570</v>
      </c>
      <c r="M146" s="355">
        <v>0.12327</v>
      </c>
      <c r="N146" s="1"/>
      <c r="O146" s="1"/>
    </row>
    <row r="147" spans="1:15" ht="12.75" customHeight="1">
      <c r="A147" s="30">
        <v>137</v>
      </c>
      <c r="B147" s="384" t="s">
        <v>357</v>
      </c>
      <c r="C147" s="355">
        <v>70.3</v>
      </c>
      <c r="D147" s="356">
        <v>70.350000000000009</v>
      </c>
      <c r="E147" s="356">
        <v>69.65000000000002</v>
      </c>
      <c r="F147" s="356">
        <v>69.000000000000014</v>
      </c>
      <c r="G147" s="356">
        <v>68.300000000000026</v>
      </c>
      <c r="H147" s="356">
        <v>71.000000000000014</v>
      </c>
      <c r="I147" s="356">
        <v>71.7</v>
      </c>
      <c r="J147" s="356">
        <v>72.350000000000009</v>
      </c>
      <c r="K147" s="355">
        <v>71.05</v>
      </c>
      <c r="L147" s="355">
        <v>69.7</v>
      </c>
      <c r="M147" s="355">
        <v>12.85886</v>
      </c>
      <c r="N147" s="1"/>
      <c r="O147" s="1"/>
    </row>
    <row r="148" spans="1:15" ht="12.75" customHeight="1">
      <c r="A148" s="30">
        <v>138</v>
      </c>
      <c r="B148" s="384" t="s">
        <v>354</v>
      </c>
      <c r="C148" s="355">
        <v>186.85</v>
      </c>
      <c r="D148" s="356">
        <v>188.36666666666667</v>
      </c>
      <c r="E148" s="356">
        <v>184.83333333333334</v>
      </c>
      <c r="F148" s="356">
        <v>182.81666666666666</v>
      </c>
      <c r="G148" s="356">
        <v>179.28333333333333</v>
      </c>
      <c r="H148" s="356">
        <v>190.38333333333335</v>
      </c>
      <c r="I148" s="356">
        <v>193.91666666666666</v>
      </c>
      <c r="J148" s="356">
        <v>195.93333333333337</v>
      </c>
      <c r="K148" s="355">
        <v>191.9</v>
      </c>
      <c r="L148" s="355">
        <v>186.35</v>
      </c>
      <c r="M148" s="355">
        <v>1.2554000000000001</v>
      </c>
      <c r="N148" s="1"/>
      <c r="O148" s="1"/>
    </row>
    <row r="149" spans="1:15" ht="12.75" customHeight="1">
      <c r="A149" s="30">
        <v>139</v>
      </c>
      <c r="B149" s="384" t="s">
        <v>358</v>
      </c>
      <c r="C149" s="355">
        <v>114.1</v>
      </c>
      <c r="D149" s="356">
        <v>113.53333333333332</v>
      </c>
      <c r="E149" s="356">
        <v>111.01666666666664</v>
      </c>
      <c r="F149" s="356">
        <v>107.93333333333332</v>
      </c>
      <c r="G149" s="356">
        <v>105.41666666666664</v>
      </c>
      <c r="H149" s="356">
        <v>116.61666666666663</v>
      </c>
      <c r="I149" s="356">
        <v>119.13333333333331</v>
      </c>
      <c r="J149" s="356">
        <v>122.21666666666663</v>
      </c>
      <c r="K149" s="355">
        <v>116.05</v>
      </c>
      <c r="L149" s="355">
        <v>110.45</v>
      </c>
      <c r="M149" s="355">
        <v>9.4571500000000004</v>
      </c>
      <c r="N149" s="1"/>
      <c r="O149" s="1"/>
    </row>
    <row r="150" spans="1:15" ht="12.75" customHeight="1">
      <c r="A150" s="30">
        <v>140</v>
      </c>
      <c r="B150" s="384" t="s">
        <v>834</v>
      </c>
      <c r="C150" s="355">
        <v>56.85</v>
      </c>
      <c r="D150" s="356">
        <v>57.15</v>
      </c>
      <c r="E150" s="356">
        <v>56.199999999999996</v>
      </c>
      <c r="F150" s="356">
        <v>55.55</v>
      </c>
      <c r="G150" s="356">
        <v>54.599999999999994</v>
      </c>
      <c r="H150" s="356">
        <v>57.8</v>
      </c>
      <c r="I150" s="356">
        <v>58.75</v>
      </c>
      <c r="J150" s="356">
        <v>59.4</v>
      </c>
      <c r="K150" s="355">
        <v>58.1</v>
      </c>
      <c r="L150" s="355">
        <v>56.5</v>
      </c>
      <c r="M150" s="355">
        <v>1.87286</v>
      </c>
      <c r="N150" s="1"/>
      <c r="O150" s="1"/>
    </row>
    <row r="151" spans="1:15" ht="12.75" customHeight="1">
      <c r="A151" s="30">
        <v>141</v>
      </c>
      <c r="B151" s="384" t="s">
        <v>359</v>
      </c>
      <c r="C151" s="355">
        <v>703.7</v>
      </c>
      <c r="D151" s="356">
        <v>709.94999999999993</v>
      </c>
      <c r="E151" s="356">
        <v>694.89999999999986</v>
      </c>
      <c r="F151" s="356">
        <v>686.09999999999991</v>
      </c>
      <c r="G151" s="356">
        <v>671.04999999999984</v>
      </c>
      <c r="H151" s="356">
        <v>718.74999999999989</v>
      </c>
      <c r="I151" s="356">
        <v>733.79999999999984</v>
      </c>
      <c r="J151" s="356">
        <v>742.59999999999991</v>
      </c>
      <c r="K151" s="355">
        <v>725</v>
      </c>
      <c r="L151" s="355">
        <v>701.15</v>
      </c>
      <c r="M151" s="355">
        <v>0.29762</v>
      </c>
      <c r="N151" s="1"/>
      <c r="O151" s="1"/>
    </row>
    <row r="152" spans="1:15" ht="12.75" customHeight="1">
      <c r="A152" s="30">
        <v>142</v>
      </c>
      <c r="B152" s="384" t="s">
        <v>101</v>
      </c>
      <c r="C152" s="355">
        <v>1823.85</v>
      </c>
      <c r="D152" s="356">
        <v>1826.2</v>
      </c>
      <c r="E152" s="356">
        <v>1807.75</v>
      </c>
      <c r="F152" s="356">
        <v>1791.6499999999999</v>
      </c>
      <c r="G152" s="356">
        <v>1773.1999999999998</v>
      </c>
      <c r="H152" s="356">
        <v>1842.3000000000002</v>
      </c>
      <c r="I152" s="356">
        <v>1860.7500000000005</v>
      </c>
      <c r="J152" s="356">
        <v>1876.8500000000004</v>
      </c>
      <c r="K152" s="355">
        <v>1844.65</v>
      </c>
      <c r="L152" s="355">
        <v>1810.1</v>
      </c>
      <c r="M152" s="355">
        <v>7.1289999999999996</v>
      </c>
      <c r="N152" s="1"/>
      <c r="O152" s="1"/>
    </row>
    <row r="153" spans="1:15" ht="12.75" customHeight="1">
      <c r="A153" s="30">
        <v>143</v>
      </c>
      <c r="B153" s="384" t="s">
        <v>102</v>
      </c>
      <c r="C153" s="355">
        <v>167</v>
      </c>
      <c r="D153" s="356">
        <v>168.21666666666667</v>
      </c>
      <c r="E153" s="356">
        <v>165.28333333333333</v>
      </c>
      <c r="F153" s="356">
        <v>163.56666666666666</v>
      </c>
      <c r="G153" s="356">
        <v>160.63333333333333</v>
      </c>
      <c r="H153" s="356">
        <v>169.93333333333334</v>
      </c>
      <c r="I153" s="356">
        <v>172.86666666666667</v>
      </c>
      <c r="J153" s="356">
        <v>174.58333333333334</v>
      </c>
      <c r="K153" s="355">
        <v>171.15</v>
      </c>
      <c r="L153" s="355">
        <v>166.5</v>
      </c>
      <c r="M153" s="355">
        <v>33.680570000000003</v>
      </c>
      <c r="N153" s="1"/>
      <c r="O153" s="1"/>
    </row>
    <row r="154" spans="1:15" ht="12.75" customHeight="1">
      <c r="A154" s="30">
        <v>144</v>
      </c>
      <c r="B154" s="384" t="s">
        <v>835</v>
      </c>
      <c r="C154" s="355">
        <v>131.55000000000001</v>
      </c>
      <c r="D154" s="356">
        <v>132.76666666666668</v>
      </c>
      <c r="E154" s="356">
        <v>128.98333333333335</v>
      </c>
      <c r="F154" s="356">
        <v>126.41666666666666</v>
      </c>
      <c r="G154" s="356">
        <v>122.63333333333333</v>
      </c>
      <c r="H154" s="356">
        <v>135.33333333333337</v>
      </c>
      <c r="I154" s="356">
        <v>139.11666666666673</v>
      </c>
      <c r="J154" s="356">
        <v>141.68333333333339</v>
      </c>
      <c r="K154" s="355">
        <v>136.55000000000001</v>
      </c>
      <c r="L154" s="355">
        <v>130.19999999999999</v>
      </c>
      <c r="M154" s="355">
        <v>2.7234600000000002</v>
      </c>
      <c r="N154" s="1"/>
      <c r="O154" s="1"/>
    </row>
    <row r="155" spans="1:15" ht="12.75" customHeight="1">
      <c r="A155" s="30">
        <v>145</v>
      </c>
      <c r="B155" s="384" t="s">
        <v>360</v>
      </c>
      <c r="C155" s="355">
        <v>306</v>
      </c>
      <c r="D155" s="356">
        <v>309.53333333333336</v>
      </c>
      <c r="E155" s="356">
        <v>300.06666666666672</v>
      </c>
      <c r="F155" s="356">
        <v>294.13333333333338</v>
      </c>
      <c r="G155" s="356">
        <v>284.66666666666674</v>
      </c>
      <c r="H155" s="356">
        <v>315.4666666666667</v>
      </c>
      <c r="I155" s="356">
        <v>324.93333333333328</v>
      </c>
      <c r="J155" s="356">
        <v>330.86666666666667</v>
      </c>
      <c r="K155" s="355">
        <v>319</v>
      </c>
      <c r="L155" s="355">
        <v>303.60000000000002</v>
      </c>
      <c r="M155" s="355">
        <v>9.5761800000000008</v>
      </c>
      <c r="N155" s="1"/>
      <c r="O155" s="1"/>
    </row>
    <row r="156" spans="1:15" ht="12.75" customHeight="1">
      <c r="A156" s="30">
        <v>146</v>
      </c>
      <c r="B156" s="384" t="s">
        <v>103</v>
      </c>
      <c r="C156" s="355">
        <v>99.5</v>
      </c>
      <c r="D156" s="356">
        <v>99.266666666666666</v>
      </c>
      <c r="E156" s="356">
        <v>98.033333333333331</v>
      </c>
      <c r="F156" s="356">
        <v>96.566666666666663</v>
      </c>
      <c r="G156" s="356">
        <v>95.333333333333329</v>
      </c>
      <c r="H156" s="356">
        <v>100.73333333333333</v>
      </c>
      <c r="I156" s="356">
        <v>101.96666666666665</v>
      </c>
      <c r="J156" s="356">
        <v>103.43333333333334</v>
      </c>
      <c r="K156" s="355">
        <v>100.5</v>
      </c>
      <c r="L156" s="355">
        <v>97.8</v>
      </c>
      <c r="M156" s="355">
        <v>242.64143999999999</v>
      </c>
      <c r="N156" s="1"/>
      <c r="O156" s="1"/>
    </row>
    <row r="157" spans="1:15" ht="12.75" customHeight="1">
      <c r="A157" s="30">
        <v>147</v>
      </c>
      <c r="B157" s="384" t="s">
        <v>362</v>
      </c>
      <c r="C157" s="355">
        <v>498.4</v>
      </c>
      <c r="D157" s="356">
        <v>500.06666666666666</v>
      </c>
      <c r="E157" s="356">
        <v>490.33333333333331</v>
      </c>
      <c r="F157" s="356">
        <v>482.26666666666665</v>
      </c>
      <c r="G157" s="356">
        <v>472.5333333333333</v>
      </c>
      <c r="H157" s="356">
        <v>508.13333333333333</v>
      </c>
      <c r="I157" s="356">
        <v>517.86666666666667</v>
      </c>
      <c r="J157" s="356">
        <v>525.93333333333339</v>
      </c>
      <c r="K157" s="355">
        <v>509.8</v>
      </c>
      <c r="L157" s="355">
        <v>492</v>
      </c>
      <c r="M157" s="355">
        <v>0.48703000000000002</v>
      </c>
      <c r="N157" s="1"/>
      <c r="O157" s="1"/>
    </row>
    <row r="158" spans="1:15" ht="12.75" customHeight="1">
      <c r="A158" s="30">
        <v>148</v>
      </c>
      <c r="B158" s="384" t="s">
        <v>361</v>
      </c>
      <c r="C158" s="355">
        <v>4088.2</v>
      </c>
      <c r="D158" s="356">
        <v>4079.6166666666668</v>
      </c>
      <c r="E158" s="356">
        <v>4011.2333333333336</v>
      </c>
      <c r="F158" s="356">
        <v>3934.2666666666669</v>
      </c>
      <c r="G158" s="356">
        <v>3865.8833333333337</v>
      </c>
      <c r="H158" s="356">
        <v>4156.5833333333339</v>
      </c>
      <c r="I158" s="356">
        <v>4224.9666666666672</v>
      </c>
      <c r="J158" s="356">
        <v>4301.9333333333334</v>
      </c>
      <c r="K158" s="355">
        <v>4148</v>
      </c>
      <c r="L158" s="355">
        <v>4002.65</v>
      </c>
      <c r="M158" s="355">
        <v>0.27390999999999999</v>
      </c>
      <c r="N158" s="1"/>
      <c r="O158" s="1"/>
    </row>
    <row r="159" spans="1:15" ht="12.75" customHeight="1">
      <c r="A159" s="30">
        <v>149</v>
      </c>
      <c r="B159" s="384" t="s">
        <v>363</v>
      </c>
      <c r="C159" s="355">
        <v>183.4</v>
      </c>
      <c r="D159" s="356">
        <v>182.81666666666669</v>
      </c>
      <c r="E159" s="356">
        <v>181.13333333333338</v>
      </c>
      <c r="F159" s="356">
        <v>178.8666666666667</v>
      </c>
      <c r="G159" s="356">
        <v>177.18333333333339</v>
      </c>
      <c r="H159" s="356">
        <v>185.08333333333337</v>
      </c>
      <c r="I159" s="356">
        <v>186.76666666666671</v>
      </c>
      <c r="J159" s="356">
        <v>189.03333333333336</v>
      </c>
      <c r="K159" s="355">
        <v>184.5</v>
      </c>
      <c r="L159" s="355">
        <v>180.55</v>
      </c>
      <c r="M159" s="355">
        <v>4.8048900000000003</v>
      </c>
      <c r="N159" s="1"/>
      <c r="O159" s="1"/>
    </row>
    <row r="160" spans="1:15" ht="12.75" customHeight="1">
      <c r="A160" s="30">
        <v>150</v>
      </c>
      <c r="B160" s="384" t="s">
        <v>380</v>
      </c>
      <c r="C160" s="355">
        <v>3089.85</v>
      </c>
      <c r="D160" s="356">
        <v>3104.8833333333337</v>
      </c>
      <c r="E160" s="356">
        <v>3050.0166666666673</v>
      </c>
      <c r="F160" s="356">
        <v>3010.1833333333338</v>
      </c>
      <c r="G160" s="356">
        <v>2955.3166666666675</v>
      </c>
      <c r="H160" s="356">
        <v>3144.7166666666672</v>
      </c>
      <c r="I160" s="356">
        <v>3199.583333333333</v>
      </c>
      <c r="J160" s="356">
        <v>3239.416666666667</v>
      </c>
      <c r="K160" s="355">
        <v>3159.75</v>
      </c>
      <c r="L160" s="355">
        <v>3065.05</v>
      </c>
      <c r="M160" s="355">
        <v>0.72101000000000004</v>
      </c>
      <c r="N160" s="1"/>
      <c r="O160" s="1"/>
    </row>
    <row r="161" spans="1:15" ht="12.75" customHeight="1">
      <c r="A161" s="30">
        <v>151</v>
      </c>
      <c r="B161" s="384" t="s">
        <v>257</v>
      </c>
      <c r="C161" s="355">
        <v>263.60000000000002</v>
      </c>
      <c r="D161" s="356">
        <v>263.81666666666666</v>
      </c>
      <c r="E161" s="356">
        <v>261.08333333333331</v>
      </c>
      <c r="F161" s="356">
        <v>258.56666666666666</v>
      </c>
      <c r="G161" s="356">
        <v>255.83333333333331</v>
      </c>
      <c r="H161" s="356">
        <v>266.33333333333331</v>
      </c>
      <c r="I161" s="356">
        <v>269.06666666666666</v>
      </c>
      <c r="J161" s="356">
        <v>271.58333333333331</v>
      </c>
      <c r="K161" s="355">
        <v>266.55</v>
      </c>
      <c r="L161" s="355">
        <v>261.3</v>
      </c>
      <c r="M161" s="355">
        <v>10.46332</v>
      </c>
      <c r="N161" s="1"/>
      <c r="O161" s="1"/>
    </row>
    <row r="162" spans="1:15" ht="12.75" customHeight="1">
      <c r="A162" s="30">
        <v>152</v>
      </c>
      <c r="B162" s="384" t="s">
        <v>366</v>
      </c>
      <c r="C162" s="355">
        <v>47.1</v>
      </c>
      <c r="D162" s="356">
        <v>47.300000000000004</v>
      </c>
      <c r="E162" s="356">
        <v>46.70000000000001</v>
      </c>
      <c r="F162" s="356">
        <v>46.300000000000004</v>
      </c>
      <c r="G162" s="356">
        <v>45.70000000000001</v>
      </c>
      <c r="H162" s="356">
        <v>47.70000000000001</v>
      </c>
      <c r="I162" s="356">
        <v>48.300000000000004</v>
      </c>
      <c r="J162" s="356">
        <v>48.70000000000001</v>
      </c>
      <c r="K162" s="355">
        <v>47.9</v>
      </c>
      <c r="L162" s="355">
        <v>46.9</v>
      </c>
      <c r="M162" s="355">
        <v>15.93436</v>
      </c>
      <c r="N162" s="1"/>
      <c r="O162" s="1"/>
    </row>
    <row r="163" spans="1:15" ht="12.75" customHeight="1">
      <c r="A163" s="30">
        <v>153</v>
      </c>
      <c r="B163" s="384" t="s">
        <v>364</v>
      </c>
      <c r="C163" s="355">
        <v>145.85</v>
      </c>
      <c r="D163" s="356">
        <v>148.26666666666668</v>
      </c>
      <c r="E163" s="356">
        <v>142.78333333333336</v>
      </c>
      <c r="F163" s="356">
        <v>139.71666666666667</v>
      </c>
      <c r="G163" s="356">
        <v>134.23333333333335</v>
      </c>
      <c r="H163" s="356">
        <v>151.33333333333337</v>
      </c>
      <c r="I163" s="356">
        <v>156.81666666666666</v>
      </c>
      <c r="J163" s="356">
        <v>159.88333333333338</v>
      </c>
      <c r="K163" s="355">
        <v>153.75</v>
      </c>
      <c r="L163" s="355">
        <v>145.19999999999999</v>
      </c>
      <c r="M163" s="355">
        <v>57.310749999999999</v>
      </c>
      <c r="N163" s="1"/>
      <c r="O163" s="1"/>
    </row>
    <row r="164" spans="1:15" ht="12.75" customHeight="1">
      <c r="A164" s="30">
        <v>154</v>
      </c>
      <c r="B164" s="384" t="s">
        <v>379</v>
      </c>
      <c r="C164" s="355">
        <v>194.55</v>
      </c>
      <c r="D164" s="356">
        <v>197.35</v>
      </c>
      <c r="E164" s="356">
        <v>190.2</v>
      </c>
      <c r="F164" s="356">
        <v>185.85</v>
      </c>
      <c r="G164" s="356">
        <v>178.7</v>
      </c>
      <c r="H164" s="356">
        <v>201.7</v>
      </c>
      <c r="I164" s="356">
        <v>208.85000000000002</v>
      </c>
      <c r="J164" s="356">
        <v>213.2</v>
      </c>
      <c r="K164" s="355">
        <v>204.5</v>
      </c>
      <c r="L164" s="355">
        <v>193</v>
      </c>
      <c r="M164" s="355">
        <v>4.6570200000000002</v>
      </c>
      <c r="N164" s="1"/>
      <c r="O164" s="1"/>
    </row>
    <row r="165" spans="1:15" ht="12.75" customHeight="1">
      <c r="A165" s="30">
        <v>155</v>
      </c>
      <c r="B165" s="384" t="s">
        <v>104</v>
      </c>
      <c r="C165" s="355">
        <v>148.25</v>
      </c>
      <c r="D165" s="356">
        <v>147.85</v>
      </c>
      <c r="E165" s="356">
        <v>146.79999999999998</v>
      </c>
      <c r="F165" s="356">
        <v>145.35</v>
      </c>
      <c r="G165" s="356">
        <v>144.29999999999998</v>
      </c>
      <c r="H165" s="356">
        <v>149.29999999999998</v>
      </c>
      <c r="I165" s="356">
        <v>150.35</v>
      </c>
      <c r="J165" s="356">
        <v>151.79999999999998</v>
      </c>
      <c r="K165" s="355">
        <v>148.9</v>
      </c>
      <c r="L165" s="355">
        <v>146.4</v>
      </c>
      <c r="M165" s="355">
        <v>81.599639999999994</v>
      </c>
      <c r="N165" s="1"/>
      <c r="O165" s="1"/>
    </row>
    <row r="166" spans="1:15" ht="12.75" customHeight="1">
      <c r="A166" s="30">
        <v>156</v>
      </c>
      <c r="B166" s="384" t="s">
        <v>368</v>
      </c>
      <c r="C166" s="355">
        <v>3165</v>
      </c>
      <c r="D166" s="356">
        <v>3165.9166666666665</v>
      </c>
      <c r="E166" s="356">
        <v>3121.833333333333</v>
      </c>
      <c r="F166" s="356">
        <v>3078.6666666666665</v>
      </c>
      <c r="G166" s="356">
        <v>3034.583333333333</v>
      </c>
      <c r="H166" s="356">
        <v>3209.083333333333</v>
      </c>
      <c r="I166" s="356">
        <v>3253.1666666666661</v>
      </c>
      <c r="J166" s="356">
        <v>3296.333333333333</v>
      </c>
      <c r="K166" s="355">
        <v>3210</v>
      </c>
      <c r="L166" s="355">
        <v>3122.75</v>
      </c>
      <c r="M166" s="355">
        <v>0.11298999999999999</v>
      </c>
      <c r="N166" s="1"/>
      <c r="O166" s="1"/>
    </row>
    <row r="167" spans="1:15" ht="12.75" customHeight="1">
      <c r="A167" s="30">
        <v>157</v>
      </c>
      <c r="B167" s="384" t="s">
        <v>369</v>
      </c>
      <c r="C167" s="355">
        <v>3100.75</v>
      </c>
      <c r="D167" s="356">
        <v>3088.2666666666664</v>
      </c>
      <c r="E167" s="356">
        <v>3056.7333333333327</v>
      </c>
      <c r="F167" s="356">
        <v>3012.7166666666662</v>
      </c>
      <c r="G167" s="356">
        <v>2981.1833333333325</v>
      </c>
      <c r="H167" s="356">
        <v>3132.2833333333328</v>
      </c>
      <c r="I167" s="356">
        <v>3163.8166666666666</v>
      </c>
      <c r="J167" s="356">
        <v>3207.833333333333</v>
      </c>
      <c r="K167" s="355">
        <v>3119.8</v>
      </c>
      <c r="L167" s="355">
        <v>3044.25</v>
      </c>
      <c r="M167" s="355">
        <v>0.18212999999999999</v>
      </c>
      <c r="N167" s="1"/>
      <c r="O167" s="1"/>
    </row>
    <row r="168" spans="1:15" ht="12.75" customHeight="1">
      <c r="A168" s="30">
        <v>158</v>
      </c>
      <c r="B168" s="384" t="s">
        <v>375</v>
      </c>
      <c r="C168" s="355">
        <v>319.64999999999998</v>
      </c>
      <c r="D168" s="356">
        <v>319.5333333333333</v>
      </c>
      <c r="E168" s="356">
        <v>317.16666666666663</v>
      </c>
      <c r="F168" s="356">
        <v>314.68333333333334</v>
      </c>
      <c r="G168" s="356">
        <v>312.31666666666666</v>
      </c>
      <c r="H168" s="356">
        <v>322.01666666666659</v>
      </c>
      <c r="I168" s="356">
        <v>324.38333333333327</v>
      </c>
      <c r="J168" s="356">
        <v>326.86666666666656</v>
      </c>
      <c r="K168" s="355">
        <v>321.89999999999998</v>
      </c>
      <c r="L168" s="355">
        <v>317.05</v>
      </c>
      <c r="M168" s="355">
        <v>1.00807</v>
      </c>
      <c r="N168" s="1"/>
      <c r="O168" s="1"/>
    </row>
    <row r="169" spans="1:15" ht="12.75" customHeight="1">
      <c r="A169" s="30">
        <v>159</v>
      </c>
      <c r="B169" s="384" t="s">
        <v>370</v>
      </c>
      <c r="C169" s="355">
        <v>137.65</v>
      </c>
      <c r="D169" s="356">
        <v>138.04999999999998</v>
      </c>
      <c r="E169" s="356">
        <v>136.19999999999996</v>
      </c>
      <c r="F169" s="356">
        <v>134.74999999999997</v>
      </c>
      <c r="G169" s="356">
        <v>132.89999999999995</v>
      </c>
      <c r="H169" s="356">
        <v>139.49999999999997</v>
      </c>
      <c r="I169" s="356">
        <v>141.35</v>
      </c>
      <c r="J169" s="356">
        <v>142.79999999999998</v>
      </c>
      <c r="K169" s="355">
        <v>139.9</v>
      </c>
      <c r="L169" s="355">
        <v>136.6</v>
      </c>
      <c r="M169" s="355">
        <v>2.3726799999999999</v>
      </c>
      <c r="N169" s="1"/>
      <c r="O169" s="1"/>
    </row>
    <row r="170" spans="1:15" ht="12.75" customHeight="1">
      <c r="A170" s="30">
        <v>160</v>
      </c>
      <c r="B170" s="384" t="s">
        <v>371</v>
      </c>
      <c r="C170" s="355">
        <v>5091</v>
      </c>
      <c r="D170" s="356">
        <v>5110.3499999999995</v>
      </c>
      <c r="E170" s="356">
        <v>5040.6999999999989</v>
      </c>
      <c r="F170" s="356">
        <v>4990.3999999999996</v>
      </c>
      <c r="G170" s="356">
        <v>4920.7499999999991</v>
      </c>
      <c r="H170" s="356">
        <v>5160.6499999999987</v>
      </c>
      <c r="I170" s="356">
        <v>5230.2999999999984</v>
      </c>
      <c r="J170" s="356">
        <v>5280.5999999999985</v>
      </c>
      <c r="K170" s="355">
        <v>5180</v>
      </c>
      <c r="L170" s="355">
        <v>5060.05</v>
      </c>
      <c r="M170" s="355">
        <v>0.31891000000000003</v>
      </c>
      <c r="N170" s="1"/>
      <c r="O170" s="1"/>
    </row>
    <row r="171" spans="1:15" ht="12.75" customHeight="1">
      <c r="A171" s="30">
        <v>161</v>
      </c>
      <c r="B171" s="384" t="s">
        <v>258</v>
      </c>
      <c r="C171" s="355">
        <v>3483.15</v>
      </c>
      <c r="D171" s="356">
        <v>3479.5166666666664</v>
      </c>
      <c r="E171" s="356">
        <v>3417.833333333333</v>
      </c>
      <c r="F171" s="356">
        <v>3352.5166666666664</v>
      </c>
      <c r="G171" s="356">
        <v>3290.833333333333</v>
      </c>
      <c r="H171" s="356">
        <v>3544.833333333333</v>
      </c>
      <c r="I171" s="356">
        <v>3606.5166666666664</v>
      </c>
      <c r="J171" s="356">
        <v>3671.833333333333</v>
      </c>
      <c r="K171" s="355">
        <v>3541.2</v>
      </c>
      <c r="L171" s="355">
        <v>3414.2</v>
      </c>
      <c r="M171" s="355">
        <v>0.69245999999999996</v>
      </c>
      <c r="N171" s="1"/>
      <c r="O171" s="1"/>
    </row>
    <row r="172" spans="1:15" ht="12.75" customHeight="1">
      <c r="A172" s="30">
        <v>162</v>
      </c>
      <c r="B172" s="384" t="s">
        <v>372</v>
      </c>
      <c r="C172" s="355">
        <v>1580.5</v>
      </c>
      <c r="D172" s="356">
        <v>1581.1000000000001</v>
      </c>
      <c r="E172" s="356">
        <v>1568.2000000000003</v>
      </c>
      <c r="F172" s="356">
        <v>1555.9</v>
      </c>
      <c r="G172" s="356">
        <v>1543.0000000000002</v>
      </c>
      <c r="H172" s="356">
        <v>1593.4000000000003</v>
      </c>
      <c r="I172" s="356">
        <v>1606.3000000000004</v>
      </c>
      <c r="J172" s="356">
        <v>1618.6000000000004</v>
      </c>
      <c r="K172" s="355">
        <v>1594</v>
      </c>
      <c r="L172" s="355">
        <v>1568.8</v>
      </c>
      <c r="M172" s="355">
        <v>0.99846000000000001</v>
      </c>
      <c r="N172" s="1"/>
      <c r="O172" s="1"/>
    </row>
    <row r="173" spans="1:15" ht="12.75" customHeight="1">
      <c r="A173" s="30">
        <v>163</v>
      </c>
      <c r="B173" s="384" t="s">
        <v>105</v>
      </c>
      <c r="C173" s="355">
        <v>489.8</v>
      </c>
      <c r="D173" s="356">
        <v>490.13333333333338</v>
      </c>
      <c r="E173" s="356">
        <v>485.16666666666674</v>
      </c>
      <c r="F173" s="356">
        <v>480.53333333333336</v>
      </c>
      <c r="G173" s="356">
        <v>475.56666666666672</v>
      </c>
      <c r="H173" s="356">
        <v>494.76666666666677</v>
      </c>
      <c r="I173" s="356">
        <v>499.73333333333335</v>
      </c>
      <c r="J173" s="356">
        <v>504.36666666666679</v>
      </c>
      <c r="K173" s="355">
        <v>495.1</v>
      </c>
      <c r="L173" s="355">
        <v>485.5</v>
      </c>
      <c r="M173" s="355">
        <v>4.7224700000000004</v>
      </c>
      <c r="N173" s="1"/>
      <c r="O173" s="1"/>
    </row>
    <row r="174" spans="1:15" ht="12.75" customHeight="1">
      <c r="A174" s="30">
        <v>164</v>
      </c>
      <c r="B174" s="384" t="s">
        <v>367</v>
      </c>
      <c r="C174" s="355">
        <v>4899.3</v>
      </c>
      <c r="D174" s="356">
        <v>4920.8833333333341</v>
      </c>
      <c r="E174" s="356">
        <v>4853.4166666666679</v>
      </c>
      <c r="F174" s="356">
        <v>4807.5333333333338</v>
      </c>
      <c r="G174" s="356">
        <v>4740.0666666666675</v>
      </c>
      <c r="H174" s="356">
        <v>4966.7666666666682</v>
      </c>
      <c r="I174" s="356">
        <v>5034.2333333333336</v>
      </c>
      <c r="J174" s="356">
        <v>5080.1166666666686</v>
      </c>
      <c r="K174" s="355">
        <v>4988.3500000000004</v>
      </c>
      <c r="L174" s="355">
        <v>4875</v>
      </c>
      <c r="M174" s="355">
        <v>0.33206999999999998</v>
      </c>
      <c r="N174" s="1"/>
      <c r="O174" s="1"/>
    </row>
    <row r="175" spans="1:15" ht="12.75" customHeight="1">
      <c r="A175" s="30">
        <v>165</v>
      </c>
      <c r="B175" s="384" t="s">
        <v>107</v>
      </c>
      <c r="C175" s="355">
        <v>42.4</v>
      </c>
      <c r="D175" s="356">
        <v>42.466666666666661</v>
      </c>
      <c r="E175" s="356">
        <v>41.73333333333332</v>
      </c>
      <c r="F175" s="356">
        <v>41.066666666666656</v>
      </c>
      <c r="G175" s="356">
        <v>40.333333333333314</v>
      </c>
      <c r="H175" s="356">
        <v>43.133333333333326</v>
      </c>
      <c r="I175" s="356">
        <v>43.86666666666666</v>
      </c>
      <c r="J175" s="356">
        <v>44.533333333333331</v>
      </c>
      <c r="K175" s="355">
        <v>43.2</v>
      </c>
      <c r="L175" s="355">
        <v>41.8</v>
      </c>
      <c r="M175" s="355">
        <v>125.43665</v>
      </c>
      <c r="N175" s="1"/>
      <c r="O175" s="1"/>
    </row>
    <row r="176" spans="1:15" ht="12.75" customHeight="1">
      <c r="A176" s="30">
        <v>166</v>
      </c>
      <c r="B176" s="384" t="s">
        <v>381</v>
      </c>
      <c r="C176" s="355">
        <v>515.54999999999995</v>
      </c>
      <c r="D176" s="356">
        <v>517.08333333333337</v>
      </c>
      <c r="E176" s="356">
        <v>499.16666666666674</v>
      </c>
      <c r="F176" s="356">
        <v>482.78333333333336</v>
      </c>
      <c r="G176" s="356">
        <v>464.86666666666673</v>
      </c>
      <c r="H176" s="356">
        <v>533.4666666666667</v>
      </c>
      <c r="I176" s="356">
        <v>551.38333333333344</v>
      </c>
      <c r="J176" s="356">
        <v>567.76666666666677</v>
      </c>
      <c r="K176" s="355">
        <v>535</v>
      </c>
      <c r="L176" s="355">
        <v>500.7</v>
      </c>
      <c r="M176" s="355">
        <v>169.27605</v>
      </c>
      <c r="N176" s="1"/>
      <c r="O176" s="1"/>
    </row>
    <row r="177" spans="1:15" ht="12.75" customHeight="1">
      <c r="A177" s="30">
        <v>167</v>
      </c>
      <c r="B177" s="384" t="s">
        <v>373</v>
      </c>
      <c r="C177" s="355">
        <v>1110.8</v>
      </c>
      <c r="D177" s="356">
        <v>1111.8999999999999</v>
      </c>
      <c r="E177" s="356">
        <v>1098.8999999999996</v>
      </c>
      <c r="F177" s="356">
        <v>1086.9999999999998</v>
      </c>
      <c r="G177" s="356">
        <v>1073.9999999999995</v>
      </c>
      <c r="H177" s="356">
        <v>1123.7999999999997</v>
      </c>
      <c r="I177" s="356">
        <v>1136.8000000000002</v>
      </c>
      <c r="J177" s="356">
        <v>1148.6999999999998</v>
      </c>
      <c r="K177" s="355">
        <v>1124.9000000000001</v>
      </c>
      <c r="L177" s="355">
        <v>1100</v>
      </c>
      <c r="M177" s="355">
        <v>0.15739</v>
      </c>
      <c r="N177" s="1"/>
      <c r="O177" s="1"/>
    </row>
    <row r="178" spans="1:15" ht="12.75" customHeight="1">
      <c r="A178" s="30">
        <v>168</v>
      </c>
      <c r="B178" s="384" t="s">
        <v>259</v>
      </c>
      <c r="C178" s="355">
        <v>507.8</v>
      </c>
      <c r="D178" s="356">
        <v>510.09999999999997</v>
      </c>
      <c r="E178" s="356">
        <v>502.69999999999993</v>
      </c>
      <c r="F178" s="356">
        <v>497.59999999999997</v>
      </c>
      <c r="G178" s="356">
        <v>490.19999999999993</v>
      </c>
      <c r="H178" s="356">
        <v>515.19999999999993</v>
      </c>
      <c r="I178" s="356">
        <v>522.59999999999991</v>
      </c>
      <c r="J178" s="356">
        <v>527.69999999999993</v>
      </c>
      <c r="K178" s="355">
        <v>517.5</v>
      </c>
      <c r="L178" s="355">
        <v>505</v>
      </c>
      <c r="M178" s="355">
        <v>1.2924599999999999</v>
      </c>
      <c r="N178" s="1"/>
      <c r="O178" s="1"/>
    </row>
    <row r="179" spans="1:15" ht="12.75" customHeight="1">
      <c r="A179" s="30">
        <v>169</v>
      </c>
      <c r="B179" s="384" t="s">
        <v>108</v>
      </c>
      <c r="C179" s="355">
        <v>889.4</v>
      </c>
      <c r="D179" s="356">
        <v>895.7166666666667</v>
      </c>
      <c r="E179" s="356">
        <v>879.43333333333339</v>
      </c>
      <c r="F179" s="356">
        <v>869.4666666666667</v>
      </c>
      <c r="G179" s="356">
        <v>853.18333333333339</v>
      </c>
      <c r="H179" s="356">
        <v>905.68333333333339</v>
      </c>
      <c r="I179" s="356">
        <v>921.9666666666667</v>
      </c>
      <c r="J179" s="356">
        <v>931.93333333333339</v>
      </c>
      <c r="K179" s="355">
        <v>912</v>
      </c>
      <c r="L179" s="355">
        <v>885.75</v>
      </c>
      <c r="M179" s="355">
        <v>8.8101500000000001</v>
      </c>
      <c r="N179" s="1"/>
      <c r="O179" s="1"/>
    </row>
    <row r="180" spans="1:15" ht="12.75" customHeight="1">
      <c r="A180" s="30">
        <v>170</v>
      </c>
      <c r="B180" s="384" t="s">
        <v>260</v>
      </c>
      <c r="C180" s="355">
        <v>591.04999999999995</v>
      </c>
      <c r="D180" s="356">
        <v>593.81666666666661</v>
      </c>
      <c r="E180" s="356">
        <v>578.38333333333321</v>
      </c>
      <c r="F180" s="356">
        <v>565.71666666666658</v>
      </c>
      <c r="G180" s="356">
        <v>550.28333333333319</v>
      </c>
      <c r="H180" s="356">
        <v>606.48333333333323</v>
      </c>
      <c r="I180" s="356">
        <v>621.91666666666663</v>
      </c>
      <c r="J180" s="356">
        <v>634.58333333333326</v>
      </c>
      <c r="K180" s="355">
        <v>609.25</v>
      </c>
      <c r="L180" s="355">
        <v>581.15</v>
      </c>
      <c r="M180" s="355">
        <v>0.77146999999999999</v>
      </c>
      <c r="N180" s="1"/>
      <c r="O180" s="1"/>
    </row>
    <row r="181" spans="1:15" ht="12.75" customHeight="1">
      <c r="A181" s="30">
        <v>171</v>
      </c>
      <c r="B181" s="384" t="s">
        <v>109</v>
      </c>
      <c r="C181" s="355">
        <v>1561.55</v>
      </c>
      <c r="D181" s="356">
        <v>1567.8</v>
      </c>
      <c r="E181" s="356">
        <v>1525.8999999999999</v>
      </c>
      <c r="F181" s="356">
        <v>1490.25</v>
      </c>
      <c r="G181" s="356">
        <v>1448.35</v>
      </c>
      <c r="H181" s="356">
        <v>1603.4499999999998</v>
      </c>
      <c r="I181" s="356">
        <v>1645.35</v>
      </c>
      <c r="J181" s="356">
        <v>1680.9999999999998</v>
      </c>
      <c r="K181" s="355">
        <v>1609.7</v>
      </c>
      <c r="L181" s="355">
        <v>1532.15</v>
      </c>
      <c r="M181" s="355">
        <v>54.411999999999999</v>
      </c>
      <c r="N181" s="1"/>
      <c r="O181" s="1"/>
    </row>
    <row r="182" spans="1:15" ht="12.75" customHeight="1">
      <c r="A182" s="30">
        <v>172</v>
      </c>
      <c r="B182" s="384" t="s">
        <v>382</v>
      </c>
      <c r="C182" s="355">
        <v>96.5</v>
      </c>
      <c r="D182" s="356">
        <v>96.45</v>
      </c>
      <c r="E182" s="356">
        <v>95.2</v>
      </c>
      <c r="F182" s="356">
        <v>93.9</v>
      </c>
      <c r="G182" s="356">
        <v>92.65</v>
      </c>
      <c r="H182" s="356">
        <v>97.75</v>
      </c>
      <c r="I182" s="356">
        <v>99</v>
      </c>
      <c r="J182" s="356">
        <v>100.3</v>
      </c>
      <c r="K182" s="355">
        <v>97.7</v>
      </c>
      <c r="L182" s="355">
        <v>95.15</v>
      </c>
      <c r="M182" s="355">
        <v>2.2295500000000001</v>
      </c>
      <c r="N182" s="1"/>
      <c r="O182" s="1"/>
    </row>
    <row r="183" spans="1:15" ht="12.75" customHeight="1">
      <c r="A183" s="30">
        <v>173</v>
      </c>
      <c r="B183" s="384" t="s">
        <v>110</v>
      </c>
      <c r="C183" s="355">
        <v>312</v>
      </c>
      <c r="D183" s="356">
        <v>314.66666666666669</v>
      </c>
      <c r="E183" s="356">
        <v>308.33333333333337</v>
      </c>
      <c r="F183" s="356">
        <v>304.66666666666669</v>
      </c>
      <c r="G183" s="356">
        <v>298.33333333333337</v>
      </c>
      <c r="H183" s="356">
        <v>318.33333333333337</v>
      </c>
      <c r="I183" s="356">
        <v>324.66666666666674</v>
      </c>
      <c r="J183" s="356">
        <v>328.33333333333337</v>
      </c>
      <c r="K183" s="355">
        <v>321</v>
      </c>
      <c r="L183" s="355">
        <v>311</v>
      </c>
      <c r="M183" s="355">
        <v>5.4131600000000004</v>
      </c>
      <c r="N183" s="1"/>
      <c r="O183" s="1"/>
    </row>
    <row r="184" spans="1:15" ht="12.75" customHeight="1">
      <c r="A184" s="30">
        <v>174</v>
      </c>
      <c r="B184" s="384" t="s">
        <v>374</v>
      </c>
      <c r="C184" s="355">
        <v>523.1</v>
      </c>
      <c r="D184" s="356">
        <v>527.93333333333339</v>
      </c>
      <c r="E184" s="356">
        <v>513.31666666666683</v>
      </c>
      <c r="F184" s="356">
        <v>503.53333333333342</v>
      </c>
      <c r="G184" s="356">
        <v>488.91666666666686</v>
      </c>
      <c r="H184" s="356">
        <v>537.71666666666681</v>
      </c>
      <c r="I184" s="356">
        <v>552.33333333333337</v>
      </c>
      <c r="J184" s="356">
        <v>562.11666666666679</v>
      </c>
      <c r="K184" s="355">
        <v>542.54999999999995</v>
      </c>
      <c r="L184" s="355">
        <v>518.15</v>
      </c>
      <c r="M184" s="355">
        <v>6.7087199999999996</v>
      </c>
      <c r="N184" s="1"/>
      <c r="O184" s="1"/>
    </row>
    <row r="185" spans="1:15" ht="12.75" customHeight="1">
      <c r="A185" s="30">
        <v>175</v>
      </c>
      <c r="B185" s="384" t="s">
        <v>111</v>
      </c>
      <c r="C185" s="355">
        <v>1712.35</v>
      </c>
      <c r="D185" s="356">
        <v>1720.6666666666667</v>
      </c>
      <c r="E185" s="356">
        <v>1691.6833333333334</v>
      </c>
      <c r="F185" s="356">
        <v>1671.0166666666667</v>
      </c>
      <c r="G185" s="356">
        <v>1642.0333333333333</v>
      </c>
      <c r="H185" s="356">
        <v>1741.3333333333335</v>
      </c>
      <c r="I185" s="356">
        <v>1770.3166666666666</v>
      </c>
      <c r="J185" s="356">
        <v>1790.9833333333336</v>
      </c>
      <c r="K185" s="355">
        <v>1749.65</v>
      </c>
      <c r="L185" s="355">
        <v>1700</v>
      </c>
      <c r="M185" s="355">
        <v>4.8129799999999996</v>
      </c>
      <c r="N185" s="1"/>
      <c r="O185" s="1"/>
    </row>
    <row r="186" spans="1:15" ht="12.75" customHeight="1">
      <c r="A186" s="30">
        <v>176</v>
      </c>
      <c r="B186" s="384" t="s">
        <v>376</v>
      </c>
      <c r="C186" s="355">
        <v>209.1</v>
      </c>
      <c r="D186" s="356">
        <v>211.78333333333333</v>
      </c>
      <c r="E186" s="356">
        <v>204.81666666666666</v>
      </c>
      <c r="F186" s="356">
        <v>200.53333333333333</v>
      </c>
      <c r="G186" s="356">
        <v>193.56666666666666</v>
      </c>
      <c r="H186" s="356">
        <v>216.06666666666666</v>
      </c>
      <c r="I186" s="356">
        <v>223.0333333333333</v>
      </c>
      <c r="J186" s="356">
        <v>227.31666666666666</v>
      </c>
      <c r="K186" s="355">
        <v>218.75</v>
      </c>
      <c r="L186" s="355">
        <v>207.5</v>
      </c>
      <c r="M186" s="355">
        <v>24.544709999999998</v>
      </c>
      <c r="N186" s="1"/>
      <c r="O186" s="1"/>
    </row>
    <row r="187" spans="1:15" ht="12.75" customHeight="1">
      <c r="A187" s="30">
        <v>177</v>
      </c>
      <c r="B187" s="384" t="s">
        <v>377</v>
      </c>
      <c r="C187" s="355">
        <v>1818.9</v>
      </c>
      <c r="D187" s="356">
        <v>1833.95</v>
      </c>
      <c r="E187" s="356">
        <v>1781.95</v>
      </c>
      <c r="F187" s="356">
        <v>1745</v>
      </c>
      <c r="G187" s="356">
        <v>1693</v>
      </c>
      <c r="H187" s="356">
        <v>1870.9</v>
      </c>
      <c r="I187" s="356">
        <v>1922.9</v>
      </c>
      <c r="J187" s="356">
        <v>1959.8500000000001</v>
      </c>
      <c r="K187" s="355">
        <v>1885.95</v>
      </c>
      <c r="L187" s="355">
        <v>1797</v>
      </c>
      <c r="M187" s="355">
        <v>0.28741</v>
      </c>
      <c r="N187" s="1"/>
      <c r="O187" s="1"/>
    </row>
    <row r="188" spans="1:15" ht="12.75" customHeight="1">
      <c r="A188" s="30">
        <v>178</v>
      </c>
      <c r="B188" s="384" t="s">
        <v>383</v>
      </c>
      <c r="C188" s="355">
        <v>132.6</v>
      </c>
      <c r="D188" s="356">
        <v>133.38333333333333</v>
      </c>
      <c r="E188" s="356">
        <v>129.31666666666666</v>
      </c>
      <c r="F188" s="356">
        <v>126.03333333333333</v>
      </c>
      <c r="G188" s="356">
        <v>121.96666666666667</v>
      </c>
      <c r="H188" s="356">
        <v>136.66666666666666</v>
      </c>
      <c r="I188" s="356">
        <v>140.73333333333332</v>
      </c>
      <c r="J188" s="356">
        <v>144.01666666666665</v>
      </c>
      <c r="K188" s="355">
        <v>137.44999999999999</v>
      </c>
      <c r="L188" s="355">
        <v>130.1</v>
      </c>
      <c r="M188" s="355">
        <v>112.82044</v>
      </c>
      <c r="N188" s="1"/>
      <c r="O188" s="1"/>
    </row>
    <row r="189" spans="1:15" ht="12.75" customHeight="1">
      <c r="A189" s="30">
        <v>179</v>
      </c>
      <c r="B189" s="384" t="s">
        <v>261</v>
      </c>
      <c r="C189" s="355">
        <v>314.8</v>
      </c>
      <c r="D189" s="356">
        <v>316.4666666666667</v>
      </c>
      <c r="E189" s="356">
        <v>307.53333333333342</v>
      </c>
      <c r="F189" s="356">
        <v>300.26666666666671</v>
      </c>
      <c r="G189" s="356">
        <v>291.33333333333343</v>
      </c>
      <c r="H189" s="356">
        <v>323.73333333333341</v>
      </c>
      <c r="I189" s="356">
        <v>332.66666666666669</v>
      </c>
      <c r="J189" s="356">
        <v>339.93333333333339</v>
      </c>
      <c r="K189" s="355">
        <v>325.39999999999998</v>
      </c>
      <c r="L189" s="355">
        <v>309.2</v>
      </c>
      <c r="M189" s="355">
        <v>8.5712299999999999</v>
      </c>
      <c r="N189" s="1"/>
      <c r="O189" s="1"/>
    </row>
    <row r="190" spans="1:15" ht="12.75" customHeight="1">
      <c r="A190" s="30">
        <v>180</v>
      </c>
      <c r="B190" s="384" t="s">
        <v>378</v>
      </c>
      <c r="C190" s="355">
        <v>756.25</v>
      </c>
      <c r="D190" s="356">
        <v>754.31666666666661</v>
      </c>
      <c r="E190" s="356">
        <v>738.93333333333317</v>
      </c>
      <c r="F190" s="356">
        <v>721.61666666666656</v>
      </c>
      <c r="G190" s="356">
        <v>706.23333333333312</v>
      </c>
      <c r="H190" s="356">
        <v>771.63333333333321</v>
      </c>
      <c r="I190" s="356">
        <v>787.01666666666665</v>
      </c>
      <c r="J190" s="356">
        <v>804.33333333333326</v>
      </c>
      <c r="K190" s="355">
        <v>769.7</v>
      </c>
      <c r="L190" s="355">
        <v>737</v>
      </c>
      <c r="M190" s="355">
        <v>8.0677599999999998</v>
      </c>
      <c r="N190" s="1"/>
      <c r="O190" s="1"/>
    </row>
    <row r="191" spans="1:15" ht="12.75" customHeight="1">
      <c r="A191" s="30">
        <v>181</v>
      </c>
      <c r="B191" s="384" t="s">
        <v>112</v>
      </c>
      <c r="C191" s="355">
        <v>690.35</v>
      </c>
      <c r="D191" s="356">
        <v>687.66666666666663</v>
      </c>
      <c r="E191" s="356">
        <v>677.68333333333328</v>
      </c>
      <c r="F191" s="356">
        <v>665.01666666666665</v>
      </c>
      <c r="G191" s="356">
        <v>655.0333333333333</v>
      </c>
      <c r="H191" s="356">
        <v>700.33333333333326</v>
      </c>
      <c r="I191" s="356">
        <v>710.31666666666661</v>
      </c>
      <c r="J191" s="356">
        <v>722.98333333333323</v>
      </c>
      <c r="K191" s="355">
        <v>697.65</v>
      </c>
      <c r="L191" s="355">
        <v>675</v>
      </c>
      <c r="M191" s="355">
        <v>6.6312800000000003</v>
      </c>
      <c r="N191" s="1"/>
      <c r="O191" s="1"/>
    </row>
    <row r="192" spans="1:15" ht="12.75" customHeight="1">
      <c r="A192" s="30">
        <v>182</v>
      </c>
      <c r="B192" s="384" t="s">
        <v>262</v>
      </c>
      <c r="C192" s="355">
        <v>1386.8</v>
      </c>
      <c r="D192" s="356">
        <v>1395.8833333333332</v>
      </c>
      <c r="E192" s="356">
        <v>1372.9166666666665</v>
      </c>
      <c r="F192" s="356">
        <v>1359.0333333333333</v>
      </c>
      <c r="G192" s="356">
        <v>1336.0666666666666</v>
      </c>
      <c r="H192" s="356">
        <v>1409.7666666666664</v>
      </c>
      <c r="I192" s="356">
        <v>1432.7333333333331</v>
      </c>
      <c r="J192" s="356">
        <v>1446.6166666666663</v>
      </c>
      <c r="K192" s="355">
        <v>1418.85</v>
      </c>
      <c r="L192" s="355">
        <v>1382</v>
      </c>
      <c r="M192" s="355">
        <v>3.1411600000000002</v>
      </c>
      <c r="N192" s="1"/>
      <c r="O192" s="1"/>
    </row>
    <row r="193" spans="1:15" ht="12.75" customHeight="1">
      <c r="A193" s="30">
        <v>183</v>
      </c>
      <c r="B193" s="384" t="s">
        <v>387</v>
      </c>
      <c r="C193" s="355">
        <v>1123.5999999999999</v>
      </c>
      <c r="D193" s="356">
        <v>1126.1333333333332</v>
      </c>
      <c r="E193" s="356">
        <v>1097.4666666666665</v>
      </c>
      <c r="F193" s="356">
        <v>1071.3333333333333</v>
      </c>
      <c r="G193" s="356">
        <v>1042.6666666666665</v>
      </c>
      <c r="H193" s="356">
        <v>1152.2666666666664</v>
      </c>
      <c r="I193" s="356">
        <v>1180.9333333333334</v>
      </c>
      <c r="J193" s="356">
        <v>1207.0666666666664</v>
      </c>
      <c r="K193" s="355">
        <v>1154.8</v>
      </c>
      <c r="L193" s="355">
        <v>1100</v>
      </c>
      <c r="M193" s="355">
        <v>2.6188799999999999</v>
      </c>
      <c r="N193" s="1"/>
      <c r="O193" s="1"/>
    </row>
    <row r="194" spans="1:15" ht="12.75" customHeight="1">
      <c r="A194" s="30">
        <v>184</v>
      </c>
      <c r="B194" s="384" t="s">
        <v>836</v>
      </c>
      <c r="C194" s="355">
        <v>22</v>
      </c>
      <c r="D194" s="356">
        <v>22.166666666666668</v>
      </c>
      <c r="E194" s="356">
        <v>21.583333333333336</v>
      </c>
      <c r="F194" s="356">
        <v>21.166666666666668</v>
      </c>
      <c r="G194" s="356">
        <v>20.583333333333336</v>
      </c>
      <c r="H194" s="356">
        <v>22.583333333333336</v>
      </c>
      <c r="I194" s="356">
        <v>23.166666666666671</v>
      </c>
      <c r="J194" s="356">
        <v>23.583333333333336</v>
      </c>
      <c r="K194" s="355">
        <v>22.75</v>
      </c>
      <c r="L194" s="355">
        <v>21.75</v>
      </c>
      <c r="M194" s="355">
        <v>41.308700000000002</v>
      </c>
      <c r="N194" s="1"/>
      <c r="O194" s="1"/>
    </row>
    <row r="195" spans="1:15" ht="12.75" customHeight="1">
      <c r="A195" s="30">
        <v>185</v>
      </c>
      <c r="B195" s="384" t="s">
        <v>388</v>
      </c>
      <c r="C195" s="355">
        <v>1134.4000000000001</v>
      </c>
      <c r="D195" s="356">
        <v>1129.9666666666665</v>
      </c>
      <c r="E195" s="356">
        <v>1086.883333333333</v>
      </c>
      <c r="F195" s="356">
        <v>1039.3666666666666</v>
      </c>
      <c r="G195" s="356">
        <v>996.28333333333308</v>
      </c>
      <c r="H195" s="356">
        <v>1177.4833333333329</v>
      </c>
      <c r="I195" s="356">
        <v>1220.5666666666664</v>
      </c>
      <c r="J195" s="356">
        <v>1268.0833333333328</v>
      </c>
      <c r="K195" s="355">
        <v>1173.05</v>
      </c>
      <c r="L195" s="355">
        <v>1082.45</v>
      </c>
      <c r="M195" s="355">
        <v>1.58256</v>
      </c>
      <c r="N195" s="1"/>
      <c r="O195" s="1"/>
    </row>
    <row r="196" spans="1:15" ht="12.75" customHeight="1">
      <c r="A196" s="30">
        <v>186</v>
      </c>
      <c r="B196" s="384" t="s">
        <v>113</v>
      </c>
      <c r="C196" s="355">
        <v>1194.95</v>
      </c>
      <c r="D196" s="356">
        <v>1199.2333333333333</v>
      </c>
      <c r="E196" s="356">
        <v>1180.8166666666666</v>
      </c>
      <c r="F196" s="356">
        <v>1166.6833333333332</v>
      </c>
      <c r="G196" s="356">
        <v>1148.2666666666664</v>
      </c>
      <c r="H196" s="356">
        <v>1213.3666666666668</v>
      </c>
      <c r="I196" s="356">
        <v>1231.7833333333333</v>
      </c>
      <c r="J196" s="356">
        <v>1245.916666666667</v>
      </c>
      <c r="K196" s="355">
        <v>1217.6500000000001</v>
      </c>
      <c r="L196" s="355">
        <v>1185.0999999999999</v>
      </c>
      <c r="M196" s="355">
        <v>10.312950000000001</v>
      </c>
      <c r="N196" s="1"/>
      <c r="O196" s="1"/>
    </row>
    <row r="197" spans="1:15" ht="12.75" customHeight="1">
      <c r="A197" s="30">
        <v>187</v>
      </c>
      <c r="B197" s="384" t="s">
        <v>114</v>
      </c>
      <c r="C197" s="355">
        <v>1157.3499999999999</v>
      </c>
      <c r="D197" s="356">
        <v>1158.2333333333333</v>
      </c>
      <c r="E197" s="356">
        <v>1145.1166666666668</v>
      </c>
      <c r="F197" s="356">
        <v>1132.8833333333334</v>
      </c>
      <c r="G197" s="356">
        <v>1119.7666666666669</v>
      </c>
      <c r="H197" s="356">
        <v>1170.4666666666667</v>
      </c>
      <c r="I197" s="356">
        <v>1183.583333333333</v>
      </c>
      <c r="J197" s="356">
        <v>1195.8166666666666</v>
      </c>
      <c r="K197" s="355">
        <v>1171.3499999999999</v>
      </c>
      <c r="L197" s="355">
        <v>1146</v>
      </c>
      <c r="M197" s="355">
        <v>38.24483</v>
      </c>
      <c r="N197" s="1"/>
      <c r="O197" s="1"/>
    </row>
    <row r="198" spans="1:15" ht="12.75" customHeight="1">
      <c r="A198" s="30">
        <v>188</v>
      </c>
      <c r="B198" s="384" t="s">
        <v>115</v>
      </c>
      <c r="C198" s="355">
        <v>2428.15</v>
      </c>
      <c r="D198" s="356">
        <v>2453.4166666666665</v>
      </c>
      <c r="E198" s="356">
        <v>2394.7333333333331</v>
      </c>
      <c r="F198" s="356">
        <v>2361.3166666666666</v>
      </c>
      <c r="G198" s="356">
        <v>2302.6333333333332</v>
      </c>
      <c r="H198" s="356">
        <v>2486.833333333333</v>
      </c>
      <c r="I198" s="356">
        <v>2545.5166666666664</v>
      </c>
      <c r="J198" s="356">
        <v>2578.9333333333329</v>
      </c>
      <c r="K198" s="355">
        <v>2512.1</v>
      </c>
      <c r="L198" s="355">
        <v>2420</v>
      </c>
      <c r="M198" s="355">
        <v>36.641080000000002</v>
      </c>
      <c r="N198" s="1"/>
      <c r="O198" s="1"/>
    </row>
    <row r="199" spans="1:15" ht="12.75" customHeight="1">
      <c r="A199" s="30">
        <v>189</v>
      </c>
      <c r="B199" s="384" t="s">
        <v>116</v>
      </c>
      <c r="C199" s="355">
        <v>2209.6999999999998</v>
      </c>
      <c r="D199" s="356">
        <v>2236.7333333333331</v>
      </c>
      <c r="E199" s="356">
        <v>2169.2166666666662</v>
      </c>
      <c r="F199" s="356">
        <v>2128.7333333333331</v>
      </c>
      <c r="G199" s="356">
        <v>2061.2166666666662</v>
      </c>
      <c r="H199" s="356">
        <v>2277.2166666666662</v>
      </c>
      <c r="I199" s="356">
        <v>2344.7333333333336</v>
      </c>
      <c r="J199" s="356">
        <v>2385.2166666666662</v>
      </c>
      <c r="K199" s="355">
        <v>2304.25</v>
      </c>
      <c r="L199" s="355">
        <v>2196.25</v>
      </c>
      <c r="M199" s="355">
        <v>3.47872</v>
      </c>
      <c r="N199" s="1"/>
      <c r="O199" s="1"/>
    </row>
    <row r="200" spans="1:15" ht="12.75" customHeight="1">
      <c r="A200" s="30">
        <v>190</v>
      </c>
      <c r="B200" s="384" t="s">
        <v>117</v>
      </c>
      <c r="C200" s="355">
        <v>1468.15</v>
      </c>
      <c r="D200" s="356">
        <v>1482.3833333333332</v>
      </c>
      <c r="E200" s="356">
        <v>1445.7666666666664</v>
      </c>
      <c r="F200" s="356">
        <v>1423.3833333333332</v>
      </c>
      <c r="G200" s="356">
        <v>1386.7666666666664</v>
      </c>
      <c r="H200" s="356">
        <v>1504.7666666666664</v>
      </c>
      <c r="I200" s="356">
        <v>1541.3833333333332</v>
      </c>
      <c r="J200" s="356">
        <v>1563.7666666666664</v>
      </c>
      <c r="K200" s="355">
        <v>1519</v>
      </c>
      <c r="L200" s="355">
        <v>1460</v>
      </c>
      <c r="M200" s="355">
        <v>61.340209999999999</v>
      </c>
      <c r="N200" s="1"/>
      <c r="O200" s="1"/>
    </row>
    <row r="201" spans="1:15" ht="12.75" customHeight="1">
      <c r="A201" s="30">
        <v>191</v>
      </c>
      <c r="B201" s="384" t="s">
        <v>118</v>
      </c>
      <c r="C201" s="355">
        <v>603.25</v>
      </c>
      <c r="D201" s="356">
        <v>608.98333333333335</v>
      </c>
      <c r="E201" s="356">
        <v>594.26666666666665</v>
      </c>
      <c r="F201" s="356">
        <v>585.2833333333333</v>
      </c>
      <c r="G201" s="356">
        <v>570.56666666666661</v>
      </c>
      <c r="H201" s="356">
        <v>617.9666666666667</v>
      </c>
      <c r="I201" s="356">
        <v>632.68333333333339</v>
      </c>
      <c r="J201" s="356">
        <v>641.66666666666674</v>
      </c>
      <c r="K201" s="355">
        <v>623.70000000000005</v>
      </c>
      <c r="L201" s="355">
        <v>600</v>
      </c>
      <c r="M201" s="355">
        <v>30.307279999999999</v>
      </c>
      <c r="N201" s="1"/>
      <c r="O201" s="1"/>
    </row>
    <row r="202" spans="1:15" ht="12.75" customHeight="1">
      <c r="A202" s="30">
        <v>192</v>
      </c>
      <c r="B202" s="384" t="s">
        <v>385</v>
      </c>
      <c r="C202" s="355">
        <v>1524.05</v>
      </c>
      <c r="D202" s="356">
        <v>1529.9166666666667</v>
      </c>
      <c r="E202" s="356">
        <v>1505.1333333333334</v>
      </c>
      <c r="F202" s="356">
        <v>1486.2166666666667</v>
      </c>
      <c r="G202" s="356">
        <v>1461.4333333333334</v>
      </c>
      <c r="H202" s="356">
        <v>1548.8333333333335</v>
      </c>
      <c r="I202" s="356">
        <v>1573.6166666666668</v>
      </c>
      <c r="J202" s="356">
        <v>1592.5333333333335</v>
      </c>
      <c r="K202" s="355">
        <v>1554.7</v>
      </c>
      <c r="L202" s="355">
        <v>1511</v>
      </c>
      <c r="M202" s="355">
        <v>1.6350100000000001</v>
      </c>
      <c r="N202" s="1"/>
      <c r="O202" s="1"/>
    </row>
    <row r="203" spans="1:15" ht="12.75" customHeight="1">
      <c r="A203" s="30">
        <v>193</v>
      </c>
      <c r="B203" s="384" t="s">
        <v>389</v>
      </c>
      <c r="C203" s="355">
        <v>227.9</v>
      </c>
      <c r="D203" s="356">
        <v>227.96666666666667</v>
      </c>
      <c r="E203" s="356">
        <v>223.93333333333334</v>
      </c>
      <c r="F203" s="356">
        <v>219.96666666666667</v>
      </c>
      <c r="G203" s="356">
        <v>215.93333333333334</v>
      </c>
      <c r="H203" s="356">
        <v>231.93333333333334</v>
      </c>
      <c r="I203" s="356">
        <v>235.9666666666667</v>
      </c>
      <c r="J203" s="356">
        <v>239.93333333333334</v>
      </c>
      <c r="K203" s="355">
        <v>232</v>
      </c>
      <c r="L203" s="355">
        <v>224</v>
      </c>
      <c r="M203" s="355">
        <v>1.07148</v>
      </c>
      <c r="N203" s="1"/>
      <c r="O203" s="1"/>
    </row>
    <row r="204" spans="1:15" ht="12.75" customHeight="1">
      <c r="A204" s="30">
        <v>194</v>
      </c>
      <c r="B204" s="384" t="s">
        <v>390</v>
      </c>
      <c r="C204" s="355">
        <v>131.1</v>
      </c>
      <c r="D204" s="356">
        <v>132.13333333333333</v>
      </c>
      <c r="E204" s="356">
        <v>129.46666666666664</v>
      </c>
      <c r="F204" s="356">
        <v>127.83333333333331</v>
      </c>
      <c r="G204" s="356">
        <v>125.16666666666663</v>
      </c>
      <c r="H204" s="356">
        <v>133.76666666666665</v>
      </c>
      <c r="I204" s="356">
        <v>136.43333333333334</v>
      </c>
      <c r="J204" s="356">
        <v>138.06666666666666</v>
      </c>
      <c r="K204" s="355">
        <v>134.80000000000001</v>
      </c>
      <c r="L204" s="355">
        <v>130.5</v>
      </c>
      <c r="M204" s="355">
        <v>17.889209999999999</v>
      </c>
      <c r="N204" s="1"/>
      <c r="O204" s="1"/>
    </row>
    <row r="205" spans="1:15" ht="12.75" customHeight="1">
      <c r="A205" s="30">
        <v>195</v>
      </c>
      <c r="B205" s="384" t="s">
        <v>119</v>
      </c>
      <c r="C205" s="355">
        <v>2648.05</v>
      </c>
      <c r="D205" s="356">
        <v>2669.0166666666669</v>
      </c>
      <c r="E205" s="356">
        <v>2604.0333333333338</v>
      </c>
      <c r="F205" s="356">
        <v>2560.0166666666669</v>
      </c>
      <c r="G205" s="356">
        <v>2495.0333333333338</v>
      </c>
      <c r="H205" s="356">
        <v>2713.0333333333338</v>
      </c>
      <c r="I205" s="356">
        <v>2778.0166666666664</v>
      </c>
      <c r="J205" s="356">
        <v>2822.0333333333338</v>
      </c>
      <c r="K205" s="355">
        <v>2734</v>
      </c>
      <c r="L205" s="355">
        <v>2625</v>
      </c>
      <c r="M205" s="355">
        <v>6.8883799999999997</v>
      </c>
      <c r="N205" s="1"/>
      <c r="O205" s="1"/>
    </row>
    <row r="206" spans="1:15" ht="12.75" customHeight="1">
      <c r="A206" s="30">
        <v>196</v>
      </c>
      <c r="B206" s="384" t="s">
        <v>386</v>
      </c>
      <c r="C206" s="355">
        <v>80.900000000000006</v>
      </c>
      <c r="D206" s="356">
        <v>81.416666666666671</v>
      </c>
      <c r="E206" s="356">
        <v>79.983333333333348</v>
      </c>
      <c r="F206" s="356">
        <v>79.066666666666677</v>
      </c>
      <c r="G206" s="356">
        <v>77.633333333333354</v>
      </c>
      <c r="H206" s="356">
        <v>82.333333333333343</v>
      </c>
      <c r="I206" s="356">
        <v>83.766666666666652</v>
      </c>
      <c r="J206" s="356">
        <v>84.683333333333337</v>
      </c>
      <c r="K206" s="355">
        <v>82.85</v>
      </c>
      <c r="L206" s="355">
        <v>80.5</v>
      </c>
      <c r="M206" s="355">
        <v>77.655839999999998</v>
      </c>
      <c r="N206" s="1"/>
      <c r="O206" s="1"/>
    </row>
    <row r="207" spans="1:15" ht="12.75" customHeight="1">
      <c r="A207" s="30">
        <v>197</v>
      </c>
      <c r="B207" s="384" t="s">
        <v>837</v>
      </c>
      <c r="C207" s="355">
        <v>2509.1</v>
      </c>
      <c r="D207" s="356">
        <v>2523.5499999999997</v>
      </c>
      <c r="E207" s="356">
        <v>2476.9499999999994</v>
      </c>
      <c r="F207" s="356">
        <v>2444.7999999999997</v>
      </c>
      <c r="G207" s="356">
        <v>2398.1999999999994</v>
      </c>
      <c r="H207" s="356">
        <v>2555.6999999999994</v>
      </c>
      <c r="I207" s="356">
        <v>2602.2999999999997</v>
      </c>
      <c r="J207" s="356">
        <v>2634.4499999999994</v>
      </c>
      <c r="K207" s="355">
        <v>2570.15</v>
      </c>
      <c r="L207" s="355">
        <v>2491.4</v>
      </c>
      <c r="M207" s="355">
        <v>0.32521</v>
      </c>
      <c r="N207" s="1"/>
      <c r="O207" s="1"/>
    </row>
    <row r="208" spans="1:15" ht="12.75" customHeight="1">
      <c r="A208" s="30">
        <v>198</v>
      </c>
      <c r="B208" s="384" t="s">
        <v>825</v>
      </c>
      <c r="C208" s="355">
        <v>423.2</v>
      </c>
      <c r="D208" s="356">
        <v>427.2166666666667</v>
      </c>
      <c r="E208" s="356">
        <v>416.98333333333341</v>
      </c>
      <c r="F208" s="356">
        <v>410.76666666666671</v>
      </c>
      <c r="G208" s="356">
        <v>400.53333333333342</v>
      </c>
      <c r="H208" s="356">
        <v>433.43333333333339</v>
      </c>
      <c r="I208" s="356">
        <v>443.66666666666674</v>
      </c>
      <c r="J208" s="356">
        <v>449.88333333333338</v>
      </c>
      <c r="K208" s="355">
        <v>437.45</v>
      </c>
      <c r="L208" s="355">
        <v>421</v>
      </c>
      <c r="M208" s="355">
        <v>1.67662</v>
      </c>
      <c r="N208" s="1"/>
      <c r="O208" s="1"/>
    </row>
    <row r="209" spans="1:15" ht="12.75" customHeight="1">
      <c r="A209" s="30">
        <v>199</v>
      </c>
      <c r="B209" s="384" t="s">
        <v>121</v>
      </c>
      <c r="C209" s="355">
        <v>522.6</v>
      </c>
      <c r="D209" s="356">
        <v>525.1</v>
      </c>
      <c r="E209" s="356">
        <v>516.95000000000005</v>
      </c>
      <c r="F209" s="356">
        <v>511.30000000000007</v>
      </c>
      <c r="G209" s="356">
        <v>503.15000000000009</v>
      </c>
      <c r="H209" s="356">
        <v>530.75</v>
      </c>
      <c r="I209" s="356">
        <v>538.89999999999986</v>
      </c>
      <c r="J209" s="356">
        <v>544.54999999999995</v>
      </c>
      <c r="K209" s="355">
        <v>533.25</v>
      </c>
      <c r="L209" s="355">
        <v>519.45000000000005</v>
      </c>
      <c r="M209" s="355">
        <v>109.39353</v>
      </c>
      <c r="N209" s="1"/>
      <c r="O209" s="1"/>
    </row>
    <row r="210" spans="1:15" ht="12.75" customHeight="1">
      <c r="A210" s="30">
        <v>200</v>
      </c>
      <c r="B210" s="384" t="s">
        <v>391</v>
      </c>
      <c r="C210" s="355">
        <v>141.44999999999999</v>
      </c>
      <c r="D210" s="356">
        <v>139.95000000000002</v>
      </c>
      <c r="E210" s="356">
        <v>136.90000000000003</v>
      </c>
      <c r="F210" s="356">
        <v>132.35000000000002</v>
      </c>
      <c r="G210" s="356">
        <v>129.30000000000004</v>
      </c>
      <c r="H210" s="356">
        <v>144.50000000000003</v>
      </c>
      <c r="I210" s="356">
        <v>147.55000000000004</v>
      </c>
      <c r="J210" s="356">
        <v>152.10000000000002</v>
      </c>
      <c r="K210" s="355">
        <v>143</v>
      </c>
      <c r="L210" s="355">
        <v>135.4</v>
      </c>
      <c r="M210" s="355">
        <v>160.60562999999999</v>
      </c>
      <c r="N210" s="1"/>
      <c r="O210" s="1"/>
    </row>
    <row r="211" spans="1:15" ht="12.75" customHeight="1">
      <c r="A211" s="30">
        <v>201</v>
      </c>
      <c r="B211" s="384" t="s">
        <v>122</v>
      </c>
      <c r="C211" s="355">
        <v>285.05</v>
      </c>
      <c r="D211" s="356">
        <v>283.2833333333333</v>
      </c>
      <c r="E211" s="356">
        <v>280.31666666666661</v>
      </c>
      <c r="F211" s="356">
        <v>275.58333333333331</v>
      </c>
      <c r="G211" s="356">
        <v>272.61666666666662</v>
      </c>
      <c r="H211" s="356">
        <v>288.01666666666659</v>
      </c>
      <c r="I211" s="356">
        <v>290.98333333333329</v>
      </c>
      <c r="J211" s="356">
        <v>295.71666666666658</v>
      </c>
      <c r="K211" s="355">
        <v>286.25</v>
      </c>
      <c r="L211" s="355">
        <v>278.55</v>
      </c>
      <c r="M211" s="355">
        <v>36.562350000000002</v>
      </c>
      <c r="N211" s="1"/>
      <c r="O211" s="1"/>
    </row>
    <row r="212" spans="1:15" ht="12.75" customHeight="1">
      <c r="A212" s="30">
        <v>202</v>
      </c>
      <c r="B212" s="384" t="s">
        <v>123</v>
      </c>
      <c r="C212" s="355">
        <v>2257.6</v>
      </c>
      <c r="D212" s="356">
        <v>2270.4333333333329</v>
      </c>
      <c r="E212" s="356">
        <v>2224.1666666666661</v>
      </c>
      <c r="F212" s="356">
        <v>2190.7333333333331</v>
      </c>
      <c r="G212" s="356">
        <v>2144.4666666666662</v>
      </c>
      <c r="H212" s="356">
        <v>2303.8666666666659</v>
      </c>
      <c r="I212" s="356">
        <v>2350.1333333333332</v>
      </c>
      <c r="J212" s="356">
        <v>2383.5666666666657</v>
      </c>
      <c r="K212" s="355">
        <v>2316.6999999999998</v>
      </c>
      <c r="L212" s="355">
        <v>2237</v>
      </c>
      <c r="M212" s="355">
        <v>12.074020000000001</v>
      </c>
      <c r="N212" s="1"/>
      <c r="O212" s="1"/>
    </row>
    <row r="213" spans="1:15" ht="12.75" customHeight="1">
      <c r="A213" s="30">
        <v>203</v>
      </c>
      <c r="B213" s="384" t="s">
        <v>263</v>
      </c>
      <c r="C213" s="355">
        <v>334.05</v>
      </c>
      <c r="D213" s="356">
        <v>333.2166666666667</v>
      </c>
      <c r="E213" s="356">
        <v>330.53333333333342</v>
      </c>
      <c r="F213" s="356">
        <v>327.01666666666671</v>
      </c>
      <c r="G213" s="356">
        <v>324.33333333333343</v>
      </c>
      <c r="H213" s="356">
        <v>336.73333333333341</v>
      </c>
      <c r="I213" s="356">
        <v>339.41666666666669</v>
      </c>
      <c r="J213" s="356">
        <v>342.93333333333339</v>
      </c>
      <c r="K213" s="355">
        <v>335.9</v>
      </c>
      <c r="L213" s="355">
        <v>329.7</v>
      </c>
      <c r="M213" s="355">
        <v>10.485950000000001</v>
      </c>
      <c r="N213" s="1"/>
      <c r="O213" s="1"/>
    </row>
    <row r="214" spans="1:15" ht="12.75" customHeight="1">
      <c r="A214" s="30">
        <v>204</v>
      </c>
      <c r="B214" s="384" t="s">
        <v>838</v>
      </c>
      <c r="C214" s="355">
        <v>700.85</v>
      </c>
      <c r="D214" s="356">
        <v>713.69999999999993</v>
      </c>
      <c r="E214" s="356">
        <v>672.39999999999986</v>
      </c>
      <c r="F214" s="356">
        <v>643.94999999999993</v>
      </c>
      <c r="G214" s="356">
        <v>602.64999999999986</v>
      </c>
      <c r="H214" s="356">
        <v>742.14999999999986</v>
      </c>
      <c r="I214" s="356">
        <v>783.44999999999982</v>
      </c>
      <c r="J214" s="356">
        <v>811.89999999999986</v>
      </c>
      <c r="K214" s="355">
        <v>755</v>
      </c>
      <c r="L214" s="355">
        <v>685.25</v>
      </c>
      <c r="M214" s="355">
        <v>2.3671700000000002</v>
      </c>
      <c r="N214" s="1"/>
      <c r="O214" s="1"/>
    </row>
    <row r="215" spans="1:15" ht="12.75" customHeight="1">
      <c r="A215" s="30">
        <v>205</v>
      </c>
      <c r="B215" s="384" t="s">
        <v>392</v>
      </c>
      <c r="C215" s="355">
        <v>44992.15</v>
      </c>
      <c r="D215" s="356">
        <v>44730.666666666664</v>
      </c>
      <c r="E215" s="356">
        <v>44261.583333333328</v>
      </c>
      <c r="F215" s="356">
        <v>43531.016666666663</v>
      </c>
      <c r="G215" s="356">
        <v>43061.933333333327</v>
      </c>
      <c r="H215" s="356">
        <v>45461.23333333333</v>
      </c>
      <c r="I215" s="356">
        <v>45930.316666666658</v>
      </c>
      <c r="J215" s="356">
        <v>46660.883333333331</v>
      </c>
      <c r="K215" s="355">
        <v>45199.75</v>
      </c>
      <c r="L215" s="355">
        <v>44000.1</v>
      </c>
      <c r="M215" s="355">
        <v>3.0880000000000001E-2</v>
      </c>
      <c r="N215" s="1"/>
      <c r="O215" s="1"/>
    </row>
    <row r="216" spans="1:15" ht="12.75" customHeight="1">
      <c r="A216" s="30">
        <v>206</v>
      </c>
      <c r="B216" s="384" t="s">
        <v>393</v>
      </c>
      <c r="C216" s="355">
        <v>40.85</v>
      </c>
      <c r="D216" s="356">
        <v>41</v>
      </c>
      <c r="E216" s="356">
        <v>40.5</v>
      </c>
      <c r="F216" s="356">
        <v>40.15</v>
      </c>
      <c r="G216" s="356">
        <v>39.65</v>
      </c>
      <c r="H216" s="356">
        <v>41.35</v>
      </c>
      <c r="I216" s="356">
        <v>41.85</v>
      </c>
      <c r="J216" s="356">
        <v>42.2</v>
      </c>
      <c r="K216" s="355">
        <v>41.5</v>
      </c>
      <c r="L216" s="355">
        <v>40.65</v>
      </c>
      <c r="M216" s="355">
        <v>9.88645</v>
      </c>
      <c r="N216" s="1"/>
      <c r="O216" s="1"/>
    </row>
    <row r="217" spans="1:15" ht="12.75" customHeight="1">
      <c r="A217" s="30">
        <v>207</v>
      </c>
      <c r="B217" s="384" t="s">
        <v>405</v>
      </c>
      <c r="C217" s="355">
        <v>144.30000000000001</v>
      </c>
      <c r="D217" s="356">
        <v>145.11666666666667</v>
      </c>
      <c r="E217" s="356">
        <v>142.83333333333334</v>
      </c>
      <c r="F217" s="356">
        <v>141.36666666666667</v>
      </c>
      <c r="G217" s="356">
        <v>139.08333333333334</v>
      </c>
      <c r="H217" s="356">
        <v>146.58333333333334</v>
      </c>
      <c r="I217" s="356">
        <v>148.86666666666665</v>
      </c>
      <c r="J217" s="356">
        <v>150.33333333333334</v>
      </c>
      <c r="K217" s="355">
        <v>147.4</v>
      </c>
      <c r="L217" s="355">
        <v>143.65</v>
      </c>
      <c r="M217" s="355">
        <v>53.212600000000002</v>
      </c>
      <c r="N217" s="1"/>
      <c r="O217" s="1"/>
    </row>
    <row r="218" spans="1:15" ht="12.75" customHeight="1">
      <c r="A218" s="30">
        <v>208</v>
      </c>
      <c r="B218" s="384" t="s">
        <v>124</v>
      </c>
      <c r="C218" s="355">
        <v>209.1</v>
      </c>
      <c r="D218" s="356">
        <v>211.16666666666666</v>
      </c>
      <c r="E218" s="356">
        <v>206.08333333333331</v>
      </c>
      <c r="F218" s="356">
        <v>203.06666666666666</v>
      </c>
      <c r="G218" s="356">
        <v>197.98333333333332</v>
      </c>
      <c r="H218" s="356">
        <v>214.18333333333331</v>
      </c>
      <c r="I218" s="356">
        <v>219.26666666666662</v>
      </c>
      <c r="J218" s="356">
        <v>222.2833333333333</v>
      </c>
      <c r="K218" s="355">
        <v>216.25</v>
      </c>
      <c r="L218" s="355">
        <v>208.15</v>
      </c>
      <c r="M218" s="355">
        <v>77.334360000000004</v>
      </c>
      <c r="N218" s="1"/>
      <c r="O218" s="1"/>
    </row>
    <row r="219" spans="1:15" ht="12.75" customHeight="1">
      <c r="A219" s="30">
        <v>209</v>
      </c>
      <c r="B219" s="384" t="s">
        <v>125</v>
      </c>
      <c r="C219" s="355">
        <v>786.4</v>
      </c>
      <c r="D219" s="356">
        <v>790.95000000000016</v>
      </c>
      <c r="E219" s="356">
        <v>776.90000000000032</v>
      </c>
      <c r="F219" s="356">
        <v>767.4000000000002</v>
      </c>
      <c r="G219" s="356">
        <v>753.35000000000036</v>
      </c>
      <c r="H219" s="356">
        <v>800.45000000000027</v>
      </c>
      <c r="I219" s="356">
        <v>814.50000000000023</v>
      </c>
      <c r="J219" s="356">
        <v>824.00000000000023</v>
      </c>
      <c r="K219" s="355">
        <v>805</v>
      </c>
      <c r="L219" s="355">
        <v>781.45</v>
      </c>
      <c r="M219" s="355">
        <v>146.59368000000001</v>
      </c>
      <c r="N219" s="1"/>
      <c r="O219" s="1"/>
    </row>
    <row r="220" spans="1:15" ht="12.75" customHeight="1">
      <c r="A220" s="30">
        <v>210</v>
      </c>
      <c r="B220" s="384" t="s">
        <v>126</v>
      </c>
      <c r="C220" s="355">
        <v>1337</v>
      </c>
      <c r="D220" s="356">
        <v>1345.1833333333332</v>
      </c>
      <c r="E220" s="356">
        <v>1317.9166666666663</v>
      </c>
      <c r="F220" s="356">
        <v>1298.833333333333</v>
      </c>
      <c r="G220" s="356">
        <v>1271.5666666666662</v>
      </c>
      <c r="H220" s="356">
        <v>1364.2666666666664</v>
      </c>
      <c r="I220" s="356">
        <v>1391.5333333333333</v>
      </c>
      <c r="J220" s="356">
        <v>1410.6166666666666</v>
      </c>
      <c r="K220" s="355">
        <v>1372.45</v>
      </c>
      <c r="L220" s="355">
        <v>1326.1</v>
      </c>
      <c r="M220" s="355">
        <v>9.7286099999999998</v>
      </c>
      <c r="N220" s="1"/>
      <c r="O220" s="1"/>
    </row>
    <row r="221" spans="1:15" ht="12.75" customHeight="1">
      <c r="A221" s="30">
        <v>211</v>
      </c>
      <c r="B221" s="384" t="s">
        <v>127</v>
      </c>
      <c r="C221" s="355">
        <v>522.95000000000005</v>
      </c>
      <c r="D221" s="356">
        <v>525.65</v>
      </c>
      <c r="E221" s="356">
        <v>513.29999999999995</v>
      </c>
      <c r="F221" s="356">
        <v>503.65</v>
      </c>
      <c r="G221" s="356">
        <v>491.29999999999995</v>
      </c>
      <c r="H221" s="356">
        <v>535.29999999999995</v>
      </c>
      <c r="I221" s="356">
        <v>547.65000000000009</v>
      </c>
      <c r="J221" s="356">
        <v>557.29999999999995</v>
      </c>
      <c r="K221" s="355">
        <v>538</v>
      </c>
      <c r="L221" s="355">
        <v>516</v>
      </c>
      <c r="M221" s="355">
        <v>9.1491000000000007</v>
      </c>
      <c r="N221" s="1"/>
      <c r="O221" s="1"/>
    </row>
    <row r="222" spans="1:15" ht="12.75" customHeight="1">
      <c r="A222" s="30">
        <v>212</v>
      </c>
      <c r="B222" s="384" t="s">
        <v>409</v>
      </c>
      <c r="C222" s="355">
        <v>223.3</v>
      </c>
      <c r="D222" s="356">
        <v>228.06666666666669</v>
      </c>
      <c r="E222" s="356">
        <v>217.23333333333338</v>
      </c>
      <c r="F222" s="356">
        <v>211.16666666666669</v>
      </c>
      <c r="G222" s="356">
        <v>200.33333333333337</v>
      </c>
      <c r="H222" s="356">
        <v>234.13333333333338</v>
      </c>
      <c r="I222" s="356">
        <v>244.9666666666667</v>
      </c>
      <c r="J222" s="356">
        <v>251.03333333333339</v>
      </c>
      <c r="K222" s="355">
        <v>238.9</v>
      </c>
      <c r="L222" s="355">
        <v>222</v>
      </c>
      <c r="M222" s="355">
        <v>4.8493000000000004</v>
      </c>
      <c r="N222" s="1"/>
      <c r="O222" s="1"/>
    </row>
    <row r="223" spans="1:15" ht="12.75" customHeight="1">
      <c r="A223" s="30">
        <v>213</v>
      </c>
      <c r="B223" s="384" t="s">
        <v>395</v>
      </c>
      <c r="C223" s="355">
        <v>49.4</v>
      </c>
      <c r="D223" s="356">
        <v>49.9</v>
      </c>
      <c r="E223" s="356">
        <v>48.599999999999994</v>
      </c>
      <c r="F223" s="356">
        <v>47.8</v>
      </c>
      <c r="G223" s="356">
        <v>46.499999999999993</v>
      </c>
      <c r="H223" s="356">
        <v>50.699999999999996</v>
      </c>
      <c r="I223" s="356">
        <v>51.999999999999993</v>
      </c>
      <c r="J223" s="356">
        <v>52.8</v>
      </c>
      <c r="K223" s="355">
        <v>51.2</v>
      </c>
      <c r="L223" s="355">
        <v>49.1</v>
      </c>
      <c r="M223" s="355">
        <v>105.55723999999999</v>
      </c>
      <c r="N223" s="1"/>
      <c r="O223" s="1"/>
    </row>
    <row r="224" spans="1:15" ht="12.75" customHeight="1">
      <c r="A224" s="30">
        <v>214</v>
      </c>
      <c r="B224" s="384" t="s">
        <v>128</v>
      </c>
      <c r="C224" s="355">
        <v>10.95</v>
      </c>
      <c r="D224" s="356">
        <v>11.066666666666668</v>
      </c>
      <c r="E224" s="356">
        <v>10.733333333333336</v>
      </c>
      <c r="F224" s="356">
        <v>10.516666666666667</v>
      </c>
      <c r="G224" s="356">
        <v>10.183333333333335</v>
      </c>
      <c r="H224" s="356">
        <v>11.283333333333337</v>
      </c>
      <c r="I224" s="356">
        <v>11.616666666666669</v>
      </c>
      <c r="J224" s="356">
        <v>11.833333333333337</v>
      </c>
      <c r="K224" s="355">
        <v>11.4</v>
      </c>
      <c r="L224" s="355">
        <v>10.85</v>
      </c>
      <c r="M224" s="355">
        <v>1654.7578000000001</v>
      </c>
      <c r="N224" s="1"/>
      <c r="O224" s="1"/>
    </row>
    <row r="225" spans="1:15" ht="12.75" customHeight="1">
      <c r="A225" s="30">
        <v>215</v>
      </c>
      <c r="B225" s="384" t="s">
        <v>396</v>
      </c>
      <c r="C225" s="355">
        <v>65.099999999999994</v>
      </c>
      <c r="D225" s="356">
        <v>65.25</v>
      </c>
      <c r="E225" s="356">
        <v>63.849999999999994</v>
      </c>
      <c r="F225" s="356">
        <v>62.599999999999994</v>
      </c>
      <c r="G225" s="356">
        <v>61.199999999999989</v>
      </c>
      <c r="H225" s="356">
        <v>66.5</v>
      </c>
      <c r="I225" s="356">
        <v>67.900000000000006</v>
      </c>
      <c r="J225" s="356">
        <v>69.150000000000006</v>
      </c>
      <c r="K225" s="355">
        <v>66.650000000000006</v>
      </c>
      <c r="L225" s="355">
        <v>64</v>
      </c>
      <c r="M225" s="355">
        <v>69.084010000000006</v>
      </c>
      <c r="N225" s="1"/>
      <c r="O225" s="1"/>
    </row>
    <row r="226" spans="1:15" ht="12.75" customHeight="1">
      <c r="A226" s="30">
        <v>216</v>
      </c>
      <c r="B226" s="384" t="s">
        <v>129</v>
      </c>
      <c r="C226" s="355">
        <v>47.1</v>
      </c>
      <c r="D226" s="356">
        <v>47.283333333333331</v>
      </c>
      <c r="E226" s="356">
        <v>46.416666666666664</v>
      </c>
      <c r="F226" s="356">
        <v>45.733333333333334</v>
      </c>
      <c r="G226" s="356">
        <v>44.866666666666667</v>
      </c>
      <c r="H226" s="356">
        <v>47.966666666666661</v>
      </c>
      <c r="I226" s="356">
        <v>48.833333333333336</v>
      </c>
      <c r="J226" s="356">
        <v>49.516666666666659</v>
      </c>
      <c r="K226" s="355">
        <v>48.15</v>
      </c>
      <c r="L226" s="355">
        <v>46.6</v>
      </c>
      <c r="M226" s="355">
        <v>167.12886</v>
      </c>
      <c r="N226" s="1"/>
      <c r="O226" s="1"/>
    </row>
    <row r="227" spans="1:15" ht="12.75" customHeight="1">
      <c r="A227" s="30">
        <v>217</v>
      </c>
      <c r="B227" s="384" t="s">
        <v>407</v>
      </c>
      <c r="C227" s="355">
        <v>225.65</v>
      </c>
      <c r="D227" s="356">
        <v>227.68333333333331</v>
      </c>
      <c r="E227" s="356">
        <v>221.96666666666661</v>
      </c>
      <c r="F227" s="356">
        <v>218.2833333333333</v>
      </c>
      <c r="G227" s="356">
        <v>212.56666666666661</v>
      </c>
      <c r="H227" s="356">
        <v>231.36666666666662</v>
      </c>
      <c r="I227" s="356">
        <v>237.08333333333331</v>
      </c>
      <c r="J227" s="356">
        <v>240.76666666666662</v>
      </c>
      <c r="K227" s="355">
        <v>233.4</v>
      </c>
      <c r="L227" s="355">
        <v>224</v>
      </c>
      <c r="M227" s="355">
        <v>99.319569999999999</v>
      </c>
      <c r="N227" s="1"/>
      <c r="O227" s="1"/>
    </row>
    <row r="228" spans="1:15" ht="12.75" customHeight="1">
      <c r="A228" s="30">
        <v>218</v>
      </c>
      <c r="B228" s="384" t="s">
        <v>397</v>
      </c>
      <c r="C228" s="355">
        <v>961.4</v>
      </c>
      <c r="D228" s="356">
        <v>976.34999999999991</v>
      </c>
      <c r="E228" s="356">
        <v>937.14999999999986</v>
      </c>
      <c r="F228" s="356">
        <v>912.9</v>
      </c>
      <c r="G228" s="356">
        <v>873.69999999999993</v>
      </c>
      <c r="H228" s="356">
        <v>1000.5999999999998</v>
      </c>
      <c r="I228" s="356">
        <v>1039.7999999999997</v>
      </c>
      <c r="J228" s="356">
        <v>1064.0499999999997</v>
      </c>
      <c r="K228" s="355">
        <v>1015.55</v>
      </c>
      <c r="L228" s="355">
        <v>952.1</v>
      </c>
      <c r="M228" s="355">
        <v>0.31276999999999999</v>
      </c>
      <c r="N228" s="1"/>
      <c r="O228" s="1"/>
    </row>
    <row r="229" spans="1:15" ht="12.75" customHeight="1">
      <c r="A229" s="30">
        <v>219</v>
      </c>
      <c r="B229" s="384" t="s">
        <v>130</v>
      </c>
      <c r="C229" s="355">
        <v>394.1</v>
      </c>
      <c r="D229" s="356">
        <v>395.16666666666669</v>
      </c>
      <c r="E229" s="356">
        <v>389.63333333333338</v>
      </c>
      <c r="F229" s="356">
        <v>385.16666666666669</v>
      </c>
      <c r="G229" s="356">
        <v>379.63333333333338</v>
      </c>
      <c r="H229" s="356">
        <v>399.63333333333338</v>
      </c>
      <c r="I229" s="356">
        <v>405.16666666666669</v>
      </c>
      <c r="J229" s="356">
        <v>409.63333333333338</v>
      </c>
      <c r="K229" s="355">
        <v>400.7</v>
      </c>
      <c r="L229" s="355">
        <v>390.7</v>
      </c>
      <c r="M229" s="355">
        <v>18.460750000000001</v>
      </c>
      <c r="N229" s="1"/>
      <c r="O229" s="1"/>
    </row>
    <row r="230" spans="1:15" ht="12.75" customHeight="1">
      <c r="A230" s="30">
        <v>220</v>
      </c>
      <c r="B230" s="384" t="s">
        <v>398</v>
      </c>
      <c r="C230" s="355">
        <v>339.35</v>
      </c>
      <c r="D230" s="356">
        <v>341.11666666666667</v>
      </c>
      <c r="E230" s="356">
        <v>330.23333333333335</v>
      </c>
      <c r="F230" s="356">
        <v>321.11666666666667</v>
      </c>
      <c r="G230" s="356">
        <v>310.23333333333335</v>
      </c>
      <c r="H230" s="356">
        <v>350.23333333333335</v>
      </c>
      <c r="I230" s="356">
        <v>361.11666666666667</v>
      </c>
      <c r="J230" s="356">
        <v>370.23333333333335</v>
      </c>
      <c r="K230" s="355">
        <v>352</v>
      </c>
      <c r="L230" s="355">
        <v>332</v>
      </c>
      <c r="M230" s="355">
        <v>5.94095</v>
      </c>
      <c r="N230" s="1"/>
      <c r="O230" s="1"/>
    </row>
    <row r="231" spans="1:15" ht="12.75" customHeight="1">
      <c r="A231" s="30">
        <v>221</v>
      </c>
      <c r="B231" s="384" t="s">
        <v>399</v>
      </c>
      <c r="C231" s="355">
        <v>1680.6</v>
      </c>
      <c r="D231" s="356">
        <v>1682.1666666666667</v>
      </c>
      <c r="E231" s="356">
        <v>1659.4333333333334</v>
      </c>
      <c r="F231" s="356">
        <v>1638.2666666666667</v>
      </c>
      <c r="G231" s="356">
        <v>1615.5333333333333</v>
      </c>
      <c r="H231" s="356">
        <v>1703.3333333333335</v>
      </c>
      <c r="I231" s="356">
        <v>1726.0666666666666</v>
      </c>
      <c r="J231" s="356">
        <v>1747.2333333333336</v>
      </c>
      <c r="K231" s="355">
        <v>1704.9</v>
      </c>
      <c r="L231" s="355">
        <v>1661</v>
      </c>
      <c r="M231" s="355">
        <v>0.59667000000000003</v>
      </c>
      <c r="N231" s="1"/>
      <c r="O231" s="1"/>
    </row>
    <row r="232" spans="1:15" ht="12.75" customHeight="1">
      <c r="A232" s="30">
        <v>222</v>
      </c>
      <c r="B232" s="384" t="s">
        <v>131</v>
      </c>
      <c r="C232" s="355">
        <v>211.8</v>
      </c>
      <c r="D232" s="356">
        <v>213.78333333333333</v>
      </c>
      <c r="E232" s="356">
        <v>209.01666666666665</v>
      </c>
      <c r="F232" s="356">
        <v>206.23333333333332</v>
      </c>
      <c r="G232" s="356">
        <v>201.46666666666664</v>
      </c>
      <c r="H232" s="356">
        <v>216.56666666666666</v>
      </c>
      <c r="I232" s="356">
        <v>221.33333333333337</v>
      </c>
      <c r="J232" s="356">
        <v>224.11666666666667</v>
      </c>
      <c r="K232" s="355">
        <v>218.55</v>
      </c>
      <c r="L232" s="355">
        <v>211</v>
      </c>
      <c r="M232" s="355">
        <v>36.971440000000001</v>
      </c>
      <c r="N232" s="1"/>
      <c r="O232" s="1"/>
    </row>
    <row r="233" spans="1:15" ht="12.75" customHeight="1">
      <c r="A233" s="30">
        <v>223</v>
      </c>
      <c r="B233" s="384" t="s">
        <v>404</v>
      </c>
      <c r="C233" s="355">
        <v>221.55</v>
      </c>
      <c r="D233" s="356">
        <v>222.76666666666665</v>
      </c>
      <c r="E233" s="356">
        <v>216.98333333333329</v>
      </c>
      <c r="F233" s="356">
        <v>212.41666666666663</v>
      </c>
      <c r="G233" s="356">
        <v>206.63333333333327</v>
      </c>
      <c r="H233" s="356">
        <v>227.33333333333331</v>
      </c>
      <c r="I233" s="356">
        <v>233.11666666666667</v>
      </c>
      <c r="J233" s="356">
        <v>237.68333333333334</v>
      </c>
      <c r="K233" s="355">
        <v>228.55</v>
      </c>
      <c r="L233" s="355">
        <v>218.2</v>
      </c>
      <c r="M233" s="355">
        <v>35.246119999999998</v>
      </c>
      <c r="N233" s="1"/>
      <c r="O233" s="1"/>
    </row>
    <row r="234" spans="1:15" ht="12.75" customHeight="1">
      <c r="A234" s="30">
        <v>224</v>
      </c>
      <c r="B234" s="384" t="s">
        <v>265</v>
      </c>
      <c r="C234" s="355">
        <v>5037.3500000000004</v>
      </c>
      <c r="D234" s="356">
        <v>5055.7666666666664</v>
      </c>
      <c r="E234" s="356">
        <v>4971.583333333333</v>
      </c>
      <c r="F234" s="356">
        <v>4905.8166666666666</v>
      </c>
      <c r="G234" s="356">
        <v>4821.6333333333332</v>
      </c>
      <c r="H234" s="356">
        <v>5121.5333333333328</v>
      </c>
      <c r="I234" s="356">
        <v>5205.7166666666672</v>
      </c>
      <c r="J234" s="356">
        <v>5271.4833333333327</v>
      </c>
      <c r="K234" s="355">
        <v>5139.95</v>
      </c>
      <c r="L234" s="355">
        <v>4990</v>
      </c>
      <c r="M234" s="355">
        <v>1.34552</v>
      </c>
      <c r="N234" s="1"/>
      <c r="O234" s="1"/>
    </row>
    <row r="235" spans="1:15" ht="12.75" customHeight="1">
      <c r="A235" s="30">
        <v>225</v>
      </c>
      <c r="B235" s="384" t="s">
        <v>406</v>
      </c>
      <c r="C235" s="355">
        <v>158.94999999999999</v>
      </c>
      <c r="D235" s="356">
        <v>164.31666666666666</v>
      </c>
      <c r="E235" s="356">
        <v>149.93333333333334</v>
      </c>
      <c r="F235" s="356">
        <v>140.91666666666669</v>
      </c>
      <c r="G235" s="356">
        <v>126.53333333333336</v>
      </c>
      <c r="H235" s="356">
        <v>173.33333333333331</v>
      </c>
      <c r="I235" s="356">
        <v>187.71666666666664</v>
      </c>
      <c r="J235" s="356">
        <v>196.73333333333329</v>
      </c>
      <c r="K235" s="355">
        <v>178.7</v>
      </c>
      <c r="L235" s="355">
        <v>155.30000000000001</v>
      </c>
      <c r="M235" s="355">
        <v>200.25569999999999</v>
      </c>
      <c r="N235" s="1"/>
      <c r="O235" s="1"/>
    </row>
    <row r="236" spans="1:15" ht="12.75" customHeight="1">
      <c r="A236" s="30">
        <v>226</v>
      </c>
      <c r="B236" s="384" t="s">
        <v>132</v>
      </c>
      <c r="C236" s="355">
        <v>2170.1</v>
      </c>
      <c r="D236" s="356">
        <v>2114.0499999999997</v>
      </c>
      <c r="E236" s="356">
        <v>2041.0499999999993</v>
      </c>
      <c r="F236" s="356">
        <v>1911.9999999999995</v>
      </c>
      <c r="G236" s="356">
        <v>1838.9999999999991</v>
      </c>
      <c r="H236" s="356">
        <v>2243.0999999999995</v>
      </c>
      <c r="I236" s="356">
        <v>2316.1000000000004</v>
      </c>
      <c r="J236" s="356">
        <v>2445.1499999999996</v>
      </c>
      <c r="K236" s="355">
        <v>2187.0500000000002</v>
      </c>
      <c r="L236" s="355">
        <v>1985</v>
      </c>
      <c r="M236" s="355">
        <v>44.812010000000001</v>
      </c>
      <c r="N236" s="1"/>
      <c r="O236" s="1"/>
    </row>
    <row r="237" spans="1:15" ht="12.75" customHeight="1">
      <c r="A237" s="30">
        <v>227</v>
      </c>
      <c r="B237" s="384" t="s">
        <v>839</v>
      </c>
      <c r="C237" s="355">
        <v>1973.9</v>
      </c>
      <c r="D237" s="356">
        <v>1968.55</v>
      </c>
      <c r="E237" s="356">
        <v>1940.35</v>
      </c>
      <c r="F237" s="356">
        <v>1906.8</v>
      </c>
      <c r="G237" s="356">
        <v>1878.6</v>
      </c>
      <c r="H237" s="356">
        <v>2002.1</v>
      </c>
      <c r="I237" s="356">
        <v>2030.3000000000002</v>
      </c>
      <c r="J237" s="356">
        <v>2063.85</v>
      </c>
      <c r="K237" s="355">
        <v>1996.75</v>
      </c>
      <c r="L237" s="355">
        <v>1935</v>
      </c>
      <c r="M237" s="355">
        <v>0.17591000000000001</v>
      </c>
      <c r="N237" s="1"/>
      <c r="O237" s="1"/>
    </row>
    <row r="238" spans="1:15" ht="12.75" customHeight="1">
      <c r="A238" s="30">
        <v>228</v>
      </c>
      <c r="B238" s="384" t="s">
        <v>410</v>
      </c>
      <c r="C238" s="355">
        <v>377.75</v>
      </c>
      <c r="D238" s="356">
        <v>380.34999999999997</v>
      </c>
      <c r="E238" s="356">
        <v>374.19999999999993</v>
      </c>
      <c r="F238" s="356">
        <v>370.65</v>
      </c>
      <c r="G238" s="356">
        <v>364.49999999999994</v>
      </c>
      <c r="H238" s="356">
        <v>383.89999999999992</v>
      </c>
      <c r="I238" s="356">
        <v>390.0499999999999</v>
      </c>
      <c r="J238" s="356">
        <v>393.59999999999991</v>
      </c>
      <c r="K238" s="355">
        <v>386.5</v>
      </c>
      <c r="L238" s="355">
        <v>376.8</v>
      </c>
      <c r="M238" s="355">
        <v>1.1819999999999999</v>
      </c>
      <c r="N238" s="1"/>
      <c r="O238" s="1"/>
    </row>
    <row r="239" spans="1:15" ht="12.75" customHeight="1">
      <c r="A239" s="30">
        <v>229</v>
      </c>
      <c r="B239" s="384" t="s">
        <v>133</v>
      </c>
      <c r="C239" s="355">
        <v>933.05</v>
      </c>
      <c r="D239" s="356">
        <v>940.19999999999993</v>
      </c>
      <c r="E239" s="356">
        <v>920.99999999999989</v>
      </c>
      <c r="F239" s="356">
        <v>908.94999999999993</v>
      </c>
      <c r="G239" s="356">
        <v>889.74999999999989</v>
      </c>
      <c r="H239" s="356">
        <v>952.24999999999989</v>
      </c>
      <c r="I239" s="356">
        <v>971.44999999999993</v>
      </c>
      <c r="J239" s="356">
        <v>983.49999999999989</v>
      </c>
      <c r="K239" s="355">
        <v>959.4</v>
      </c>
      <c r="L239" s="355">
        <v>928.15</v>
      </c>
      <c r="M239" s="355">
        <v>25.870539999999998</v>
      </c>
      <c r="N239" s="1"/>
      <c r="O239" s="1"/>
    </row>
    <row r="240" spans="1:15" ht="12.75" customHeight="1">
      <c r="A240" s="30">
        <v>230</v>
      </c>
      <c r="B240" s="384" t="s">
        <v>134</v>
      </c>
      <c r="C240" s="355">
        <v>253</v>
      </c>
      <c r="D240" s="356">
        <v>253.9666666666667</v>
      </c>
      <c r="E240" s="356">
        <v>249.58333333333337</v>
      </c>
      <c r="F240" s="356">
        <v>246.16666666666669</v>
      </c>
      <c r="G240" s="356">
        <v>241.78333333333336</v>
      </c>
      <c r="H240" s="356">
        <v>257.38333333333338</v>
      </c>
      <c r="I240" s="356">
        <v>261.76666666666671</v>
      </c>
      <c r="J240" s="356">
        <v>265.18333333333339</v>
      </c>
      <c r="K240" s="355">
        <v>258.35000000000002</v>
      </c>
      <c r="L240" s="355">
        <v>250.55</v>
      </c>
      <c r="M240" s="355">
        <v>28.230519999999999</v>
      </c>
      <c r="N240" s="1"/>
      <c r="O240" s="1"/>
    </row>
    <row r="241" spans="1:15" ht="12.75" customHeight="1">
      <c r="A241" s="30">
        <v>231</v>
      </c>
      <c r="B241" s="384" t="s">
        <v>411</v>
      </c>
      <c r="C241" s="355">
        <v>43.65</v>
      </c>
      <c r="D241" s="356">
        <v>43.966666666666661</v>
      </c>
      <c r="E241" s="356">
        <v>43.23333333333332</v>
      </c>
      <c r="F241" s="356">
        <v>42.816666666666656</v>
      </c>
      <c r="G241" s="356">
        <v>42.083333333333314</v>
      </c>
      <c r="H241" s="356">
        <v>44.383333333333326</v>
      </c>
      <c r="I241" s="356">
        <v>45.11666666666666</v>
      </c>
      <c r="J241" s="356">
        <v>45.533333333333331</v>
      </c>
      <c r="K241" s="355">
        <v>44.7</v>
      </c>
      <c r="L241" s="355">
        <v>43.55</v>
      </c>
      <c r="M241" s="355">
        <v>33.118760000000002</v>
      </c>
      <c r="N241" s="1"/>
      <c r="O241" s="1"/>
    </row>
    <row r="242" spans="1:15" ht="12.75" customHeight="1">
      <c r="A242" s="30">
        <v>232</v>
      </c>
      <c r="B242" s="384" t="s">
        <v>135</v>
      </c>
      <c r="C242" s="355">
        <v>1715</v>
      </c>
      <c r="D242" s="356">
        <v>1714.1333333333332</v>
      </c>
      <c r="E242" s="356">
        <v>1696.2666666666664</v>
      </c>
      <c r="F242" s="356">
        <v>1677.5333333333333</v>
      </c>
      <c r="G242" s="356">
        <v>1659.6666666666665</v>
      </c>
      <c r="H242" s="356">
        <v>1732.8666666666663</v>
      </c>
      <c r="I242" s="356">
        <v>1750.7333333333331</v>
      </c>
      <c r="J242" s="356">
        <v>1769.4666666666662</v>
      </c>
      <c r="K242" s="355">
        <v>1732</v>
      </c>
      <c r="L242" s="355">
        <v>1695.4</v>
      </c>
      <c r="M242" s="355">
        <v>43.102089999999997</v>
      </c>
      <c r="N242" s="1"/>
      <c r="O242" s="1"/>
    </row>
    <row r="243" spans="1:15" ht="12.75" customHeight="1">
      <c r="A243" s="30">
        <v>233</v>
      </c>
      <c r="B243" s="384" t="s">
        <v>412</v>
      </c>
      <c r="C243" s="355">
        <v>1423.1</v>
      </c>
      <c r="D243" s="356">
        <v>1430.7</v>
      </c>
      <c r="E243" s="356">
        <v>1411.4</v>
      </c>
      <c r="F243" s="356">
        <v>1399.7</v>
      </c>
      <c r="G243" s="356">
        <v>1380.4</v>
      </c>
      <c r="H243" s="356">
        <v>1442.4</v>
      </c>
      <c r="I243" s="356">
        <v>1461.6999999999998</v>
      </c>
      <c r="J243" s="356">
        <v>1473.4</v>
      </c>
      <c r="K243" s="355">
        <v>1450</v>
      </c>
      <c r="L243" s="355">
        <v>1419</v>
      </c>
      <c r="M243" s="355">
        <v>0.16291</v>
      </c>
      <c r="N243" s="1"/>
      <c r="O243" s="1"/>
    </row>
    <row r="244" spans="1:15" ht="12.75" customHeight="1">
      <c r="A244" s="30">
        <v>234</v>
      </c>
      <c r="B244" s="384" t="s">
        <v>413</v>
      </c>
      <c r="C244" s="355">
        <v>399.35</v>
      </c>
      <c r="D244" s="356">
        <v>401.4666666666667</v>
      </c>
      <c r="E244" s="356">
        <v>393.83333333333337</v>
      </c>
      <c r="F244" s="356">
        <v>388.31666666666666</v>
      </c>
      <c r="G244" s="356">
        <v>380.68333333333334</v>
      </c>
      <c r="H244" s="356">
        <v>406.98333333333341</v>
      </c>
      <c r="I244" s="356">
        <v>414.61666666666673</v>
      </c>
      <c r="J244" s="356">
        <v>420.13333333333344</v>
      </c>
      <c r="K244" s="355">
        <v>409.1</v>
      </c>
      <c r="L244" s="355">
        <v>395.95</v>
      </c>
      <c r="M244" s="355">
        <v>3.0215000000000001</v>
      </c>
      <c r="N244" s="1"/>
      <c r="O244" s="1"/>
    </row>
    <row r="245" spans="1:15" ht="12.75" customHeight="1">
      <c r="A245" s="30">
        <v>235</v>
      </c>
      <c r="B245" s="384" t="s">
        <v>414</v>
      </c>
      <c r="C245" s="355">
        <v>721.8</v>
      </c>
      <c r="D245" s="356">
        <v>729.5</v>
      </c>
      <c r="E245" s="356">
        <v>712.3</v>
      </c>
      <c r="F245" s="356">
        <v>702.8</v>
      </c>
      <c r="G245" s="356">
        <v>685.59999999999991</v>
      </c>
      <c r="H245" s="356">
        <v>739</v>
      </c>
      <c r="I245" s="356">
        <v>756.2</v>
      </c>
      <c r="J245" s="356">
        <v>765.7</v>
      </c>
      <c r="K245" s="355">
        <v>746.7</v>
      </c>
      <c r="L245" s="355">
        <v>720</v>
      </c>
      <c r="M245" s="355">
        <v>3.1710799999999999</v>
      </c>
      <c r="N245" s="1"/>
      <c r="O245" s="1"/>
    </row>
    <row r="246" spans="1:15" ht="12.75" customHeight="1">
      <c r="A246" s="30">
        <v>236</v>
      </c>
      <c r="B246" s="384" t="s">
        <v>408</v>
      </c>
      <c r="C246" s="355">
        <v>21</v>
      </c>
      <c r="D246" s="356">
        <v>21.099999999999998</v>
      </c>
      <c r="E246" s="356">
        <v>20.699999999999996</v>
      </c>
      <c r="F246" s="356">
        <v>20.399999999999999</v>
      </c>
      <c r="G246" s="356">
        <v>19.999999999999996</v>
      </c>
      <c r="H246" s="356">
        <v>21.399999999999995</v>
      </c>
      <c r="I246" s="356">
        <v>21.799999999999994</v>
      </c>
      <c r="J246" s="356">
        <v>22.099999999999994</v>
      </c>
      <c r="K246" s="355">
        <v>21.5</v>
      </c>
      <c r="L246" s="355">
        <v>20.8</v>
      </c>
      <c r="M246" s="355">
        <v>53.958350000000003</v>
      </c>
      <c r="N246" s="1"/>
      <c r="O246" s="1"/>
    </row>
    <row r="247" spans="1:15" ht="12.75" customHeight="1">
      <c r="A247" s="30">
        <v>237</v>
      </c>
      <c r="B247" s="384" t="s">
        <v>136</v>
      </c>
      <c r="C247" s="355">
        <v>122.9</v>
      </c>
      <c r="D247" s="356">
        <v>123.33333333333333</v>
      </c>
      <c r="E247" s="356">
        <v>122.06666666666666</v>
      </c>
      <c r="F247" s="356">
        <v>121.23333333333333</v>
      </c>
      <c r="G247" s="356">
        <v>119.96666666666667</v>
      </c>
      <c r="H247" s="356">
        <v>124.16666666666666</v>
      </c>
      <c r="I247" s="356">
        <v>125.43333333333334</v>
      </c>
      <c r="J247" s="356">
        <v>126.26666666666665</v>
      </c>
      <c r="K247" s="355">
        <v>124.6</v>
      </c>
      <c r="L247" s="355">
        <v>122.5</v>
      </c>
      <c r="M247" s="355">
        <v>89.682490000000001</v>
      </c>
      <c r="N247" s="1"/>
      <c r="O247" s="1"/>
    </row>
    <row r="248" spans="1:15" ht="12.75" customHeight="1">
      <c r="A248" s="30">
        <v>238</v>
      </c>
      <c r="B248" s="384" t="s">
        <v>400</v>
      </c>
      <c r="C248" s="355">
        <v>426.9</v>
      </c>
      <c r="D248" s="356">
        <v>430.9666666666667</v>
      </c>
      <c r="E248" s="356">
        <v>420.93333333333339</v>
      </c>
      <c r="F248" s="356">
        <v>414.9666666666667</v>
      </c>
      <c r="G248" s="356">
        <v>404.93333333333339</v>
      </c>
      <c r="H248" s="356">
        <v>436.93333333333339</v>
      </c>
      <c r="I248" s="356">
        <v>446.9666666666667</v>
      </c>
      <c r="J248" s="356">
        <v>452.93333333333339</v>
      </c>
      <c r="K248" s="355">
        <v>441</v>
      </c>
      <c r="L248" s="355">
        <v>425</v>
      </c>
      <c r="M248" s="355">
        <v>3.17178</v>
      </c>
      <c r="N248" s="1"/>
      <c r="O248" s="1"/>
    </row>
    <row r="249" spans="1:15" ht="12.75" customHeight="1">
      <c r="A249" s="30">
        <v>239</v>
      </c>
      <c r="B249" s="384" t="s">
        <v>266</v>
      </c>
      <c r="C249" s="355">
        <v>1020.3</v>
      </c>
      <c r="D249" s="356">
        <v>1028.1000000000001</v>
      </c>
      <c r="E249" s="356">
        <v>1002.2000000000003</v>
      </c>
      <c r="F249" s="356">
        <v>984.10000000000014</v>
      </c>
      <c r="G249" s="356">
        <v>958.20000000000027</v>
      </c>
      <c r="H249" s="356">
        <v>1046.2000000000003</v>
      </c>
      <c r="I249" s="356">
        <v>1072.1000000000004</v>
      </c>
      <c r="J249" s="356">
        <v>1090.2000000000003</v>
      </c>
      <c r="K249" s="355">
        <v>1054</v>
      </c>
      <c r="L249" s="355">
        <v>1010</v>
      </c>
      <c r="M249" s="355">
        <v>1.7462800000000001</v>
      </c>
      <c r="N249" s="1"/>
      <c r="O249" s="1"/>
    </row>
    <row r="250" spans="1:15" ht="12.75" customHeight="1">
      <c r="A250" s="30">
        <v>240</v>
      </c>
      <c r="B250" s="384" t="s">
        <v>401</v>
      </c>
      <c r="C250" s="355">
        <v>296.45</v>
      </c>
      <c r="D250" s="356">
        <v>295.09999999999997</v>
      </c>
      <c r="E250" s="356">
        <v>287.24999999999994</v>
      </c>
      <c r="F250" s="356">
        <v>278.04999999999995</v>
      </c>
      <c r="G250" s="356">
        <v>270.19999999999993</v>
      </c>
      <c r="H250" s="356">
        <v>304.29999999999995</v>
      </c>
      <c r="I250" s="356">
        <v>312.14999999999998</v>
      </c>
      <c r="J250" s="356">
        <v>321.34999999999997</v>
      </c>
      <c r="K250" s="355">
        <v>302.95</v>
      </c>
      <c r="L250" s="355">
        <v>285.89999999999998</v>
      </c>
      <c r="M250" s="355">
        <v>46.009630000000001</v>
      </c>
      <c r="N250" s="1"/>
      <c r="O250" s="1"/>
    </row>
    <row r="251" spans="1:15" ht="12.75" customHeight="1">
      <c r="A251" s="30">
        <v>241</v>
      </c>
      <c r="B251" s="384" t="s">
        <v>402</v>
      </c>
      <c r="C251" s="355">
        <v>44.9</v>
      </c>
      <c r="D251" s="356">
        <v>45.033333333333331</v>
      </c>
      <c r="E251" s="356">
        <v>44.61666666666666</v>
      </c>
      <c r="F251" s="356">
        <v>44.333333333333329</v>
      </c>
      <c r="G251" s="356">
        <v>43.916666666666657</v>
      </c>
      <c r="H251" s="356">
        <v>45.316666666666663</v>
      </c>
      <c r="I251" s="356">
        <v>45.733333333333334</v>
      </c>
      <c r="J251" s="356">
        <v>46.016666666666666</v>
      </c>
      <c r="K251" s="355">
        <v>45.45</v>
      </c>
      <c r="L251" s="355">
        <v>44.75</v>
      </c>
      <c r="M251" s="355">
        <v>8.9529999999999994</v>
      </c>
      <c r="N251" s="1"/>
      <c r="O251" s="1"/>
    </row>
    <row r="252" spans="1:15" ht="12.75" customHeight="1">
      <c r="A252" s="30">
        <v>242</v>
      </c>
      <c r="B252" s="384" t="s">
        <v>137</v>
      </c>
      <c r="C252" s="355">
        <v>835.6</v>
      </c>
      <c r="D252" s="356">
        <v>844.7166666666667</v>
      </c>
      <c r="E252" s="356">
        <v>820.88333333333344</v>
      </c>
      <c r="F252" s="356">
        <v>806.16666666666674</v>
      </c>
      <c r="G252" s="356">
        <v>782.33333333333348</v>
      </c>
      <c r="H252" s="356">
        <v>859.43333333333339</v>
      </c>
      <c r="I252" s="356">
        <v>883.26666666666665</v>
      </c>
      <c r="J252" s="356">
        <v>897.98333333333335</v>
      </c>
      <c r="K252" s="355">
        <v>868.55</v>
      </c>
      <c r="L252" s="355">
        <v>830</v>
      </c>
      <c r="M252" s="355">
        <v>41.197470000000003</v>
      </c>
      <c r="N252" s="1"/>
      <c r="O252" s="1"/>
    </row>
    <row r="253" spans="1:15" ht="12.75" customHeight="1">
      <c r="A253" s="30">
        <v>243</v>
      </c>
      <c r="B253" s="384" t="s">
        <v>832</v>
      </c>
      <c r="C253" s="355">
        <v>23.05</v>
      </c>
      <c r="D253" s="356">
        <v>23.066666666666666</v>
      </c>
      <c r="E253" s="356">
        <v>22.983333333333334</v>
      </c>
      <c r="F253" s="356">
        <v>22.916666666666668</v>
      </c>
      <c r="G253" s="356">
        <v>22.833333333333336</v>
      </c>
      <c r="H253" s="356">
        <v>23.133333333333333</v>
      </c>
      <c r="I253" s="356">
        <v>23.216666666666669</v>
      </c>
      <c r="J253" s="356">
        <v>23.283333333333331</v>
      </c>
      <c r="K253" s="355">
        <v>23.15</v>
      </c>
      <c r="L253" s="355">
        <v>23</v>
      </c>
      <c r="M253" s="355">
        <v>51.323399999999999</v>
      </c>
      <c r="N253" s="1"/>
      <c r="O253" s="1"/>
    </row>
    <row r="254" spans="1:15" ht="12.75" customHeight="1">
      <c r="A254" s="30">
        <v>244</v>
      </c>
      <c r="B254" s="384" t="s">
        <v>264</v>
      </c>
      <c r="C254" s="355">
        <v>715.45</v>
      </c>
      <c r="D254" s="356">
        <v>720.81666666666661</v>
      </c>
      <c r="E254" s="356">
        <v>704.63333333333321</v>
      </c>
      <c r="F254" s="356">
        <v>693.81666666666661</v>
      </c>
      <c r="G254" s="356">
        <v>677.63333333333321</v>
      </c>
      <c r="H254" s="356">
        <v>731.63333333333321</v>
      </c>
      <c r="I254" s="356">
        <v>747.81666666666661</v>
      </c>
      <c r="J254" s="356">
        <v>758.63333333333321</v>
      </c>
      <c r="K254" s="355">
        <v>737</v>
      </c>
      <c r="L254" s="355">
        <v>710</v>
      </c>
      <c r="M254" s="355">
        <v>2.5590799999999998</v>
      </c>
      <c r="N254" s="1"/>
      <c r="O254" s="1"/>
    </row>
    <row r="255" spans="1:15" ht="12.75" customHeight="1">
      <c r="A255" s="30">
        <v>245</v>
      </c>
      <c r="B255" s="384" t="s">
        <v>138</v>
      </c>
      <c r="C255" s="355">
        <v>230.2</v>
      </c>
      <c r="D255" s="356">
        <v>231.15</v>
      </c>
      <c r="E255" s="356">
        <v>227.55</v>
      </c>
      <c r="F255" s="356">
        <v>224.9</v>
      </c>
      <c r="G255" s="356">
        <v>221.3</v>
      </c>
      <c r="H255" s="356">
        <v>233.8</v>
      </c>
      <c r="I255" s="356">
        <v>237.39999999999998</v>
      </c>
      <c r="J255" s="356">
        <v>240.05</v>
      </c>
      <c r="K255" s="355">
        <v>234.75</v>
      </c>
      <c r="L255" s="355">
        <v>228.5</v>
      </c>
      <c r="M255" s="355">
        <v>241.71082999999999</v>
      </c>
      <c r="N255" s="1"/>
      <c r="O255" s="1"/>
    </row>
    <row r="256" spans="1:15" ht="12.75" customHeight="1">
      <c r="A256" s="30">
        <v>246</v>
      </c>
      <c r="B256" s="384" t="s">
        <v>403</v>
      </c>
      <c r="C256" s="355">
        <v>116.3</v>
      </c>
      <c r="D256" s="356">
        <v>116.38333333333333</v>
      </c>
      <c r="E256" s="356">
        <v>115.21666666666665</v>
      </c>
      <c r="F256" s="356">
        <v>114.13333333333333</v>
      </c>
      <c r="G256" s="356">
        <v>112.96666666666665</v>
      </c>
      <c r="H256" s="356">
        <v>117.46666666666665</v>
      </c>
      <c r="I256" s="356">
        <v>118.63333333333334</v>
      </c>
      <c r="J256" s="356">
        <v>119.71666666666665</v>
      </c>
      <c r="K256" s="355">
        <v>117.55</v>
      </c>
      <c r="L256" s="355">
        <v>115.3</v>
      </c>
      <c r="M256" s="355">
        <v>1.25542</v>
      </c>
      <c r="N256" s="1"/>
      <c r="O256" s="1"/>
    </row>
    <row r="257" spans="1:15" ht="12.75" customHeight="1">
      <c r="A257" s="30">
        <v>247</v>
      </c>
      <c r="B257" s="384" t="s">
        <v>421</v>
      </c>
      <c r="C257" s="355">
        <v>105.65</v>
      </c>
      <c r="D257" s="356">
        <v>106.84999999999998</v>
      </c>
      <c r="E257" s="356">
        <v>103.89999999999996</v>
      </c>
      <c r="F257" s="356">
        <v>102.14999999999998</v>
      </c>
      <c r="G257" s="356">
        <v>99.19999999999996</v>
      </c>
      <c r="H257" s="356">
        <v>108.59999999999997</v>
      </c>
      <c r="I257" s="356">
        <v>111.54999999999998</v>
      </c>
      <c r="J257" s="356">
        <v>113.29999999999997</v>
      </c>
      <c r="K257" s="355">
        <v>109.8</v>
      </c>
      <c r="L257" s="355">
        <v>105.1</v>
      </c>
      <c r="M257" s="355">
        <v>12.43932</v>
      </c>
      <c r="N257" s="1"/>
      <c r="O257" s="1"/>
    </row>
    <row r="258" spans="1:15" ht="12.75" customHeight="1">
      <c r="A258" s="30">
        <v>248</v>
      </c>
      <c r="B258" s="384" t="s">
        <v>415</v>
      </c>
      <c r="C258" s="355">
        <v>1732.35</v>
      </c>
      <c r="D258" s="356">
        <v>1746.3833333333332</v>
      </c>
      <c r="E258" s="356">
        <v>1706.2666666666664</v>
      </c>
      <c r="F258" s="356">
        <v>1680.1833333333332</v>
      </c>
      <c r="G258" s="356">
        <v>1640.0666666666664</v>
      </c>
      <c r="H258" s="356">
        <v>1772.4666666666665</v>
      </c>
      <c r="I258" s="356">
        <v>1812.5833333333333</v>
      </c>
      <c r="J258" s="356">
        <v>1838.6666666666665</v>
      </c>
      <c r="K258" s="355">
        <v>1786.5</v>
      </c>
      <c r="L258" s="355">
        <v>1720.3</v>
      </c>
      <c r="M258" s="355">
        <v>0.48474</v>
      </c>
      <c r="N258" s="1"/>
      <c r="O258" s="1"/>
    </row>
    <row r="259" spans="1:15" ht="12.75" customHeight="1">
      <c r="A259" s="30">
        <v>249</v>
      </c>
      <c r="B259" s="384" t="s">
        <v>425</v>
      </c>
      <c r="C259" s="355">
        <v>1867.35</v>
      </c>
      <c r="D259" s="356">
        <v>1877.3666666666668</v>
      </c>
      <c r="E259" s="356">
        <v>1849.9833333333336</v>
      </c>
      <c r="F259" s="356">
        <v>1832.6166666666668</v>
      </c>
      <c r="G259" s="356">
        <v>1805.2333333333336</v>
      </c>
      <c r="H259" s="356">
        <v>1894.7333333333336</v>
      </c>
      <c r="I259" s="356">
        <v>1922.1166666666668</v>
      </c>
      <c r="J259" s="356">
        <v>1939.4833333333336</v>
      </c>
      <c r="K259" s="355">
        <v>1904.75</v>
      </c>
      <c r="L259" s="355">
        <v>1860</v>
      </c>
      <c r="M259" s="355">
        <v>0.13353000000000001</v>
      </c>
      <c r="N259" s="1"/>
      <c r="O259" s="1"/>
    </row>
    <row r="260" spans="1:15" ht="12.75" customHeight="1">
      <c r="A260" s="30">
        <v>250</v>
      </c>
      <c r="B260" s="384" t="s">
        <v>422</v>
      </c>
      <c r="C260" s="355">
        <v>104.3</v>
      </c>
      <c r="D260" s="356">
        <v>104.5</v>
      </c>
      <c r="E260" s="356">
        <v>103</v>
      </c>
      <c r="F260" s="356">
        <v>101.7</v>
      </c>
      <c r="G260" s="356">
        <v>100.2</v>
      </c>
      <c r="H260" s="356">
        <v>105.8</v>
      </c>
      <c r="I260" s="356">
        <v>107.3</v>
      </c>
      <c r="J260" s="356">
        <v>108.6</v>
      </c>
      <c r="K260" s="355">
        <v>106</v>
      </c>
      <c r="L260" s="355">
        <v>103.2</v>
      </c>
      <c r="M260" s="355">
        <v>11.68641</v>
      </c>
      <c r="N260" s="1"/>
      <c r="O260" s="1"/>
    </row>
    <row r="261" spans="1:15" ht="12.75" customHeight="1">
      <c r="A261" s="30">
        <v>251</v>
      </c>
      <c r="B261" s="384" t="s">
        <v>139</v>
      </c>
      <c r="C261" s="355">
        <v>421.55</v>
      </c>
      <c r="D261" s="356">
        <v>425.2</v>
      </c>
      <c r="E261" s="356">
        <v>416.09999999999997</v>
      </c>
      <c r="F261" s="356">
        <v>410.65</v>
      </c>
      <c r="G261" s="356">
        <v>401.54999999999995</v>
      </c>
      <c r="H261" s="356">
        <v>430.65</v>
      </c>
      <c r="I261" s="356">
        <v>439.75</v>
      </c>
      <c r="J261" s="356">
        <v>445.2</v>
      </c>
      <c r="K261" s="355">
        <v>434.3</v>
      </c>
      <c r="L261" s="355">
        <v>419.75</v>
      </c>
      <c r="M261" s="355">
        <v>65.333979999999997</v>
      </c>
      <c r="N261" s="1"/>
      <c r="O261" s="1"/>
    </row>
    <row r="262" spans="1:15" ht="12.75" customHeight="1">
      <c r="A262" s="30">
        <v>252</v>
      </c>
      <c r="B262" s="384" t="s">
        <v>416</v>
      </c>
      <c r="C262" s="355">
        <v>3329.8</v>
      </c>
      <c r="D262" s="356">
        <v>3316.6</v>
      </c>
      <c r="E262" s="356">
        <v>3253.25</v>
      </c>
      <c r="F262" s="356">
        <v>3176.7000000000003</v>
      </c>
      <c r="G262" s="356">
        <v>3113.3500000000004</v>
      </c>
      <c r="H262" s="356">
        <v>3393.1499999999996</v>
      </c>
      <c r="I262" s="356">
        <v>3456.4999999999991</v>
      </c>
      <c r="J262" s="356">
        <v>3533.0499999999993</v>
      </c>
      <c r="K262" s="355">
        <v>3379.95</v>
      </c>
      <c r="L262" s="355">
        <v>3240.05</v>
      </c>
      <c r="M262" s="355">
        <v>0.88071999999999995</v>
      </c>
      <c r="N262" s="1"/>
      <c r="O262" s="1"/>
    </row>
    <row r="263" spans="1:15" ht="12.75" customHeight="1">
      <c r="A263" s="30">
        <v>253</v>
      </c>
      <c r="B263" s="384" t="s">
        <v>417</v>
      </c>
      <c r="C263" s="355">
        <v>559.4</v>
      </c>
      <c r="D263" s="356">
        <v>558.4</v>
      </c>
      <c r="E263" s="356">
        <v>550.25</v>
      </c>
      <c r="F263" s="356">
        <v>541.1</v>
      </c>
      <c r="G263" s="356">
        <v>532.95000000000005</v>
      </c>
      <c r="H263" s="356">
        <v>567.54999999999995</v>
      </c>
      <c r="I263" s="356">
        <v>575.69999999999982</v>
      </c>
      <c r="J263" s="356">
        <v>584.84999999999991</v>
      </c>
      <c r="K263" s="355">
        <v>566.54999999999995</v>
      </c>
      <c r="L263" s="355">
        <v>549.25</v>
      </c>
      <c r="M263" s="355">
        <v>2.1841699999999999</v>
      </c>
      <c r="N263" s="1"/>
      <c r="O263" s="1"/>
    </row>
    <row r="264" spans="1:15" ht="12.75" customHeight="1">
      <c r="A264" s="30">
        <v>254</v>
      </c>
      <c r="B264" s="384" t="s">
        <v>418</v>
      </c>
      <c r="C264" s="355">
        <v>238.65</v>
      </c>
      <c r="D264" s="356">
        <v>237.20000000000002</v>
      </c>
      <c r="E264" s="356">
        <v>233.80000000000004</v>
      </c>
      <c r="F264" s="356">
        <v>228.95000000000002</v>
      </c>
      <c r="G264" s="356">
        <v>225.55000000000004</v>
      </c>
      <c r="H264" s="356">
        <v>242.05000000000004</v>
      </c>
      <c r="I264" s="356">
        <v>245.45000000000002</v>
      </c>
      <c r="J264" s="356">
        <v>250.30000000000004</v>
      </c>
      <c r="K264" s="355">
        <v>240.6</v>
      </c>
      <c r="L264" s="355">
        <v>232.35</v>
      </c>
      <c r="M264" s="355">
        <v>6.5584199999999999</v>
      </c>
      <c r="N264" s="1"/>
      <c r="O264" s="1"/>
    </row>
    <row r="265" spans="1:15" ht="12.75" customHeight="1">
      <c r="A265" s="30">
        <v>255</v>
      </c>
      <c r="B265" s="384" t="s">
        <v>419</v>
      </c>
      <c r="C265" s="355">
        <v>127.15</v>
      </c>
      <c r="D265" s="356">
        <v>128.43333333333334</v>
      </c>
      <c r="E265" s="356">
        <v>125.21666666666667</v>
      </c>
      <c r="F265" s="356">
        <v>123.28333333333333</v>
      </c>
      <c r="G265" s="356">
        <v>120.06666666666666</v>
      </c>
      <c r="H265" s="356">
        <v>130.36666666666667</v>
      </c>
      <c r="I265" s="356">
        <v>133.58333333333337</v>
      </c>
      <c r="J265" s="356">
        <v>135.51666666666668</v>
      </c>
      <c r="K265" s="355">
        <v>131.65</v>
      </c>
      <c r="L265" s="355">
        <v>126.5</v>
      </c>
      <c r="M265" s="355">
        <v>7.2382900000000001</v>
      </c>
      <c r="N265" s="1"/>
      <c r="O265" s="1"/>
    </row>
    <row r="266" spans="1:15" ht="12.75" customHeight="1">
      <c r="A266" s="30">
        <v>256</v>
      </c>
      <c r="B266" s="384" t="s">
        <v>420</v>
      </c>
      <c r="C266" s="355">
        <v>73.400000000000006</v>
      </c>
      <c r="D266" s="356">
        <v>73.116666666666674</v>
      </c>
      <c r="E266" s="356">
        <v>72.333333333333343</v>
      </c>
      <c r="F266" s="356">
        <v>71.266666666666666</v>
      </c>
      <c r="G266" s="356">
        <v>70.483333333333334</v>
      </c>
      <c r="H266" s="356">
        <v>74.183333333333351</v>
      </c>
      <c r="I266" s="356">
        <v>74.966666666666683</v>
      </c>
      <c r="J266" s="356">
        <v>76.03333333333336</v>
      </c>
      <c r="K266" s="355">
        <v>73.900000000000006</v>
      </c>
      <c r="L266" s="355">
        <v>72.05</v>
      </c>
      <c r="M266" s="355">
        <v>4.3611000000000004</v>
      </c>
      <c r="N266" s="1"/>
      <c r="O266" s="1"/>
    </row>
    <row r="267" spans="1:15" ht="12.75" customHeight="1">
      <c r="A267" s="30">
        <v>257</v>
      </c>
      <c r="B267" s="384" t="s">
        <v>424</v>
      </c>
      <c r="C267" s="355">
        <v>217.7</v>
      </c>
      <c r="D267" s="356">
        <v>218.26666666666665</v>
      </c>
      <c r="E267" s="356">
        <v>214.5333333333333</v>
      </c>
      <c r="F267" s="356">
        <v>211.36666666666665</v>
      </c>
      <c r="G267" s="356">
        <v>207.6333333333333</v>
      </c>
      <c r="H267" s="356">
        <v>221.43333333333331</v>
      </c>
      <c r="I267" s="356">
        <v>225.16666666666666</v>
      </c>
      <c r="J267" s="356">
        <v>228.33333333333331</v>
      </c>
      <c r="K267" s="355">
        <v>222</v>
      </c>
      <c r="L267" s="355">
        <v>215.1</v>
      </c>
      <c r="M267" s="355">
        <v>14.762269999999999</v>
      </c>
      <c r="N267" s="1"/>
      <c r="O267" s="1"/>
    </row>
    <row r="268" spans="1:15" ht="12.75" customHeight="1">
      <c r="A268" s="30">
        <v>258</v>
      </c>
      <c r="B268" s="384" t="s">
        <v>423</v>
      </c>
      <c r="C268" s="355">
        <v>421.25</v>
      </c>
      <c r="D268" s="356">
        <v>422.95</v>
      </c>
      <c r="E268" s="356">
        <v>413.95</v>
      </c>
      <c r="F268" s="356">
        <v>406.65</v>
      </c>
      <c r="G268" s="356">
        <v>397.65</v>
      </c>
      <c r="H268" s="356">
        <v>430.25</v>
      </c>
      <c r="I268" s="356">
        <v>439.25</v>
      </c>
      <c r="J268" s="356">
        <v>446.55</v>
      </c>
      <c r="K268" s="355">
        <v>431.95</v>
      </c>
      <c r="L268" s="355">
        <v>415.65</v>
      </c>
      <c r="M268" s="355">
        <v>1.91974</v>
      </c>
      <c r="N268" s="1"/>
      <c r="O268" s="1"/>
    </row>
    <row r="269" spans="1:15" ht="12.75" customHeight="1">
      <c r="A269" s="30">
        <v>259</v>
      </c>
      <c r="B269" s="384" t="s">
        <v>267</v>
      </c>
      <c r="C269" s="355">
        <v>304.10000000000002</v>
      </c>
      <c r="D269" s="356">
        <v>301.7</v>
      </c>
      <c r="E269" s="356">
        <v>298.39999999999998</v>
      </c>
      <c r="F269" s="356">
        <v>292.7</v>
      </c>
      <c r="G269" s="356">
        <v>289.39999999999998</v>
      </c>
      <c r="H269" s="356">
        <v>307.39999999999998</v>
      </c>
      <c r="I269" s="356">
        <v>310.70000000000005</v>
      </c>
      <c r="J269" s="356">
        <v>316.39999999999998</v>
      </c>
      <c r="K269" s="355">
        <v>305</v>
      </c>
      <c r="L269" s="355">
        <v>296</v>
      </c>
      <c r="M269" s="355">
        <v>3.6255799999999998</v>
      </c>
      <c r="N269" s="1"/>
      <c r="O269" s="1"/>
    </row>
    <row r="270" spans="1:15" ht="12.75" customHeight="1">
      <c r="A270" s="30">
        <v>260</v>
      </c>
      <c r="B270" s="384" t="s">
        <v>140</v>
      </c>
      <c r="C270" s="355">
        <v>651.15</v>
      </c>
      <c r="D270" s="356">
        <v>654.4666666666667</v>
      </c>
      <c r="E270" s="356">
        <v>642.28333333333342</v>
      </c>
      <c r="F270" s="356">
        <v>633.41666666666674</v>
      </c>
      <c r="G270" s="356">
        <v>621.23333333333346</v>
      </c>
      <c r="H270" s="356">
        <v>663.33333333333337</v>
      </c>
      <c r="I270" s="356">
        <v>675.51666666666677</v>
      </c>
      <c r="J270" s="356">
        <v>684.38333333333333</v>
      </c>
      <c r="K270" s="355">
        <v>666.65</v>
      </c>
      <c r="L270" s="355">
        <v>645.6</v>
      </c>
      <c r="M270" s="355">
        <v>27.684170000000002</v>
      </c>
      <c r="N270" s="1"/>
      <c r="O270" s="1"/>
    </row>
    <row r="271" spans="1:15" ht="12.75" customHeight="1">
      <c r="A271" s="30">
        <v>261</v>
      </c>
      <c r="B271" s="384" t="s">
        <v>141</v>
      </c>
      <c r="C271" s="355">
        <v>3173.9</v>
      </c>
      <c r="D271" s="356">
        <v>3179.85</v>
      </c>
      <c r="E271" s="356">
        <v>3124.7</v>
      </c>
      <c r="F271" s="356">
        <v>3075.5</v>
      </c>
      <c r="G271" s="356">
        <v>3020.35</v>
      </c>
      <c r="H271" s="356">
        <v>3229.0499999999997</v>
      </c>
      <c r="I271" s="356">
        <v>3284.2000000000003</v>
      </c>
      <c r="J271" s="356">
        <v>3333.3999999999996</v>
      </c>
      <c r="K271" s="355">
        <v>3235</v>
      </c>
      <c r="L271" s="355">
        <v>3130.65</v>
      </c>
      <c r="M271" s="355">
        <v>7.0848800000000001</v>
      </c>
      <c r="N271" s="1"/>
      <c r="O271" s="1"/>
    </row>
    <row r="272" spans="1:15" ht="12.75" customHeight="1">
      <c r="A272" s="30">
        <v>262</v>
      </c>
      <c r="B272" s="384" t="s">
        <v>840</v>
      </c>
      <c r="C272" s="355">
        <v>606.75</v>
      </c>
      <c r="D272" s="356">
        <v>604.58333333333337</v>
      </c>
      <c r="E272" s="356">
        <v>594.16666666666674</v>
      </c>
      <c r="F272" s="356">
        <v>581.58333333333337</v>
      </c>
      <c r="G272" s="356">
        <v>571.16666666666674</v>
      </c>
      <c r="H272" s="356">
        <v>617.16666666666674</v>
      </c>
      <c r="I272" s="356">
        <v>627.58333333333348</v>
      </c>
      <c r="J272" s="356">
        <v>640.16666666666674</v>
      </c>
      <c r="K272" s="355">
        <v>615</v>
      </c>
      <c r="L272" s="355">
        <v>592</v>
      </c>
      <c r="M272" s="355">
        <v>7.1387</v>
      </c>
      <c r="N272" s="1"/>
      <c r="O272" s="1"/>
    </row>
    <row r="273" spans="1:15" ht="12.75" customHeight="1">
      <c r="A273" s="30">
        <v>263</v>
      </c>
      <c r="B273" s="384" t="s">
        <v>841</v>
      </c>
      <c r="C273" s="355">
        <v>489.2</v>
      </c>
      <c r="D273" s="356">
        <v>485.75</v>
      </c>
      <c r="E273" s="356">
        <v>476.5</v>
      </c>
      <c r="F273" s="356">
        <v>463.8</v>
      </c>
      <c r="G273" s="356">
        <v>454.55</v>
      </c>
      <c r="H273" s="356">
        <v>498.45</v>
      </c>
      <c r="I273" s="356">
        <v>507.7</v>
      </c>
      <c r="J273" s="356">
        <v>520.4</v>
      </c>
      <c r="K273" s="355">
        <v>495</v>
      </c>
      <c r="L273" s="355">
        <v>473.05</v>
      </c>
      <c r="M273" s="355">
        <v>6.4431399999999996</v>
      </c>
      <c r="N273" s="1"/>
      <c r="O273" s="1"/>
    </row>
    <row r="274" spans="1:15" ht="12.75" customHeight="1">
      <c r="A274" s="30">
        <v>264</v>
      </c>
      <c r="B274" s="384" t="s">
        <v>426</v>
      </c>
      <c r="C274" s="355">
        <v>888.3</v>
      </c>
      <c r="D274" s="356">
        <v>890.30000000000007</v>
      </c>
      <c r="E274" s="356">
        <v>875.00000000000011</v>
      </c>
      <c r="F274" s="356">
        <v>861.7</v>
      </c>
      <c r="G274" s="356">
        <v>846.40000000000009</v>
      </c>
      <c r="H274" s="356">
        <v>903.60000000000014</v>
      </c>
      <c r="I274" s="356">
        <v>918.90000000000009</v>
      </c>
      <c r="J274" s="356">
        <v>932.20000000000016</v>
      </c>
      <c r="K274" s="355">
        <v>905.6</v>
      </c>
      <c r="L274" s="355">
        <v>877</v>
      </c>
      <c r="M274" s="355">
        <v>4.64194</v>
      </c>
      <c r="N274" s="1"/>
      <c r="O274" s="1"/>
    </row>
    <row r="275" spans="1:15" ht="12.75" customHeight="1">
      <c r="A275" s="30">
        <v>265</v>
      </c>
      <c r="B275" s="384" t="s">
        <v>427</v>
      </c>
      <c r="C275" s="355">
        <v>139.9</v>
      </c>
      <c r="D275" s="356">
        <v>139.65</v>
      </c>
      <c r="E275" s="356">
        <v>138.30000000000001</v>
      </c>
      <c r="F275" s="356">
        <v>136.70000000000002</v>
      </c>
      <c r="G275" s="356">
        <v>135.35000000000002</v>
      </c>
      <c r="H275" s="356">
        <v>141.25</v>
      </c>
      <c r="I275" s="356">
        <v>142.59999999999997</v>
      </c>
      <c r="J275" s="356">
        <v>144.19999999999999</v>
      </c>
      <c r="K275" s="355">
        <v>141</v>
      </c>
      <c r="L275" s="355">
        <v>138.05000000000001</v>
      </c>
      <c r="M275" s="355">
        <v>2.2061999999999999</v>
      </c>
      <c r="N275" s="1"/>
      <c r="O275" s="1"/>
    </row>
    <row r="276" spans="1:15" ht="12.75" customHeight="1">
      <c r="A276" s="30">
        <v>266</v>
      </c>
      <c r="B276" s="384" t="s">
        <v>434</v>
      </c>
      <c r="C276" s="355">
        <v>1277.8499999999999</v>
      </c>
      <c r="D276" s="356">
        <v>1272.7833333333335</v>
      </c>
      <c r="E276" s="356">
        <v>1260.616666666667</v>
      </c>
      <c r="F276" s="356">
        <v>1243.3833333333334</v>
      </c>
      <c r="G276" s="356">
        <v>1231.2166666666669</v>
      </c>
      <c r="H276" s="356">
        <v>1290.0166666666671</v>
      </c>
      <c r="I276" s="356">
        <v>1302.1833333333336</v>
      </c>
      <c r="J276" s="356">
        <v>1319.4166666666672</v>
      </c>
      <c r="K276" s="355">
        <v>1284.95</v>
      </c>
      <c r="L276" s="355">
        <v>1255.55</v>
      </c>
      <c r="M276" s="355">
        <v>0.83718000000000004</v>
      </c>
      <c r="N276" s="1"/>
      <c r="O276" s="1"/>
    </row>
    <row r="277" spans="1:15" ht="12.75" customHeight="1">
      <c r="A277" s="30">
        <v>267</v>
      </c>
      <c r="B277" s="384" t="s">
        <v>435</v>
      </c>
      <c r="C277" s="355">
        <v>408.45</v>
      </c>
      <c r="D277" s="356">
        <v>409.56666666666666</v>
      </c>
      <c r="E277" s="356">
        <v>404.18333333333334</v>
      </c>
      <c r="F277" s="356">
        <v>399.91666666666669</v>
      </c>
      <c r="G277" s="356">
        <v>394.53333333333336</v>
      </c>
      <c r="H277" s="356">
        <v>413.83333333333331</v>
      </c>
      <c r="I277" s="356">
        <v>419.21666666666664</v>
      </c>
      <c r="J277" s="356">
        <v>423.48333333333329</v>
      </c>
      <c r="K277" s="355">
        <v>414.95</v>
      </c>
      <c r="L277" s="355">
        <v>405.3</v>
      </c>
      <c r="M277" s="355">
        <v>1.38592</v>
      </c>
      <c r="N277" s="1"/>
      <c r="O277" s="1"/>
    </row>
    <row r="278" spans="1:15" ht="12.75" customHeight="1">
      <c r="A278" s="30">
        <v>268</v>
      </c>
      <c r="B278" s="384" t="s">
        <v>842</v>
      </c>
      <c r="C278" s="355">
        <v>65.8</v>
      </c>
      <c r="D278" s="356">
        <v>66.13333333333334</v>
      </c>
      <c r="E278" s="356">
        <v>65.01666666666668</v>
      </c>
      <c r="F278" s="356">
        <v>64.233333333333334</v>
      </c>
      <c r="G278" s="356">
        <v>63.116666666666674</v>
      </c>
      <c r="H278" s="356">
        <v>66.916666666666686</v>
      </c>
      <c r="I278" s="356">
        <v>68.033333333333331</v>
      </c>
      <c r="J278" s="356">
        <v>68.816666666666691</v>
      </c>
      <c r="K278" s="355">
        <v>67.25</v>
      </c>
      <c r="L278" s="355">
        <v>65.349999999999994</v>
      </c>
      <c r="M278" s="355">
        <v>11.48681</v>
      </c>
      <c r="N278" s="1"/>
      <c r="O278" s="1"/>
    </row>
    <row r="279" spans="1:15" ht="12.75" customHeight="1">
      <c r="A279" s="30">
        <v>269</v>
      </c>
      <c r="B279" s="384" t="s">
        <v>436</v>
      </c>
      <c r="C279" s="355">
        <v>534.35</v>
      </c>
      <c r="D279" s="356">
        <v>537.16666666666663</v>
      </c>
      <c r="E279" s="356">
        <v>528.33333333333326</v>
      </c>
      <c r="F279" s="356">
        <v>522.31666666666661</v>
      </c>
      <c r="G279" s="356">
        <v>513.48333333333323</v>
      </c>
      <c r="H279" s="356">
        <v>543.18333333333328</v>
      </c>
      <c r="I279" s="356">
        <v>552.01666666666654</v>
      </c>
      <c r="J279" s="356">
        <v>558.0333333333333</v>
      </c>
      <c r="K279" s="355">
        <v>546</v>
      </c>
      <c r="L279" s="355">
        <v>531.15</v>
      </c>
      <c r="M279" s="355">
        <v>0.77168999999999999</v>
      </c>
      <c r="N279" s="1"/>
      <c r="O279" s="1"/>
    </row>
    <row r="280" spans="1:15" ht="12.75" customHeight="1">
      <c r="A280" s="30">
        <v>270</v>
      </c>
      <c r="B280" s="384" t="s">
        <v>437</v>
      </c>
      <c r="C280" s="355">
        <v>54.6</v>
      </c>
      <c r="D280" s="356">
        <v>54.233333333333327</v>
      </c>
      <c r="E280" s="356">
        <v>53.166666666666657</v>
      </c>
      <c r="F280" s="356">
        <v>51.733333333333327</v>
      </c>
      <c r="G280" s="356">
        <v>50.666666666666657</v>
      </c>
      <c r="H280" s="356">
        <v>55.666666666666657</v>
      </c>
      <c r="I280" s="356">
        <v>56.733333333333334</v>
      </c>
      <c r="J280" s="356">
        <v>58.166666666666657</v>
      </c>
      <c r="K280" s="355">
        <v>55.3</v>
      </c>
      <c r="L280" s="355">
        <v>52.8</v>
      </c>
      <c r="M280" s="355">
        <v>88.932609999999997</v>
      </c>
      <c r="N280" s="1"/>
      <c r="O280" s="1"/>
    </row>
    <row r="281" spans="1:15" ht="12.75" customHeight="1">
      <c r="A281" s="30">
        <v>271</v>
      </c>
      <c r="B281" s="384" t="s">
        <v>439</v>
      </c>
      <c r="C281" s="355">
        <v>520.20000000000005</v>
      </c>
      <c r="D281" s="356">
        <v>526.25</v>
      </c>
      <c r="E281" s="356">
        <v>503</v>
      </c>
      <c r="F281" s="356">
        <v>485.8</v>
      </c>
      <c r="G281" s="356">
        <v>462.55</v>
      </c>
      <c r="H281" s="356">
        <v>543.45000000000005</v>
      </c>
      <c r="I281" s="356">
        <v>566.70000000000005</v>
      </c>
      <c r="J281" s="356">
        <v>583.9</v>
      </c>
      <c r="K281" s="355">
        <v>549.5</v>
      </c>
      <c r="L281" s="355">
        <v>509.05</v>
      </c>
      <c r="M281" s="355">
        <v>6.2068500000000002</v>
      </c>
      <c r="N281" s="1"/>
      <c r="O281" s="1"/>
    </row>
    <row r="282" spans="1:15" ht="12.75" customHeight="1">
      <c r="A282" s="30">
        <v>272</v>
      </c>
      <c r="B282" s="384" t="s">
        <v>429</v>
      </c>
      <c r="C282" s="355">
        <v>1091.55</v>
      </c>
      <c r="D282" s="356">
        <v>1098.1000000000001</v>
      </c>
      <c r="E282" s="356">
        <v>1075.7500000000002</v>
      </c>
      <c r="F282" s="356">
        <v>1059.95</v>
      </c>
      <c r="G282" s="356">
        <v>1037.6000000000001</v>
      </c>
      <c r="H282" s="356">
        <v>1113.9000000000003</v>
      </c>
      <c r="I282" s="356">
        <v>1136.2500000000002</v>
      </c>
      <c r="J282" s="356">
        <v>1152.0500000000004</v>
      </c>
      <c r="K282" s="355">
        <v>1120.45</v>
      </c>
      <c r="L282" s="355">
        <v>1082.3</v>
      </c>
      <c r="M282" s="355">
        <v>1.03993</v>
      </c>
      <c r="N282" s="1"/>
      <c r="O282" s="1"/>
    </row>
    <row r="283" spans="1:15" ht="12.75" customHeight="1">
      <c r="A283" s="30">
        <v>273</v>
      </c>
      <c r="B283" s="384" t="s">
        <v>430</v>
      </c>
      <c r="C283" s="355">
        <v>311.10000000000002</v>
      </c>
      <c r="D283" s="356">
        <v>312.05</v>
      </c>
      <c r="E283" s="356">
        <v>307.70000000000005</v>
      </c>
      <c r="F283" s="356">
        <v>304.3</v>
      </c>
      <c r="G283" s="356">
        <v>299.95000000000005</v>
      </c>
      <c r="H283" s="356">
        <v>315.45000000000005</v>
      </c>
      <c r="I283" s="356">
        <v>319.80000000000007</v>
      </c>
      <c r="J283" s="356">
        <v>323.20000000000005</v>
      </c>
      <c r="K283" s="355">
        <v>316.39999999999998</v>
      </c>
      <c r="L283" s="355">
        <v>308.64999999999998</v>
      </c>
      <c r="M283" s="355">
        <v>3.0459100000000001</v>
      </c>
      <c r="N283" s="1"/>
      <c r="O283" s="1"/>
    </row>
    <row r="284" spans="1:15" ht="12.75" customHeight="1">
      <c r="A284" s="30">
        <v>274</v>
      </c>
      <c r="B284" s="384" t="s">
        <v>142</v>
      </c>
      <c r="C284" s="355">
        <v>1828.45</v>
      </c>
      <c r="D284" s="356">
        <v>1846.1499999999999</v>
      </c>
      <c r="E284" s="356">
        <v>1802.2999999999997</v>
      </c>
      <c r="F284" s="356">
        <v>1776.1499999999999</v>
      </c>
      <c r="G284" s="356">
        <v>1732.2999999999997</v>
      </c>
      <c r="H284" s="356">
        <v>1872.2999999999997</v>
      </c>
      <c r="I284" s="356">
        <v>1916.1499999999996</v>
      </c>
      <c r="J284" s="356">
        <v>1942.2999999999997</v>
      </c>
      <c r="K284" s="355">
        <v>1890</v>
      </c>
      <c r="L284" s="355">
        <v>1820</v>
      </c>
      <c r="M284" s="355">
        <v>20.53959</v>
      </c>
      <c r="N284" s="1"/>
      <c r="O284" s="1"/>
    </row>
    <row r="285" spans="1:15" ht="12.75" customHeight="1">
      <c r="A285" s="30">
        <v>275</v>
      </c>
      <c r="B285" s="384" t="s">
        <v>431</v>
      </c>
      <c r="C285" s="355">
        <v>626.79999999999995</v>
      </c>
      <c r="D285" s="356">
        <v>628.6</v>
      </c>
      <c r="E285" s="356">
        <v>619.20000000000005</v>
      </c>
      <c r="F285" s="356">
        <v>611.6</v>
      </c>
      <c r="G285" s="356">
        <v>602.20000000000005</v>
      </c>
      <c r="H285" s="356">
        <v>636.20000000000005</v>
      </c>
      <c r="I285" s="356">
        <v>645.59999999999991</v>
      </c>
      <c r="J285" s="356">
        <v>653.20000000000005</v>
      </c>
      <c r="K285" s="355">
        <v>638</v>
      </c>
      <c r="L285" s="355">
        <v>621</v>
      </c>
      <c r="M285" s="355">
        <v>14.833259999999999</v>
      </c>
      <c r="N285" s="1"/>
      <c r="O285" s="1"/>
    </row>
    <row r="286" spans="1:15" ht="12.75" customHeight="1">
      <c r="A286" s="30">
        <v>276</v>
      </c>
      <c r="B286" s="384" t="s">
        <v>428</v>
      </c>
      <c r="C286" s="355">
        <v>691.8</v>
      </c>
      <c r="D286" s="356">
        <v>702.38333333333333</v>
      </c>
      <c r="E286" s="356">
        <v>676.81666666666661</v>
      </c>
      <c r="F286" s="356">
        <v>661.83333333333326</v>
      </c>
      <c r="G286" s="356">
        <v>636.26666666666654</v>
      </c>
      <c r="H286" s="356">
        <v>717.36666666666667</v>
      </c>
      <c r="I286" s="356">
        <v>742.93333333333351</v>
      </c>
      <c r="J286" s="356">
        <v>757.91666666666674</v>
      </c>
      <c r="K286" s="355">
        <v>727.95</v>
      </c>
      <c r="L286" s="355">
        <v>687.4</v>
      </c>
      <c r="M286" s="355">
        <v>14.43014</v>
      </c>
      <c r="N286" s="1"/>
      <c r="O286" s="1"/>
    </row>
    <row r="287" spans="1:15" ht="12.75" customHeight="1">
      <c r="A287" s="30">
        <v>277</v>
      </c>
      <c r="B287" s="384" t="s">
        <v>432</v>
      </c>
      <c r="C287" s="355">
        <v>232.5</v>
      </c>
      <c r="D287" s="356">
        <v>234.65</v>
      </c>
      <c r="E287" s="356">
        <v>228.85000000000002</v>
      </c>
      <c r="F287" s="356">
        <v>225.20000000000002</v>
      </c>
      <c r="G287" s="356">
        <v>219.40000000000003</v>
      </c>
      <c r="H287" s="356">
        <v>238.3</v>
      </c>
      <c r="I287" s="356">
        <v>244.10000000000002</v>
      </c>
      <c r="J287" s="356">
        <v>247.75</v>
      </c>
      <c r="K287" s="355">
        <v>240.45</v>
      </c>
      <c r="L287" s="355">
        <v>231</v>
      </c>
      <c r="M287" s="355">
        <v>2.976</v>
      </c>
      <c r="N287" s="1"/>
      <c r="O287" s="1"/>
    </row>
    <row r="288" spans="1:15" ht="12.75" customHeight="1">
      <c r="A288" s="30">
        <v>278</v>
      </c>
      <c r="B288" s="384" t="s">
        <v>433</v>
      </c>
      <c r="C288" s="355">
        <v>1188.3499999999999</v>
      </c>
      <c r="D288" s="356">
        <v>1197.4166666666667</v>
      </c>
      <c r="E288" s="356">
        <v>1175.9333333333334</v>
      </c>
      <c r="F288" s="356">
        <v>1163.5166666666667</v>
      </c>
      <c r="G288" s="356">
        <v>1142.0333333333333</v>
      </c>
      <c r="H288" s="356">
        <v>1209.8333333333335</v>
      </c>
      <c r="I288" s="356">
        <v>1231.3166666666666</v>
      </c>
      <c r="J288" s="356">
        <v>1243.7333333333336</v>
      </c>
      <c r="K288" s="355">
        <v>1218.9000000000001</v>
      </c>
      <c r="L288" s="355">
        <v>1185</v>
      </c>
      <c r="M288" s="355">
        <v>7.1929999999999994E-2</v>
      </c>
      <c r="N288" s="1"/>
      <c r="O288" s="1"/>
    </row>
    <row r="289" spans="1:15" ht="12.75" customHeight="1">
      <c r="A289" s="30">
        <v>279</v>
      </c>
      <c r="B289" s="384" t="s">
        <v>438</v>
      </c>
      <c r="C289" s="355">
        <v>538.6</v>
      </c>
      <c r="D289" s="356">
        <v>542.21666666666658</v>
      </c>
      <c r="E289" s="356">
        <v>533.43333333333317</v>
      </c>
      <c r="F289" s="356">
        <v>528.26666666666654</v>
      </c>
      <c r="G289" s="356">
        <v>519.48333333333312</v>
      </c>
      <c r="H289" s="356">
        <v>547.38333333333321</v>
      </c>
      <c r="I289" s="356">
        <v>556.16666666666674</v>
      </c>
      <c r="J289" s="356">
        <v>561.33333333333326</v>
      </c>
      <c r="K289" s="355">
        <v>551</v>
      </c>
      <c r="L289" s="355">
        <v>537.04999999999995</v>
      </c>
      <c r="M289" s="355">
        <v>0.67295000000000005</v>
      </c>
      <c r="N289" s="1"/>
      <c r="O289" s="1"/>
    </row>
    <row r="290" spans="1:15" ht="12.75" customHeight="1">
      <c r="A290" s="30">
        <v>280</v>
      </c>
      <c r="B290" s="384" t="s">
        <v>143</v>
      </c>
      <c r="C290" s="355">
        <v>74.5</v>
      </c>
      <c r="D290" s="356">
        <v>74.766666666666666</v>
      </c>
      <c r="E290" s="356">
        <v>73.733333333333334</v>
      </c>
      <c r="F290" s="356">
        <v>72.966666666666669</v>
      </c>
      <c r="G290" s="356">
        <v>71.933333333333337</v>
      </c>
      <c r="H290" s="356">
        <v>75.533333333333331</v>
      </c>
      <c r="I290" s="356">
        <v>76.566666666666663</v>
      </c>
      <c r="J290" s="356">
        <v>77.333333333333329</v>
      </c>
      <c r="K290" s="355">
        <v>75.8</v>
      </c>
      <c r="L290" s="355">
        <v>74</v>
      </c>
      <c r="M290" s="355">
        <v>44.932299999999998</v>
      </c>
      <c r="N290" s="1"/>
      <c r="O290" s="1"/>
    </row>
    <row r="291" spans="1:15" ht="12.75" customHeight="1">
      <c r="A291" s="30">
        <v>281</v>
      </c>
      <c r="B291" s="384" t="s">
        <v>144</v>
      </c>
      <c r="C291" s="355">
        <v>3029.35</v>
      </c>
      <c r="D291" s="356">
        <v>3043.8000000000006</v>
      </c>
      <c r="E291" s="356">
        <v>2982.6000000000013</v>
      </c>
      <c r="F291" s="356">
        <v>2935.8500000000008</v>
      </c>
      <c r="G291" s="356">
        <v>2874.6500000000015</v>
      </c>
      <c r="H291" s="356">
        <v>3090.5500000000011</v>
      </c>
      <c r="I291" s="356">
        <v>3151.7500000000009</v>
      </c>
      <c r="J291" s="356">
        <v>3198.5000000000009</v>
      </c>
      <c r="K291" s="355">
        <v>3105</v>
      </c>
      <c r="L291" s="355">
        <v>2997.05</v>
      </c>
      <c r="M291" s="355">
        <v>1.6872</v>
      </c>
      <c r="N291" s="1"/>
      <c r="O291" s="1"/>
    </row>
    <row r="292" spans="1:15" ht="12.75" customHeight="1">
      <c r="A292" s="30">
        <v>282</v>
      </c>
      <c r="B292" s="384" t="s">
        <v>440</v>
      </c>
      <c r="C292" s="355">
        <v>383.05</v>
      </c>
      <c r="D292" s="356">
        <v>382.64999999999992</v>
      </c>
      <c r="E292" s="356">
        <v>374.29999999999984</v>
      </c>
      <c r="F292" s="356">
        <v>365.5499999999999</v>
      </c>
      <c r="G292" s="356">
        <v>357.19999999999982</v>
      </c>
      <c r="H292" s="356">
        <v>391.39999999999986</v>
      </c>
      <c r="I292" s="356">
        <v>399.74999999999989</v>
      </c>
      <c r="J292" s="356">
        <v>408.49999999999989</v>
      </c>
      <c r="K292" s="355">
        <v>391</v>
      </c>
      <c r="L292" s="355">
        <v>373.9</v>
      </c>
      <c r="M292" s="355">
        <v>1.4842200000000001</v>
      </c>
      <c r="N292" s="1"/>
      <c r="O292" s="1"/>
    </row>
    <row r="293" spans="1:15" ht="12.75" customHeight="1">
      <c r="A293" s="30">
        <v>283</v>
      </c>
      <c r="B293" s="384" t="s">
        <v>268</v>
      </c>
      <c r="C293" s="355">
        <v>528.65</v>
      </c>
      <c r="D293" s="356">
        <v>529.58333333333337</v>
      </c>
      <c r="E293" s="356">
        <v>520.66666666666674</v>
      </c>
      <c r="F293" s="356">
        <v>512.68333333333339</v>
      </c>
      <c r="G293" s="356">
        <v>503.76666666666677</v>
      </c>
      <c r="H293" s="356">
        <v>537.56666666666672</v>
      </c>
      <c r="I293" s="356">
        <v>546.48333333333346</v>
      </c>
      <c r="J293" s="356">
        <v>554.4666666666667</v>
      </c>
      <c r="K293" s="355">
        <v>538.5</v>
      </c>
      <c r="L293" s="355">
        <v>521.6</v>
      </c>
      <c r="M293" s="355">
        <v>20.338380000000001</v>
      </c>
      <c r="N293" s="1"/>
      <c r="O293" s="1"/>
    </row>
    <row r="294" spans="1:15" ht="12.75" customHeight="1">
      <c r="A294" s="30">
        <v>284</v>
      </c>
      <c r="B294" s="384" t="s">
        <v>441</v>
      </c>
      <c r="C294" s="355">
        <v>11171.2</v>
      </c>
      <c r="D294" s="356">
        <v>11130.65</v>
      </c>
      <c r="E294" s="356">
        <v>10861.3</v>
      </c>
      <c r="F294" s="356">
        <v>10551.4</v>
      </c>
      <c r="G294" s="356">
        <v>10282.049999999999</v>
      </c>
      <c r="H294" s="356">
        <v>11440.55</v>
      </c>
      <c r="I294" s="356">
        <v>11709.900000000001</v>
      </c>
      <c r="J294" s="356">
        <v>12019.8</v>
      </c>
      <c r="K294" s="355">
        <v>11400</v>
      </c>
      <c r="L294" s="355">
        <v>10820.75</v>
      </c>
      <c r="M294" s="355">
        <v>0.25779999999999997</v>
      </c>
      <c r="N294" s="1"/>
      <c r="O294" s="1"/>
    </row>
    <row r="295" spans="1:15" ht="12.75" customHeight="1">
      <c r="A295" s="30">
        <v>285</v>
      </c>
      <c r="B295" s="384" t="s">
        <v>442</v>
      </c>
      <c r="C295" s="355">
        <v>50.5</v>
      </c>
      <c r="D295" s="356">
        <v>50.633333333333333</v>
      </c>
      <c r="E295" s="356">
        <v>49.866666666666667</v>
      </c>
      <c r="F295" s="356">
        <v>49.233333333333334</v>
      </c>
      <c r="G295" s="356">
        <v>48.466666666666669</v>
      </c>
      <c r="H295" s="356">
        <v>51.266666666666666</v>
      </c>
      <c r="I295" s="356">
        <v>52.033333333333331</v>
      </c>
      <c r="J295" s="356">
        <v>52.666666666666664</v>
      </c>
      <c r="K295" s="355">
        <v>51.4</v>
      </c>
      <c r="L295" s="355">
        <v>50</v>
      </c>
      <c r="M295" s="355">
        <v>27.270800000000001</v>
      </c>
      <c r="N295" s="1"/>
      <c r="O295" s="1"/>
    </row>
    <row r="296" spans="1:15" ht="12.75" customHeight="1">
      <c r="A296" s="30">
        <v>286</v>
      </c>
      <c r="B296" s="384" t="s">
        <v>145</v>
      </c>
      <c r="C296" s="355">
        <v>388.95</v>
      </c>
      <c r="D296" s="356">
        <v>391.3</v>
      </c>
      <c r="E296" s="356">
        <v>383.75</v>
      </c>
      <c r="F296" s="356">
        <v>378.55</v>
      </c>
      <c r="G296" s="356">
        <v>371</v>
      </c>
      <c r="H296" s="356">
        <v>396.5</v>
      </c>
      <c r="I296" s="356">
        <v>404.05000000000007</v>
      </c>
      <c r="J296" s="356">
        <v>409.25</v>
      </c>
      <c r="K296" s="355">
        <v>398.85</v>
      </c>
      <c r="L296" s="355">
        <v>386.1</v>
      </c>
      <c r="M296" s="355">
        <v>30.706420000000001</v>
      </c>
      <c r="N296" s="1"/>
      <c r="O296" s="1"/>
    </row>
    <row r="297" spans="1:15" ht="12.75" customHeight="1">
      <c r="A297" s="30">
        <v>287</v>
      </c>
      <c r="B297" s="384" t="s">
        <v>443</v>
      </c>
      <c r="C297" s="355">
        <v>2740.5</v>
      </c>
      <c r="D297" s="356">
        <v>2747.1833333333329</v>
      </c>
      <c r="E297" s="356">
        <v>2703.3666666666659</v>
      </c>
      <c r="F297" s="356">
        <v>2666.2333333333331</v>
      </c>
      <c r="G297" s="356">
        <v>2622.4166666666661</v>
      </c>
      <c r="H297" s="356">
        <v>2784.3166666666657</v>
      </c>
      <c r="I297" s="356">
        <v>2828.1333333333323</v>
      </c>
      <c r="J297" s="356">
        <v>2865.2666666666655</v>
      </c>
      <c r="K297" s="355">
        <v>2791</v>
      </c>
      <c r="L297" s="355">
        <v>2710.05</v>
      </c>
      <c r="M297" s="355">
        <v>1.4420599999999999</v>
      </c>
      <c r="N297" s="1"/>
      <c r="O297" s="1"/>
    </row>
    <row r="298" spans="1:15" ht="12.75" customHeight="1">
      <c r="A298" s="30">
        <v>288</v>
      </c>
      <c r="B298" s="384" t="s">
        <v>843</v>
      </c>
      <c r="C298" s="355">
        <v>1319.15</v>
      </c>
      <c r="D298" s="356">
        <v>1313.4</v>
      </c>
      <c r="E298" s="356">
        <v>1288.8500000000001</v>
      </c>
      <c r="F298" s="356">
        <v>1258.55</v>
      </c>
      <c r="G298" s="356">
        <v>1234</v>
      </c>
      <c r="H298" s="356">
        <v>1343.7000000000003</v>
      </c>
      <c r="I298" s="356">
        <v>1368.2500000000005</v>
      </c>
      <c r="J298" s="356">
        <v>1398.5500000000004</v>
      </c>
      <c r="K298" s="355">
        <v>1337.95</v>
      </c>
      <c r="L298" s="355">
        <v>1283.0999999999999</v>
      </c>
      <c r="M298" s="355">
        <v>1.65777</v>
      </c>
      <c r="N298" s="1"/>
      <c r="O298" s="1"/>
    </row>
    <row r="299" spans="1:15" ht="12.75" customHeight="1">
      <c r="A299" s="30">
        <v>289</v>
      </c>
      <c r="B299" s="384" t="s">
        <v>146</v>
      </c>
      <c r="C299" s="355">
        <v>1884.5</v>
      </c>
      <c r="D299" s="356">
        <v>1902.1833333333334</v>
      </c>
      <c r="E299" s="356">
        <v>1856.8666666666668</v>
      </c>
      <c r="F299" s="356">
        <v>1829.2333333333333</v>
      </c>
      <c r="G299" s="356">
        <v>1783.9166666666667</v>
      </c>
      <c r="H299" s="356">
        <v>1929.8166666666668</v>
      </c>
      <c r="I299" s="356">
        <v>1975.1333333333334</v>
      </c>
      <c r="J299" s="356">
        <v>2002.7666666666669</v>
      </c>
      <c r="K299" s="355">
        <v>1947.5</v>
      </c>
      <c r="L299" s="355">
        <v>1874.55</v>
      </c>
      <c r="M299" s="355">
        <v>26.414639999999999</v>
      </c>
      <c r="N299" s="1"/>
      <c r="O299" s="1"/>
    </row>
    <row r="300" spans="1:15" ht="12.75" customHeight="1">
      <c r="A300" s="30">
        <v>290</v>
      </c>
      <c r="B300" s="384" t="s">
        <v>147</v>
      </c>
      <c r="C300" s="355">
        <v>6127.65</v>
      </c>
      <c r="D300" s="356">
        <v>6180.6166666666659</v>
      </c>
      <c r="E300" s="356">
        <v>6031.2333333333318</v>
      </c>
      <c r="F300" s="356">
        <v>5934.8166666666657</v>
      </c>
      <c r="G300" s="356">
        <v>5785.4333333333316</v>
      </c>
      <c r="H300" s="356">
        <v>6277.0333333333319</v>
      </c>
      <c r="I300" s="356">
        <v>6426.4166666666652</v>
      </c>
      <c r="J300" s="356">
        <v>6522.8333333333321</v>
      </c>
      <c r="K300" s="355">
        <v>6330</v>
      </c>
      <c r="L300" s="355">
        <v>6084.2</v>
      </c>
      <c r="M300" s="355">
        <v>1.57433</v>
      </c>
      <c r="N300" s="1"/>
      <c r="O300" s="1"/>
    </row>
    <row r="301" spans="1:15" ht="12.75" customHeight="1">
      <c r="A301" s="30">
        <v>291</v>
      </c>
      <c r="B301" s="384" t="s">
        <v>148</v>
      </c>
      <c r="C301" s="355">
        <v>4444.6000000000004</v>
      </c>
      <c r="D301" s="356">
        <v>4478.95</v>
      </c>
      <c r="E301" s="356">
        <v>4391.7</v>
      </c>
      <c r="F301" s="356">
        <v>4338.8</v>
      </c>
      <c r="G301" s="356">
        <v>4251.55</v>
      </c>
      <c r="H301" s="356">
        <v>4531.8499999999995</v>
      </c>
      <c r="I301" s="356">
        <v>4619.0999999999995</v>
      </c>
      <c r="J301" s="356">
        <v>4671.9999999999991</v>
      </c>
      <c r="K301" s="355">
        <v>4566.2</v>
      </c>
      <c r="L301" s="355">
        <v>4426.05</v>
      </c>
      <c r="M301" s="355">
        <v>1.63147</v>
      </c>
      <c r="N301" s="1"/>
      <c r="O301" s="1"/>
    </row>
    <row r="302" spans="1:15" ht="12.75" customHeight="1">
      <c r="A302" s="30">
        <v>292</v>
      </c>
      <c r="B302" s="384" t="s">
        <v>149</v>
      </c>
      <c r="C302" s="355">
        <v>804.7</v>
      </c>
      <c r="D302" s="356">
        <v>823.04999999999984</v>
      </c>
      <c r="E302" s="356">
        <v>783.1999999999997</v>
      </c>
      <c r="F302" s="356">
        <v>761.69999999999982</v>
      </c>
      <c r="G302" s="356">
        <v>721.84999999999968</v>
      </c>
      <c r="H302" s="356">
        <v>844.54999999999973</v>
      </c>
      <c r="I302" s="356">
        <v>884.39999999999986</v>
      </c>
      <c r="J302" s="356">
        <v>905.89999999999975</v>
      </c>
      <c r="K302" s="355">
        <v>862.9</v>
      </c>
      <c r="L302" s="355">
        <v>801.55</v>
      </c>
      <c r="M302" s="355">
        <v>53.082210000000003</v>
      </c>
      <c r="N302" s="1"/>
      <c r="O302" s="1"/>
    </row>
    <row r="303" spans="1:15" ht="12.75" customHeight="1">
      <c r="A303" s="30">
        <v>293</v>
      </c>
      <c r="B303" s="384" t="s">
        <v>444</v>
      </c>
      <c r="C303" s="355">
        <v>2917.3</v>
      </c>
      <c r="D303" s="356">
        <v>2947.4333333333329</v>
      </c>
      <c r="E303" s="356">
        <v>2822.8666666666659</v>
      </c>
      <c r="F303" s="356">
        <v>2728.4333333333329</v>
      </c>
      <c r="G303" s="356">
        <v>2603.8666666666659</v>
      </c>
      <c r="H303" s="356">
        <v>3041.8666666666659</v>
      </c>
      <c r="I303" s="356">
        <v>3166.4333333333325</v>
      </c>
      <c r="J303" s="356">
        <v>3260.8666666666659</v>
      </c>
      <c r="K303" s="355">
        <v>3072</v>
      </c>
      <c r="L303" s="355">
        <v>2853</v>
      </c>
      <c r="M303" s="355">
        <v>0.67305000000000004</v>
      </c>
      <c r="N303" s="1"/>
      <c r="O303" s="1"/>
    </row>
    <row r="304" spans="1:15" ht="12.75" customHeight="1">
      <c r="A304" s="30">
        <v>294</v>
      </c>
      <c r="B304" s="384" t="s">
        <v>844</v>
      </c>
      <c r="C304" s="355">
        <v>468.8</v>
      </c>
      <c r="D304" s="356">
        <v>473.75</v>
      </c>
      <c r="E304" s="356">
        <v>460.55</v>
      </c>
      <c r="F304" s="356">
        <v>452.3</v>
      </c>
      <c r="G304" s="356">
        <v>439.1</v>
      </c>
      <c r="H304" s="356">
        <v>482</v>
      </c>
      <c r="I304" s="356">
        <v>495.20000000000005</v>
      </c>
      <c r="J304" s="356">
        <v>503.45</v>
      </c>
      <c r="K304" s="355">
        <v>486.95</v>
      </c>
      <c r="L304" s="355">
        <v>465.5</v>
      </c>
      <c r="M304" s="355">
        <v>6.1329500000000001</v>
      </c>
      <c r="N304" s="1"/>
      <c r="O304" s="1"/>
    </row>
    <row r="305" spans="1:15" ht="12.75" customHeight="1">
      <c r="A305" s="30">
        <v>295</v>
      </c>
      <c r="B305" s="384" t="s">
        <v>150</v>
      </c>
      <c r="C305" s="355">
        <v>829.5</v>
      </c>
      <c r="D305" s="356">
        <v>832.13333333333333</v>
      </c>
      <c r="E305" s="356">
        <v>819.56666666666661</v>
      </c>
      <c r="F305" s="356">
        <v>809.63333333333333</v>
      </c>
      <c r="G305" s="356">
        <v>797.06666666666661</v>
      </c>
      <c r="H305" s="356">
        <v>842.06666666666661</v>
      </c>
      <c r="I305" s="356">
        <v>854.63333333333344</v>
      </c>
      <c r="J305" s="356">
        <v>864.56666666666661</v>
      </c>
      <c r="K305" s="355">
        <v>844.7</v>
      </c>
      <c r="L305" s="355">
        <v>822.2</v>
      </c>
      <c r="M305" s="355">
        <v>18.017009999999999</v>
      </c>
      <c r="N305" s="1"/>
      <c r="O305" s="1"/>
    </row>
    <row r="306" spans="1:15" ht="12.75" customHeight="1">
      <c r="A306" s="30">
        <v>296</v>
      </c>
      <c r="B306" s="384" t="s">
        <v>151</v>
      </c>
      <c r="C306" s="355">
        <v>154.80000000000001</v>
      </c>
      <c r="D306" s="356">
        <v>154.58333333333334</v>
      </c>
      <c r="E306" s="356">
        <v>151.9666666666667</v>
      </c>
      <c r="F306" s="356">
        <v>149.13333333333335</v>
      </c>
      <c r="G306" s="356">
        <v>146.51666666666671</v>
      </c>
      <c r="H306" s="356">
        <v>157.41666666666669</v>
      </c>
      <c r="I306" s="356">
        <v>160.0333333333333</v>
      </c>
      <c r="J306" s="356">
        <v>162.86666666666667</v>
      </c>
      <c r="K306" s="355">
        <v>157.19999999999999</v>
      </c>
      <c r="L306" s="355">
        <v>151.75</v>
      </c>
      <c r="M306" s="355">
        <v>59.851599999999998</v>
      </c>
      <c r="N306" s="1"/>
      <c r="O306" s="1"/>
    </row>
    <row r="307" spans="1:15" ht="12.75" customHeight="1">
      <c r="A307" s="30">
        <v>297</v>
      </c>
      <c r="B307" s="384" t="s">
        <v>317</v>
      </c>
      <c r="C307" s="355">
        <v>20.3</v>
      </c>
      <c r="D307" s="356">
        <v>20.45</v>
      </c>
      <c r="E307" s="356">
        <v>19.899999999999999</v>
      </c>
      <c r="F307" s="356">
        <v>19.5</v>
      </c>
      <c r="G307" s="356">
        <v>18.95</v>
      </c>
      <c r="H307" s="356">
        <v>20.849999999999998</v>
      </c>
      <c r="I307" s="356">
        <v>21.400000000000002</v>
      </c>
      <c r="J307" s="356">
        <v>21.799999999999997</v>
      </c>
      <c r="K307" s="355">
        <v>21</v>
      </c>
      <c r="L307" s="355">
        <v>20.05</v>
      </c>
      <c r="M307" s="355">
        <v>45.988120000000002</v>
      </c>
      <c r="N307" s="1"/>
      <c r="O307" s="1"/>
    </row>
    <row r="308" spans="1:15" ht="12.75" customHeight="1">
      <c r="A308" s="30">
        <v>298</v>
      </c>
      <c r="B308" s="384" t="s">
        <v>447</v>
      </c>
      <c r="C308" s="355">
        <v>209.45</v>
      </c>
      <c r="D308" s="356">
        <v>209.56666666666669</v>
      </c>
      <c r="E308" s="356">
        <v>207.88333333333338</v>
      </c>
      <c r="F308" s="356">
        <v>206.31666666666669</v>
      </c>
      <c r="G308" s="356">
        <v>204.63333333333338</v>
      </c>
      <c r="H308" s="356">
        <v>211.13333333333338</v>
      </c>
      <c r="I308" s="356">
        <v>212.81666666666672</v>
      </c>
      <c r="J308" s="356">
        <v>214.38333333333338</v>
      </c>
      <c r="K308" s="355">
        <v>211.25</v>
      </c>
      <c r="L308" s="355">
        <v>208</v>
      </c>
      <c r="M308" s="355">
        <v>0.81696999999999997</v>
      </c>
      <c r="N308" s="1"/>
      <c r="O308" s="1"/>
    </row>
    <row r="309" spans="1:15" ht="12.75" customHeight="1">
      <c r="A309" s="30">
        <v>299</v>
      </c>
      <c r="B309" s="384" t="s">
        <v>449</v>
      </c>
      <c r="C309" s="355">
        <v>540.6</v>
      </c>
      <c r="D309" s="356">
        <v>551.85</v>
      </c>
      <c r="E309" s="356">
        <v>526.80000000000007</v>
      </c>
      <c r="F309" s="356">
        <v>513</v>
      </c>
      <c r="G309" s="356">
        <v>487.95000000000005</v>
      </c>
      <c r="H309" s="356">
        <v>565.65000000000009</v>
      </c>
      <c r="I309" s="356">
        <v>590.70000000000005</v>
      </c>
      <c r="J309" s="356">
        <v>604.50000000000011</v>
      </c>
      <c r="K309" s="355">
        <v>576.9</v>
      </c>
      <c r="L309" s="355">
        <v>538.04999999999995</v>
      </c>
      <c r="M309" s="355">
        <v>1.75115</v>
      </c>
      <c r="N309" s="1"/>
      <c r="O309" s="1"/>
    </row>
    <row r="310" spans="1:15" ht="12.75" customHeight="1">
      <c r="A310" s="30">
        <v>300</v>
      </c>
      <c r="B310" s="384" t="s">
        <v>152</v>
      </c>
      <c r="C310" s="355">
        <v>155.25</v>
      </c>
      <c r="D310" s="356">
        <v>155.85</v>
      </c>
      <c r="E310" s="356">
        <v>153.79999999999998</v>
      </c>
      <c r="F310" s="356">
        <v>152.35</v>
      </c>
      <c r="G310" s="356">
        <v>150.29999999999998</v>
      </c>
      <c r="H310" s="356">
        <v>157.29999999999998</v>
      </c>
      <c r="I310" s="356">
        <v>159.35</v>
      </c>
      <c r="J310" s="356">
        <v>160.79999999999998</v>
      </c>
      <c r="K310" s="355">
        <v>157.9</v>
      </c>
      <c r="L310" s="355">
        <v>154.4</v>
      </c>
      <c r="M310" s="355">
        <v>35.290979999999998</v>
      </c>
      <c r="N310" s="1"/>
      <c r="O310" s="1"/>
    </row>
    <row r="311" spans="1:15" ht="12.75" customHeight="1">
      <c r="A311" s="30">
        <v>301</v>
      </c>
      <c r="B311" s="384" t="s">
        <v>153</v>
      </c>
      <c r="C311" s="355">
        <v>511.4</v>
      </c>
      <c r="D311" s="356">
        <v>514.7166666666667</v>
      </c>
      <c r="E311" s="356">
        <v>505.43333333333339</v>
      </c>
      <c r="F311" s="356">
        <v>499.4666666666667</v>
      </c>
      <c r="G311" s="356">
        <v>490.18333333333339</v>
      </c>
      <c r="H311" s="356">
        <v>520.68333333333339</v>
      </c>
      <c r="I311" s="356">
        <v>529.9666666666667</v>
      </c>
      <c r="J311" s="356">
        <v>535.93333333333339</v>
      </c>
      <c r="K311" s="355">
        <v>524</v>
      </c>
      <c r="L311" s="355">
        <v>508.75</v>
      </c>
      <c r="M311" s="355">
        <v>32.356090000000002</v>
      </c>
      <c r="N311" s="1"/>
      <c r="O311" s="1"/>
    </row>
    <row r="312" spans="1:15" ht="12.75" customHeight="1">
      <c r="A312" s="30">
        <v>302</v>
      </c>
      <c r="B312" s="384" t="s">
        <v>154</v>
      </c>
      <c r="C312" s="355">
        <v>8511.65</v>
      </c>
      <c r="D312" s="356">
        <v>8508.8833333333332</v>
      </c>
      <c r="E312" s="356">
        <v>8402.7666666666664</v>
      </c>
      <c r="F312" s="356">
        <v>8293.8833333333332</v>
      </c>
      <c r="G312" s="356">
        <v>8187.7666666666664</v>
      </c>
      <c r="H312" s="356">
        <v>8617.7666666666664</v>
      </c>
      <c r="I312" s="356">
        <v>8723.8833333333314</v>
      </c>
      <c r="J312" s="356">
        <v>8832.7666666666664</v>
      </c>
      <c r="K312" s="355">
        <v>8615</v>
      </c>
      <c r="L312" s="355">
        <v>8400</v>
      </c>
      <c r="M312" s="355">
        <v>4.4609899999999998</v>
      </c>
      <c r="N312" s="1"/>
      <c r="O312" s="1"/>
    </row>
    <row r="313" spans="1:15" ht="12.75" customHeight="1">
      <c r="A313" s="30">
        <v>303</v>
      </c>
      <c r="B313" s="384" t="s">
        <v>845</v>
      </c>
      <c r="C313" s="355">
        <v>2727.35</v>
      </c>
      <c r="D313" s="356">
        <v>2747.5</v>
      </c>
      <c r="E313" s="356">
        <v>2705</v>
      </c>
      <c r="F313" s="356">
        <v>2682.65</v>
      </c>
      <c r="G313" s="356">
        <v>2640.15</v>
      </c>
      <c r="H313" s="356">
        <v>2769.85</v>
      </c>
      <c r="I313" s="356">
        <v>2812.35</v>
      </c>
      <c r="J313" s="356">
        <v>2834.7</v>
      </c>
      <c r="K313" s="355">
        <v>2790</v>
      </c>
      <c r="L313" s="355">
        <v>2725.15</v>
      </c>
      <c r="M313" s="355">
        <v>0.39583000000000002</v>
      </c>
      <c r="N313" s="1"/>
      <c r="O313" s="1"/>
    </row>
    <row r="314" spans="1:15" ht="12.75" customHeight="1">
      <c r="A314" s="30">
        <v>304</v>
      </c>
      <c r="B314" s="384" t="s">
        <v>451</v>
      </c>
      <c r="C314" s="355">
        <v>349.5</v>
      </c>
      <c r="D314" s="356">
        <v>352.33333333333331</v>
      </c>
      <c r="E314" s="356">
        <v>344.86666666666662</v>
      </c>
      <c r="F314" s="356">
        <v>340.23333333333329</v>
      </c>
      <c r="G314" s="356">
        <v>332.76666666666659</v>
      </c>
      <c r="H314" s="356">
        <v>356.96666666666664</v>
      </c>
      <c r="I314" s="356">
        <v>364.43333333333334</v>
      </c>
      <c r="J314" s="356">
        <v>369.06666666666666</v>
      </c>
      <c r="K314" s="355">
        <v>359.8</v>
      </c>
      <c r="L314" s="355">
        <v>347.7</v>
      </c>
      <c r="M314" s="355">
        <v>19.938389999999998</v>
      </c>
      <c r="N314" s="1"/>
      <c r="O314" s="1"/>
    </row>
    <row r="315" spans="1:15" ht="12.75" customHeight="1">
      <c r="A315" s="30">
        <v>305</v>
      </c>
      <c r="B315" s="384" t="s">
        <v>452</v>
      </c>
      <c r="C315" s="355">
        <v>267.2</v>
      </c>
      <c r="D315" s="356">
        <v>266.73333333333335</v>
      </c>
      <c r="E315" s="356">
        <v>264.4666666666667</v>
      </c>
      <c r="F315" s="356">
        <v>261.73333333333335</v>
      </c>
      <c r="G315" s="356">
        <v>259.4666666666667</v>
      </c>
      <c r="H315" s="356">
        <v>269.4666666666667</v>
      </c>
      <c r="I315" s="356">
        <v>271.73333333333335</v>
      </c>
      <c r="J315" s="356">
        <v>274.4666666666667</v>
      </c>
      <c r="K315" s="355">
        <v>269</v>
      </c>
      <c r="L315" s="355">
        <v>264</v>
      </c>
      <c r="M315" s="355">
        <v>1.0421</v>
      </c>
      <c r="N315" s="1"/>
      <c r="O315" s="1"/>
    </row>
    <row r="316" spans="1:15" ht="12.75" customHeight="1">
      <c r="A316" s="30">
        <v>306</v>
      </c>
      <c r="B316" s="384" t="s">
        <v>155</v>
      </c>
      <c r="C316" s="355">
        <v>855.9</v>
      </c>
      <c r="D316" s="356">
        <v>865.36666666666667</v>
      </c>
      <c r="E316" s="356">
        <v>842.63333333333333</v>
      </c>
      <c r="F316" s="356">
        <v>829.36666666666667</v>
      </c>
      <c r="G316" s="356">
        <v>806.63333333333333</v>
      </c>
      <c r="H316" s="356">
        <v>878.63333333333333</v>
      </c>
      <c r="I316" s="356">
        <v>901.36666666666667</v>
      </c>
      <c r="J316" s="356">
        <v>914.63333333333333</v>
      </c>
      <c r="K316" s="355">
        <v>888.1</v>
      </c>
      <c r="L316" s="355">
        <v>852.1</v>
      </c>
      <c r="M316" s="355">
        <v>19.524370000000001</v>
      </c>
      <c r="N316" s="1"/>
      <c r="O316" s="1"/>
    </row>
    <row r="317" spans="1:15" ht="12.75" customHeight="1">
      <c r="A317" s="30">
        <v>307</v>
      </c>
      <c r="B317" s="384" t="s">
        <v>457</v>
      </c>
      <c r="C317" s="355">
        <v>1399.25</v>
      </c>
      <c r="D317" s="356">
        <v>1403.1333333333332</v>
      </c>
      <c r="E317" s="356">
        <v>1381.3166666666664</v>
      </c>
      <c r="F317" s="356">
        <v>1363.3833333333332</v>
      </c>
      <c r="G317" s="356">
        <v>1341.5666666666664</v>
      </c>
      <c r="H317" s="356">
        <v>1421.0666666666664</v>
      </c>
      <c r="I317" s="356">
        <v>1442.883333333333</v>
      </c>
      <c r="J317" s="356">
        <v>1460.8166666666664</v>
      </c>
      <c r="K317" s="355">
        <v>1424.95</v>
      </c>
      <c r="L317" s="355">
        <v>1385.2</v>
      </c>
      <c r="M317" s="355">
        <v>9.0678900000000002</v>
      </c>
      <c r="N317" s="1"/>
      <c r="O317" s="1"/>
    </row>
    <row r="318" spans="1:15" ht="12.75" customHeight="1">
      <c r="A318" s="30">
        <v>308</v>
      </c>
      <c r="B318" s="384" t="s">
        <v>156</v>
      </c>
      <c r="C318" s="355">
        <v>2529.6999999999998</v>
      </c>
      <c r="D318" s="356">
        <v>2536.4333333333329</v>
      </c>
      <c r="E318" s="356">
        <v>2473.266666666666</v>
      </c>
      <c r="F318" s="356">
        <v>2416.833333333333</v>
      </c>
      <c r="G318" s="356">
        <v>2353.6666666666661</v>
      </c>
      <c r="H318" s="356">
        <v>2592.8666666666659</v>
      </c>
      <c r="I318" s="356">
        <v>2656.0333333333328</v>
      </c>
      <c r="J318" s="356">
        <v>2712.4666666666658</v>
      </c>
      <c r="K318" s="355">
        <v>2599.6</v>
      </c>
      <c r="L318" s="355">
        <v>2480</v>
      </c>
      <c r="M318" s="355">
        <v>1.2285699999999999</v>
      </c>
      <c r="N318" s="1"/>
      <c r="O318" s="1"/>
    </row>
    <row r="319" spans="1:15" ht="12.75" customHeight="1">
      <c r="A319" s="30">
        <v>309</v>
      </c>
      <c r="B319" s="384" t="s">
        <v>157</v>
      </c>
      <c r="C319" s="355">
        <v>869.3</v>
      </c>
      <c r="D319" s="356">
        <v>868.25</v>
      </c>
      <c r="E319" s="356">
        <v>852.1</v>
      </c>
      <c r="F319" s="356">
        <v>834.9</v>
      </c>
      <c r="G319" s="356">
        <v>818.75</v>
      </c>
      <c r="H319" s="356">
        <v>885.45</v>
      </c>
      <c r="I319" s="356">
        <v>901.60000000000014</v>
      </c>
      <c r="J319" s="356">
        <v>918.80000000000007</v>
      </c>
      <c r="K319" s="355">
        <v>884.4</v>
      </c>
      <c r="L319" s="355">
        <v>851.05</v>
      </c>
      <c r="M319" s="355">
        <v>11.57647</v>
      </c>
      <c r="N319" s="1"/>
      <c r="O319" s="1"/>
    </row>
    <row r="320" spans="1:15" ht="12.75" customHeight="1">
      <c r="A320" s="30">
        <v>310</v>
      </c>
      <c r="B320" s="384" t="s">
        <v>158</v>
      </c>
      <c r="C320" s="355">
        <v>832.5</v>
      </c>
      <c r="D320" s="356">
        <v>837.19999999999993</v>
      </c>
      <c r="E320" s="356">
        <v>825.29999999999984</v>
      </c>
      <c r="F320" s="356">
        <v>818.09999999999991</v>
      </c>
      <c r="G320" s="356">
        <v>806.19999999999982</v>
      </c>
      <c r="H320" s="356">
        <v>844.39999999999986</v>
      </c>
      <c r="I320" s="356">
        <v>856.3</v>
      </c>
      <c r="J320" s="356">
        <v>863.49999999999989</v>
      </c>
      <c r="K320" s="355">
        <v>849.1</v>
      </c>
      <c r="L320" s="355">
        <v>830</v>
      </c>
      <c r="M320" s="355">
        <v>2.9379200000000001</v>
      </c>
      <c r="N320" s="1"/>
      <c r="O320" s="1"/>
    </row>
    <row r="321" spans="1:15" ht="12.75" customHeight="1">
      <c r="A321" s="30">
        <v>311</v>
      </c>
      <c r="B321" s="384" t="s">
        <v>448</v>
      </c>
      <c r="C321" s="355">
        <v>203.8</v>
      </c>
      <c r="D321" s="356">
        <v>204.1</v>
      </c>
      <c r="E321" s="356">
        <v>201.2</v>
      </c>
      <c r="F321" s="356">
        <v>198.6</v>
      </c>
      <c r="G321" s="356">
        <v>195.7</v>
      </c>
      <c r="H321" s="356">
        <v>206.7</v>
      </c>
      <c r="I321" s="356">
        <v>209.60000000000002</v>
      </c>
      <c r="J321" s="356">
        <v>212.2</v>
      </c>
      <c r="K321" s="355">
        <v>207</v>
      </c>
      <c r="L321" s="355">
        <v>201.5</v>
      </c>
      <c r="M321" s="355">
        <v>2.7789100000000002</v>
      </c>
      <c r="N321" s="1"/>
      <c r="O321" s="1"/>
    </row>
    <row r="322" spans="1:15" ht="12.75" customHeight="1">
      <c r="A322" s="30">
        <v>312</v>
      </c>
      <c r="B322" s="384" t="s">
        <v>455</v>
      </c>
      <c r="C322" s="355">
        <v>192.05</v>
      </c>
      <c r="D322" s="356">
        <v>192.1</v>
      </c>
      <c r="E322" s="356">
        <v>189.39999999999998</v>
      </c>
      <c r="F322" s="356">
        <v>186.74999999999997</v>
      </c>
      <c r="G322" s="356">
        <v>184.04999999999995</v>
      </c>
      <c r="H322" s="356">
        <v>194.75</v>
      </c>
      <c r="I322" s="356">
        <v>197.45</v>
      </c>
      <c r="J322" s="356">
        <v>200.10000000000002</v>
      </c>
      <c r="K322" s="355">
        <v>194.8</v>
      </c>
      <c r="L322" s="355">
        <v>189.45</v>
      </c>
      <c r="M322" s="355">
        <v>1.9184099999999999</v>
      </c>
      <c r="N322" s="1"/>
      <c r="O322" s="1"/>
    </row>
    <row r="323" spans="1:15" ht="12.75" customHeight="1">
      <c r="A323" s="30">
        <v>313</v>
      </c>
      <c r="B323" s="384" t="s">
        <v>453</v>
      </c>
      <c r="C323" s="355">
        <v>194.95</v>
      </c>
      <c r="D323" s="356">
        <v>197.28333333333333</v>
      </c>
      <c r="E323" s="356">
        <v>190.66666666666666</v>
      </c>
      <c r="F323" s="356">
        <v>186.38333333333333</v>
      </c>
      <c r="G323" s="356">
        <v>179.76666666666665</v>
      </c>
      <c r="H323" s="356">
        <v>201.56666666666666</v>
      </c>
      <c r="I323" s="356">
        <v>208.18333333333334</v>
      </c>
      <c r="J323" s="356">
        <v>212.46666666666667</v>
      </c>
      <c r="K323" s="355">
        <v>203.9</v>
      </c>
      <c r="L323" s="355">
        <v>193</v>
      </c>
      <c r="M323" s="355">
        <v>8.4898299999999995</v>
      </c>
      <c r="N323" s="1"/>
      <c r="O323" s="1"/>
    </row>
    <row r="324" spans="1:15" ht="12.75" customHeight="1">
      <c r="A324" s="30">
        <v>314</v>
      </c>
      <c r="B324" s="384" t="s">
        <v>454</v>
      </c>
      <c r="C324" s="355">
        <v>1112.4000000000001</v>
      </c>
      <c r="D324" s="356">
        <v>1101.4666666666667</v>
      </c>
      <c r="E324" s="356">
        <v>1057.9333333333334</v>
      </c>
      <c r="F324" s="356">
        <v>1003.4666666666667</v>
      </c>
      <c r="G324" s="356">
        <v>959.93333333333339</v>
      </c>
      <c r="H324" s="356">
        <v>1155.9333333333334</v>
      </c>
      <c r="I324" s="356">
        <v>1199.4666666666667</v>
      </c>
      <c r="J324" s="356">
        <v>1253.9333333333334</v>
      </c>
      <c r="K324" s="355">
        <v>1145</v>
      </c>
      <c r="L324" s="355">
        <v>1047</v>
      </c>
      <c r="M324" s="355">
        <v>8.6139299999999999</v>
      </c>
      <c r="N324" s="1"/>
      <c r="O324" s="1"/>
    </row>
    <row r="325" spans="1:15" ht="12.75" customHeight="1">
      <c r="A325" s="30">
        <v>315</v>
      </c>
      <c r="B325" s="384" t="s">
        <v>159</v>
      </c>
      <c r="C325" s="355">
        <v>3870.05</v>
      </c>
      <c r="D325" s="356">
        <v>3915.2999999999997</v>
      </c>
      <c r="E325" s="356">
        <v>3805.5999999999995</v>
      </c>
      <c r="F325" s="356">
        <v>3741.1499999999996</v>
      </c>
      <c r="G325" s="356">
        <v>3631.4499999999994</v>
      </c>
      <c r="H325" s="356">
        <v>3979.7499999999995</v>
      </c>
      <c r="I325" s="356">
        <v>4089.4499999999994</v>
      </c>
      <c r="J325" s="356">
        <v>4153.8999999999996</v>
      </c>
      <c r="K325" s="355">
        <v>4025</v>
      </c>
      <c r="L325" s="355">
        <v>3850.85</v>
      </c>
      <c r="M325" s="355">
        <v>4.5223699999999996</v>
      </c>
      <c r="N325" s="1"/>
      <c r="O325" s="1"/>
    </row>
    <row r="326" spans="1:15" ht="12.75" customHeight="1">
      <c r="A326" s="30">
        <v>316</v>
      </c>
      <c r="B326" s="384" t="s">
        <v>445</v>
      </c>
      <c r="C326" s="355">
        <v>53.2</v>
      </c>
      <c r="D326" s="356">
        <v>53.79999999999999</v>
      </c>
      <c r="E326" s="356">
        <v>52.199999999999982</v>
      </c>
      <c r="F326" s="356">
        <v>51.199999999999989</v>
      </c>
      <c r="G326" s="356">
        <v>49.59999999999998</v>
      </c>
      <c r="H326" s="356">
        <v>54.799999999999983</v>
      </c>
      <c r="I326" s="356">
        <v>56.399999999999991</v>
      </c>
      <c r="J326" s="356">
        <v>57.399999999999984</v>
      </c>
      <c r="K326" s="355">
        <v>55.4</v>
      </c>
      <c r="L326" s="355">
        <v>52.8</v>
      </c>
      <c r="M326" s="355">
        <v>39.950000000000003</v>
      </c>
      <c r="N326" s="1"/>
      <c r="O326" s="1"/>
    </row>
    <row r="327" spans="1:15" ht="12.75" customHeight="1">
      <c r="A327" s="30">
        <v>317</v>
      </c>
      <c r="B327" s="384" t="s">
        <v>446</v>
      </c>
      <c r="C327" s="355">
        <v>176.5</v>
      </c>
      <c r="D327" s="356">
        <v>177.63333333333333</v>
      </c>
      <c r="E327" s="356">
        <v>174.46666666666664</v>
      </c>
      <c r="F327" s="356">
        <v>172.43333333333331</v>
      </c>
      <c r="G327" s="356">
        <v>169.26666666666662</v>
      </c>
      <c r="H327" s="356">
        <v>179.66666666666666</v>
      </c>
      <c r="I327" s="356">
        <v>182.83333333333334</v>
      </c>
      <c r="J327" s="356">
        <v>184.86666666666667</v>
      </c>
      <c r="K327" s="355">
        <v>180.8</v>
      </c>
      <c r="L327" s="355">
        <v>175.6</v>
      </c>
      <c r="M327" s="355">
        <v>2.3472200000000001</v>
      </c>
      <c r="N327" s="1"/>
      <c r="O327" s="1"/>
    </row>
    <row r="328" spans="1:15" ht="12.75" customHeight="1">
      <c r="A328" s="30">
        <v>318</v>
      </c>
      <c r="B328" s="384" t="s">
        <v>456</v>
      </c>
      <c r="C328" s="355">
        <v>924.95</v>
      </c>
      <c r="D328" s="356">
        <v>930.15</v>
      </c>
      <c r="E328" s="356">
        <v>911.3</v>
      </c>
      <c r="F328" s="356">
        <v>897.65</v>
      </c>
      <c r="G328" s="356">
        <v>878.8</v>
      </c>
      <c r="H328" s="356">
        <v>943.8</v>
      </c>
      <c r="I328" s="356">
        <v>962.65000000000009</v>
      </c>
      <c r="J328" s="356">
        <v>976.3</v>
      </c>
      <c r="K328" s="355">
        <v>949</v>
      </c>
      <c r="L328" s="355">
        <v>916.5</v>
      </c>
      <c r="M328" s="355">
        <v>1.71974</v>
      </c>
      <c r="N328" s="1"/>
      <c r="O328" s="1"/>
    </row>
    <row r="329" spans="1:15" ht="12.75" customHeight="1">
      <c r="A329" s="30">
        <v>319</v>
      </c>
      <c r="B329" s="384" t="s">
        <v>161</v>
      </c>
      <c r="C329" s="355">
        <v>3022.4</v>
      </c>
      <c r="D329" s="356">
        <v>3031.7833333333333</v>
      </c>
      <c r="E329" s="356">
        <v>2985.6166666666668</v>
      </c>
      <c r="F329" s="356">
        <v>2948.8333333333335</v>
      </c>
      <c r="G329" s="356">
        <v>2902.666666666667</v>
      </c>
      <c r="H329" s="356">
        <v>3068.5666666666666</v>
      </c>
      <c r="I329" s="356">
        <v>3114.7333333333336</v>
      </c>
      <c r="J329" s="356">
        <v>3151.5166666666664</v>
      </c>
      <c r="K329" s="355">
        <v>3077.95</v>
      </c>
      <c r="L329" s="355">
        <v>2995</v>
      </c>
      <c r="M329" s="355">
        <v>1.9358299999999999</v>
      </c>
      <c r="N329" s="1"/>
      <c r="O329" s="1"/>
    </row>
    <row r="330" spans="1:15" ht="12.75" customHeight="1">
      <c r="A330" s="30">
        <v>320</v>
      </c>
      <c r="B330" s="384" t="s">
        <v>162</v>
      </c>
      <c r="C330" s="355">
        <v>68798.8</v>
      </c>
      <c r="D330" s="356">
        <v>69273.55</v>
      </c>
      <c r="E330" s="356">
        <v>68125.25</v>
      </c>
      <c r="F330" s="356">
        <v>67451.7</v>
      </c>
      <c r="G330" s="356">
        <v>66303.399999999994</v>
      </c>
      <c r="H330" s="356">
        <v>69947.100000000006</v>
      </c>
      <c r="I330" s="356">
        <v>71095.400000000023</v>
      </c>
      <c r="J330" s="356">
        <v>71768.950000000012</v>
      </c>
      <c r="K330" s="355">
        <v>70421.850000000006</v>
      </c>
      <c r="L330" s="355">
        <v>68600</v>
      </c>
      <c r="M330" s="355">
        <v>0.12143</v>
      </c>
      <c r="N330" s="1"/>
      <c r="O330" s="1"/>
    </row>
    <row r="331" spans="1:15" ht="12.75" customHeight="1">
      <c r="A331" s="30">
        <v>321</v>
      </c>
      <c r="B331" s="384" t="s">
        <v>450</v>
      </c>
      <c r="C331" s="355">
        <v>47.85</v>
      </c>
      <c r="D331" s="356">
        <v>47.816666666666663</v>
      </c>
      <c r="E331" s="356">
        <v>46.983333333333327</v>
      </c>
      <c r="F331" s="356">
        <v>46.116666666666667</v>
      </c>
      <c r="G331" s="356">
        <v>45.283333333333331</v>
      </c>
      <c r="H331" s="356">
        <v>48.683333333333323</v>
      </c>
      <c r="I331" s="356">
        <v>49.516666666666666</v>
      </c>
      <c r="J331" s="356">
        <v>50.383333333333319</v>
      </c>
      <c r="K331" s="355">
        <v>48.65</v>
      </c>
      <c r="L331" s="355">
        <v>46.95</v>
      </c>
      <c r="M331" s="355">
        <v>13.678660000000001</v>
      </c>
      <c r="N331" s="1"/>
      <c r="O331" s="1"/>
    </row>
    <row r="332" spans="1:15" ht="12.75" customHeight="1">
      <c r="A332" s="30">
        <v>322</v>
      </c>
      <c r="B332" s="384" t="s">
        <v>163</v>
      </c>
      <c r="C332" s="355">
        <v>1422.9</v>
      </c>
      <c r="D332" s="356">
        <v>1416.1000000000001</v>
      </c>
      <c r="E332" s="356">
        <v>1403.0500000000002</v>
      </c>
      <c r="F332" s="356">
        <v>1383.2</v>
      </c>
      <c r="G332" s="356">
        <v>1370.15</v>
      </c>
      <c r="H332" s="356">
        <v>1435.9500000000003</v>
      </c>
      <c r="I332" s="356">
        <v>1449</v>
      </c>
      <c r="J332" s="356">
        <v>1468.8500000000004</v>
      </c>
      <c r="K332" s="355">
        <v>1429.15</v>
      </c>
      <c r="L332" s="355">
        <v>1396.25</v>
      </c>
      <c r="M332" s="355">
        <v>7.1115199999999996</v>
      </c>
      <c r="N332" s="1"/>
      <c r="O332" s="1"/>
    </row>
    <row r="333" spans="1:15" ht="12.75" customHeight="1">
      <c r="A333" s="30">
        <v>323</v>
      </c>
      <c r="B333" s="384" t="s">
        <v>164</v>
      </c>
      <c r="C333" s="355">
        <v>331.8</v>
      </c>
      <c r="D333" s="356">
        <v>335.68333333333334</v>
      </c>
      <c r="E333" s="356">
        <v>326.31666666666666</v>
      </c>
      <c r="F333" s="356">
        <v>320.83333333333331</v>
      </c>
      <c r="G333" s="356">
        <v>311.46666666666664</v>
      </c>
      <c r="H333" s="356">
        <v>341.16666666666669</v>
      </c>
      <c r="I333" s="356">
        <v>350.53333333333336</v>
      </c>
      <c r="J333" s="356">
        <v>356.01666666666671</v>
      </c>
      <c r="K333" s="355">
        <v>345.05</v>
      </c>
      <c r="L333" s="355">
        <v>330.2</v>
      </c>
      <c r="M333" s="355">
        <v>3.85772</v>
      </c>
      <c r="N333" s="1"/>
      <c r="O333" s="1"/>
    </row>
    <row r="334" spans="1:15" ht="12.75" customHeight="1">
      <c r="A334" s="30">
        <v>324</v>
      </c>
      <c r="B334" s="384" t="s">
        <v>269</v>
      </c>
      <c r="C334" s="355">
        <v>906.75</v>
      </c>
      <c r="D334" s="356">
        <v>906.58333333333337</v>
      </c>
      <c r="E334" s="356">
        <v>895.26666666666677</v>
      </c>
      <c r="F334" s="356">
        <v>883.78333333333342</v>
      </c>
      <c r="G334" s="356">
        <v>872.46666666666681</v>
      </c>
      <c r="H334" s="356">
        <v>918.06666666666672</v>
      </c>
      <c r="I334" s="356">
        <v>929.38333333333333</v>
      </c>
      <c r="J334" s="356">
        <v>940.86666666666667</v>
      </c>
      <c r="K334" s="355">
        <v>917.9</v>
      </c>
      <c r="L334" s="355">
        <v>895.1</v>
      </c>
      <c r="M334" s="355">
        <v>0.84999000000000002</v>
      </c>
      <c r="N334" s="1"/>
      <c r="O334" s="1"/>
    </row>
    <row r="335" spans="1:15" ht="12.75" customHeight="1">
      <c r="A335" s="30">
        <v>325</v>
      </c>
      <c r="B335" s="384" t="s">
        <v>165</v>
      </c>
      <c r="C335" s="355">
        <v>119</v>
      </c>
      <c r="D335" s="356">
        <v>119.26666666666667</v>
      </c>
      <c r="E335" s="356">
        <v>117.63333333333333</v>
      </c>
      <c r="F335" s="356">
        <v>116.26666666666667</v>
      </c>
      <c r="G335" s="356">
        <v>114.63333333333333</v>
      </c>
      <c r="H335" s="356">
        <v>120.63333333333333</v>
      </c>
      <c r="I335" s="356">
        <v>122.26666666666668</v>
      </c>
      <c r="J335" s="356">
        <v>123.63333333333333</v>
      </c>
      <c r="K335" s="355">
        <v>120.9</v>
      </c>
      <c r="L335" s="355">
        <v>117.9</v>
      </c>
      <c r="M335" s="355">
        <v>200.83665999999999</v>
      </c>
      <c r="N335" s="1"/>
      <c r="O335" s="1"/>
    </row>
    <row r="336" spans="1:15" ht="12.75" customHeight="1">
      <c r="A336" s="30">
        <v>326</v>
      </c>
      <c r="B336" s="384" t="s">
        <v>166</v>
      </c>
      <c r="C336" s="355">
        <v>4796.55</v>
      </c>
      <c r="D336" s="356">
        <v>4819.3</v>
      </c>
      <c r="E336" s="356">
        <v>4735.3</v>
      </c>
      <c r="F336" s="356">
        <v>4674.05</v>
      </c>
      <c r="G336" s="356">
        <v>4590.05</v>
      </c>
      <c r="H336" s="356">
        <v>4880.55</v>
      </c>
      <c r="I336" s="356">
        <v>4964.55</v>
      </c>
      <c r="J336" s="356">
        <v>5025.8</v>
      </c>
      <c r="K336" s="355">
        <v>4903.3</v>
      </c>
      <c r="L336" s="355">
        <v>4758.05</v>
      </c>
      <c r="M336" s="355">
        <v>2.7486700000000002</v>
      </c>
      <c r="N336" s="1"/>
      <c r="O336" s="1"/>
    </row>
    <row r="337" spans="1:15" ht="12.75" customHeight="1">
      <c r="A337" s="30">
        <v>327</v>
      </c>
      <c r="B337" s="384" t="s">
        <v>167</v>
      </c>
      <c r="C337" s="355">
        <v>4033.45</v>
      </c>
      <c r="D337" s="356">
        <v>4066.1166666666663</v>
      </c>
      <c r="E337" s="356">
        <v>3975.5333333333328</v>
      </c>
      <c r="F337" s="356">
        <v>3917.6166666666663</v>
      </c>
      <c r="G337" s="356">
        <v>3827.0333333333328</v>
      </c>
      <c r="H337" s="356">
        <v>4124.0333333333328</v>
      </c>
      <c r="I337" s="356">
        <v>4214.6166666666659</v>
      </c>
      <c r="J337" s="356">
        <v>4272.5333333333328</v>
      </c>
      <c r="K337" s="355">
        <v>4156.7</v>
      </c>
      <c r="L337" s="355">
        <v>4008.2</v>
      </c>
      <c r="M337" s="355">
        <v>0.98773</v>
      </c>
      <c r="N337" s="1"/>
      <c r="O337" s="1"/>
    </row>
    <row r="338" spans="1:15" ht="12.75" customHeight="1">
      <c r="A338" s="30">
        <v>328</v>
      </c>
      <c r="B338" s="384" t="s">
        <v>846</v>
      </c>
      <c r="C338" s="355">
        <v>2023.1</v>
      </c>
      <c r="D338" s="356">
        <v>2056.0333333333333</v>
      </c>
      <c r="E338" s="356">
        <v>1962.0666666666666</v>
      </c>
      <c r="F338" s="356">
        <v>1901.0333333333333</v>
      </c>
      <c r="G338" s="356">
        <v>1807.0666666666666</v>
      </c>
      <c r="H338" s="356">
        <v>2117.0666666666666</v>
      </c>
      <c r="I338" s="356">
        <v>2211.0333333333328</v>
      </c>
      <c r="J338" s="356">
        <v>2272.0666666666666</v>
      </c>
      <c r="K338" s="355">
        <v>2150</v>
      </c>
      <c r="L338" s="355">
        <v>1995</v>
      </c>
      <c r="M338" s="355">
        <v>1.1475</v>
      </c>
      <c r="N338" s="1"/>
      <c r="O338" s="1"/>
    </row>
    <row r="339" spans="1:15" ht="12.75" customHeight="1">
      <c r="A339" s="30">
        <v>329</v>
      </c>
      <c r="B339" s="384" t="s">
        <v>458</v>
      </c>
      <c r="C339" s="355">
        <v>45.45</v>
      </c>
      <c r="D339" s="356">
        <v>45.633333333333326</v>
      </c>
      <c r="E339" s="356">
        <v>45.116666666666653</v>
      </c>
      <c r="F339" s="356">
        <v>44.783333333333324</v>
      </c>
      <c r="G339" s="356">
        <v>44.266666666666652</v>
      </c>
      <c r="H339" s="356">
        <v>45.966666666666654</v>
      </c>
      <c r="I339" s="356">
        <v>46.483333333333334</v>
      </c>
      <c r="J339" s="356">
        <v>46.816666666666656</v>
      </c>
      <c r="K339" s="355">
        <v>46.15</v>
      </c>
      <c r="L339" s="355">
        <v>45.3</v>
      </c>
      <c r="M339" s="355">
        <v>25.545010000000001</v>
      </c>
      <c r="N339" s="1"/>
      <c r="O339" s="1"/>
    </row>
    <row r="340" spans="1:15" ht="12.75" customHeight="1">
      <c r="A340" s="30">
        <v>330</v>
      </c>
      <c r="B340" s="384" t="s">
        <v>459</v>
      </c>
      <c r="C340" s="355">
        <v>73.75</v>
      </c>
      <c r="D340" s="356">
        <v>73.75</v>
      </c>
      <c r="E340" s="356">
        <v>73</v>
      </c>
      <c r="F340" s="356">
        <v>72.25</v>
      </c>
      <c r="G340" s="356">
        <v>71.5</v>
      </c>
      <c r="H340" s="356">
        <v>74.5</v>
      </c>
      <c r="I340" s="356">
        <v>75.25</v>
      </c>
      <c r="J340" s="356">
        <v>76</v>
      </c>
      <c r="K340" s="355">
        <v>74.5</v>
      </c>
      <c r="L340" s="355">
        <v>73</v>
      </c>
      <c r="M340" s="355">
        <v>20.766960000000001</v>
      </c>
      <c r="N340" s="1"/>
      <c r="O340" s="1"/>
    </row>
    <row r="341" spans="1:15" ht="12.75" customHeight="1">
      <c r="A341" s="30">
        <v>331</v>
      </c>
      <c r="B341" s="384" t="s">
        <v>460</v>
      </c>
      <c r="C341" s="355">
        <v>572.35</v>
      </c>
      <c r="D341" s="356">
        <v>577.20000000000005</v>
      </c>
      <c r="E341" s="356">
        <v>564.95000000000005</v>
      </c>
      <c r="F341" s="356">
        <v>557.54999999999995</v>
      </c>
      <c r="G341" s="356">
        <v>545.29999999999995</v>
      </c>
      <c r="H341" s="356">
        <v>584.60000000000014</v>
      </c>
      <c r="I341" s="356">
        <v>596.85000000000014</v>
      </c>
      <c r="J341" s="356">
        <v>604.25000000000023</v>
      </c>
      <c r="K341" s="355">
        <v>589.45000000000005</v>
      </c>
      <c r="L341" s="355">
        <v>569.79999999999995</v>
      </c>
      <c r="M341" s="355">
        <v>0.30103000000000002</v>
      </c>
      <c r="N341" s="1"/>
      <c r="O341" s="1"/>
    </row>
    <row r="342" spans="1:15" ht="12.75" customHeight="1">
      <c r="A342" s="30">
        <v>332</v>
      </c>
      <c r="B342" s="384" t="s">
        <v>168</v>
      </c>
      <c r="C342" s="355">
        <v>18072.75</v>
      </c>
      <c r="D342" s="356">
        <v>18134.583333333332</v>
      </c>
      <c r="E342" s="356">
        <v>17849.166666666664</v>
      </c>
      <c r="F342" s="356">
        <v>17625.583333333332</v>
      </c>
      <c r="G342" s="356">
        <v>17340.166666666664</v>
      </c>
      <c r="H342" s="356">
        <v>18358.166666666664</v>
      </c>
      <c r="I342" s="356">
        <v>18643.583333333328</v>
      </c>
      <c r="J342" s="356">
        <v>18867.166666666664</v>
      </c>
      <c r="K342" s="355">
        <v>18420</v>
      </c>
      <c r="L342" s="355">
        <v>17911</v>
      </c>
      <c r="M342" s="355">
        <v>0.48469000000000001</v>
      </c>
      <c r="N342" s="1"/>
      <c r="O342" s="1"/>
    </row>
    <row r="343" spans="1:15" ht="12.75" customHeight="1">
      <c r="A343" s="30">
        <v>333</v>
      </c>
      <c r="B343" s="384" t="s">
        <v>466</v>
      </c>
      <c r="C343" s="355">
        <v>83.25</v>
      </c>
      <c r="D343" s="356">
        <v>84.033333333333331</v>
      </c>
      <c r="E343" s="356">
        <v>81.61666666666666</v>
      </c>
      <c r="F343" s="356">
        <v>79.983333333333334</v>
      </c>
      <c r="G343" s="356">
        <v>77.566666666666663</v>
      </c>
      <c r="H343" s="356">
        <v>85.666666666666657</v>
      </c>
      <c r="I343" s="356">
        <v>88.083333333333343</v>
      </c>
      <c r="J343" s="356">
        <v>89.716666666666654</v>
      </c>
      <c r="K343" s="355">
        <v>86.45</v>
      </c>
      <c r="L343" s="355">
        <v>82.4</v>
      </c>
      <c r="M343" s="355">
        <v>6.7429800000000002</v>
      </c>
      <c r="N343" s="1"/>
      <c r="O343" s="1"/>
    </row>
    <row r="344" spans="1:15" ht="12.75" customHeight="1">
      <c r="A344" s="30">
        <v>334</v>
      </c>
      <c r="B344" s="384" t="s">
        <v>465</v>
      </c>
      <c r="C344" s="355">
        <v>54.95</v>
      </c>
      <c r="D344" s="356">
        <v>55.266666666666673</v>
      </c>
      <c r="E344" s="356">
        <v>54.383333333333347</v>
      </c>
      <c r="F344" s="356">
        <v>53.816666666666677</v>
      </c>
      <c r="G344" s="356">
        <v>52.933333333333351</v>
      </c>
      <c r="H344" s="356">
        <v>55.833333333333343</v>
      </c>
      <c r="I344" s="356">
        <v>56.716666666666669</v>
      </c>
      <c r="J344" s="356">
        <v>57.283333333333339</v>
      </c>
      <c r="K344" s="355">
        <v>56.15</v>
      </c>
      <c r="L344" s="355">
        <v>54.7</v>
      </c>
      <c r="M344" s="355">
        <v>7.5796900000000003</v>
      </c>
      <c r="N344" s="1"/>
      <c r="O344" s="1"/>
    </row>
    <row r="345" spans="1:15" ht="12.75" customHeight="1">
      <c r="A345" s="30">
        <v>335</v>
      </c>
      <c r="B345" s="384" t="s">
        <v>464</v>
      </c>
      <c r="C345" s="355">
        <v>660.85</v>
      </c>
      <c r="D345" s="356">
        <v>661.2833333333333</v>
      </c>
      <c r="E345" s="356">
        <v>643.56666666666661</v>
      </c>
      <c r="F345" s="356">
        <v>626.2833333333333</v>
      </c>
      <c r="G345" s="356">
        <v>608.56666666666661</v>
      </c>
      <c r="H345" s="356">
        <v>678.56666666666661</v>
      </c>
      <c r="I345" s="356">
        <v>696.2833333333333</v>
      </c>
      <c r="J345" s="356">
        <v>713.56666666666661</v>
      </c>
      <c r="K345" s="355">
        <v>679</v>
      </c>
      <c r="L345" s="355">
        <v>644</v>
      </c>
      <c r="M345" s="355">
        <v>3.6018300000000001</v>
      </c>
      <c r="N345" s="1"/>
      <c r="O345" s="1"/>
    </row>
    <row r="346" spans="1:15" ht="12.75" customHeight="1">
      <c r="A346" s="30">
        <v>336</v>
      </c>
      <c r="B346" s="384" t="s">
        <v>461</v>
      </c>
      <c r="C346" s="355">
        <v>29.95</v>
      </c>
      <c r="D346" s="356">
        <v>29.966666666666669</v>
      </c>
      <c r="E346" s="356">
        <v>29.833333333333336</v>
      </c>
      <c r="F346" s="356">
        <v>29.716666666666669</v>
      </c>
      <c r="G346" s="356">
        <v>29.583333333333336</v>
      </c>
      <c r="H346" s="356">
        <v>30.083333333333336</v>
      </c>
      <c r="I346" s="356">
        <v>30.216666666666669</v>
      </c>
      <c r="J346" s="356">
        <v>30.333333333333336</v>
      </c>
      <c r="K346" s="355">
        <v>30.1</v>
      </c>
      <c r="L346" s="355">
        <v>29.85</v>
      </c>
      <c r="M346" s="355">
        <v>28.953299999999999</v>
      </c>
      <c r="N346" s="1"/>
      <c r="O346" s="1"/>
    </row>
    <row r="347" spans="1:15" ht="12.75" customHeight="1">
      <c r="A347" s="30">
        <v>337</v>
      </c>
      <c r="B347" s="384" t="s">
        <v>537</v>
      </c>
      <c r="C347" s="355">
        <v>135.85</v>
      </c>
      <c r="D347" s="356">
        <v>136.19999999999999</v>
      </c>
      <c r="E347" s="356">
        <v>134.94999999999999</v>
      </c>
      <c r="F347" s="356">
        <v>134.05000000000001</v>
      </c>
      <c r="G347" s="356">
        <v>132.80000000000001</v>
      </c>
      <c r="H347" s="356">
        <v>137.09999999999997</v>
      </c>
      <c r="I347" s="356">
        <v>138.34999999999997</v>
      </c>
      <c r="J347" s="356">
        <v>139.24999999999994</v>
      </c>
      <c r="K347" s="355">
        <v>137.44999999999999</v>
      </c>
      <c r="L347" s="355">
        <v>135.30000000000001</v>
      </c>
      <c r="M347" s="355">
        <v>2.0780099999999999</v>
      </c>
      <c r="N347" s="1"/>
      <c r="O347" s="1"/>
    </row>
    <row r="348" spans="1:15" ht="12.75" customHeight="1">
      <c r="A348" s="30">
        <v>338</v>
      </c>
      <c r="B348" s="384" t="s">
        <v>467</v>
      </c>
      <c r="C348" s="355">
        <v>2319.4</v>
      </c>
      <c r="D348" s="356">
        <v>2319.1666666666665</v>
      </c>
      <c r="E348" s="356">
        <v>2291.2333333333331</v>
      </c>
      <c r="F348" s="356">
        <v>2263.0666666666666</v>
      </c>
      <c r="G348" s="356">
        <v>2235.1333333333332</v>
      </c>
      <c r="H348" s="356">
        <v>2347.333333333333</v>
      </c>
      <c r="I348" s="356">
        <v>2375.2666666666664</v>
      </c>
      <c r="J348" s="356">
        <v>2403.4333333333329</v>
      </c>
      <c r="K348" s="355">
        <v>2347.1</v>
      </c>
      <c r="L348" s="355">
        <v>2291</v>
      </c>
      <c r="M348" s="355">
        <v>2.2849999999999999E-2</v>
      </c>
      <c r="N348" s="1"/>
      <c r="O348" s="1"/>
    </row>
    <row r="349" spans="1:15" ht="12.75" customHeight="1">
      <c r="A349" s="30">
        <v>339</v>
      </c>
      <c r="B349" s="384" t="s">
        <v>462</v>
      </c>
      <c r="C349" s="355">
        <v>73.650000000000006</v>
      </c>
      <c r="D349" s="356">
        <v>72.316666666666677</v>
      </c>
      <c r="E349" s="356">
        <v>70.433333333333351</v>
      </c>
      <c r="F349" s="356">
        <v>67.216666666666669</v>
      </c>
      <c r="G349" s="356">
        <v>65.333333333333343</v>
      </c>
      <c r="H349" s="356">
        <v>75.53333333333336</v>
      </c>
      <c r="I349" s="356">
        <v>77.416666666666686</v>
      </c>
      <c r="J349" s="356">
        <v>80.633333333333368</v>
      </c>
      <c r="K349" s="355">
        <v>74.2</v>
      </c>
      <c r="L349" s="355">
        <v>69.099999999999994</v>
      </c>
      <c r="M349" s="355">
        <v>170.39415</v>
      </c>
      <c r="N349" s="1"/>
      <c r="O349" s="1"/>
    </row>
    <row r="350" spans="1:15" ht="12.75" customHeight="1">
      <c r="A350" s="30">
        <v>340</v>
      </c>
      <c r="B350" s="384" t="s">
        <v>169</v>
      </c>
      <c r="C350" s="355">
        <v>153.94999999999999</v>
      </c>
      <c r="D350" s="356">
        <v>154.13333333333333</v>
      </c>
      <c r="E350" s="356">
        <v>152.31666666666666</v>
      </c>
      <c r="F350" s="356">
        <v>150.68333333333334</v>
      </c>
      <c r="G350" s="356">
        <v>148.86666666666667</v>
      </c>
      <c r="H350" s="356">
        <v>155.76666666666665</v>
      </c>
      <c r="I350" s="356">
        <v>157.58333333333331</v>
      </c>
      <c r="J350" s="356">
        <v>159.21666666666664</v>
      </c>
      <c r="K350" s="355">
        <v>155.94999999999999</v>
      </c>
      <c r="L350" s="355">
        <v>152.5</v>
      </c>
      <c r="M350" s="355">
        <v>119.87318</v>
      </c>
      <c r="N350" s="1"/>
      <c r="O350" s="1"/>
    </row>
    <row r="351" spans="1:15" ht="12.75" customHeight="1">
      <c r="A351" s="30">
        <v>341</v>
      </c>
      <c r="B351" s="384" t="s">
        <v>463</v>
      </c>
      <c r="C351" s="355">
        <v>226.6</v>
      </c>
      <c r="D351" s="356">
        <v>228.04999999999998</v>
      </c>
      <c r="E351" s="356">
        <v>223.69999999999996</v>
      </c>
      <c r="F351" s="356">
        <v>220.79999999999998</v>
      </c>
      <c r="G351" s="356">
        <v>216.44999999999996</v>
      </c>
      <c r="H351" s="356">
        <v>230.94999999999996</v>
      </c>
      <c r="I351" s="356">
        <v>235.29999999999998</v>
      </c>
      <c r="J351" s="356">
        <v>238.19999999999996</v>
      </c>
      <c r="K351" s="355">
        <v>232.4</v>
      </c>
      <c r="L351" s="355">
        <v>225.15</v>
      </c>
      <c r="M351" s="355">
        <v>6.1201499999999998</v>
      </c>
      <c r="N351" s="1"/>
      <c r="O351" s="1"/>
    </row>
    <row r="352" spans="1:15" ht="12.75" customHeight="1">
      <c r="A352" s="30">
        <v>342</v>
      </c>
      <c r="B352" s="384" t="s">
        <v>171</v>
      </c>
      <c r="C352" s="355">
        <v>135.15</v>
      </c>
      <c r="D352" s="356">
        <v>135.23333333333332</v>
      </c>
      <c r="E352" s="356">
        <v>134.11666666666665</v>
      </c>
      <c r="F352" s="356">
        <v>133.08333333333331</v>
      </c>
      <c r="G352" s="356">
        <v>131.96666666666664</v>
      </c>
      <c r="H352" s="356">
        <v>136.26666666666665</v>
      </c>
      <c r="I352" s="356">
        <v>137.38333333333333</v>
      </c>
      <c r="J352" s="356">
        <v>138.41666666666666</v>
      </c>
      <c r="K352" s="355">
        <v>136.35</v>
      </c>
      <c r="L352" s="355">
        <v>134.19999999999999</v>
      </c>
      <c r="M352" s="355">
        <v>105.62488999999999</v>
      </c>
      <c r="N352" s="1"/>
      <c r="O352" s="1"/>
    </row>
    <row r="353" spans="1:15" ht="12.75" customHeight="1">
      <c r="A353" s="30">
        <v>343</v>
      </c>
      <c r="B353" s="384" t="s">
        <v>270</v>
      </c>
      <c r="C353" s="355">
        <v>916.9</v>
      </c>
      <c r="D353" s="356">
        <v>920.31666666666661</v>
      </c>
      <c r="E353" s="356">
        <v>902.13333333333321</v>
      </c>
      <c r="F353" s="356">
        <v>887.36666666666656</v>
      </c>
      <c r="G353" s="356">
        <v>869.18333333333317</v>
      </c>
      <c r="H353" s="356">
        <v>935.08333333333326</v>
      </c>
      <c r="I353" s="356">
        <v>953.26666666666665</v>
      </c>
      <c r="J353" s="356">
        <v>968.0333333333333</v>
      </c>
      <c r="K353" s="355">
        <v>938.5</v>
      </c>
      <c r="L353" s="355">
        <v>905.55</v>
      </c>
      <c r="M353" s="355">
        <v>10.67062</v>
      </c>
      <c r="N353" s="1"/>
      <c r="O353" s="1"/>
    </row>
    <row r="354" spans="1:15" ht="12.75" customHeight="1">
      <c r="A354" s="30">
        <v>344</v>
      </c>
      <c r="B354" s="384" t="s">
        <v>468</v>
      </c>
      <c r="C354" s="355">
        <v>3590.4</v>
      </c>
      <c r="D354" s="356">
        <v>3605.4833333333336</v>
      </c>
      <c r="E354" s="356">
        <v>3540.9666666666672</v>
      </c>
      <c r="F354" s="356">
        <v>3491.5333333333338</v>
      </c>
      <c r="G354" s="356">
        <v>3427.0166666666673</v>
      </c>
      <c r="H354" s="356">
        <v>3654.916666666667</v>
      </c>
      <c r="I354" s="356">
        <v>3719.4333333333334</v>
      </c>
      <c r="J354" s="356">
        <v>3768.8666666666668</v>
      </c>
      <c r="K354" s="355">
        <v>3670</v>
      </c>
      <c r="L354" s="355">
        <v>3556.05</v>
      </c>
      <c r="M354" s="355">
        <v>0.89771999999999996</v>
      </c>
      <c r="N354" s="1"/>
      <c r="O354" s="1"/>
    </row>
    <row r="355" spans="1:15" ht="12.75" customHeight="1">
      <c r="A355" s="30">
        <v>345</v>
      </c>
      <c r="B355" s="384" t="s">
        <v>271</v>
      </c>
      <c r="C355" s="355">
        <v>231.2</v>
      </c>
      <c r="D355" s="356">
        <v>230.38333333333333</v>
      </c>
      <c r="E355" s="356">
        <v>225.76666666666665</v>
      </c>
      <c r="F355" s="356">
        <v>220.33333333333331</v>
      </c>
      <c r="G355" s="356">
        <v>215.71666666666664</v>
      </c>
      <c r="H355" s="356">
        <v>235.81666666666666</v>
      </c>
      <c r="I355" s="356">
        <v>240.43333333333334</v>
      </c>
      <c r="J355" s="356">
        <v>245.86666666666667</v>
      </c>
      <c r="K355" s="355">
        <v>235</v>
      </c>
      <c r="L355" s="355">
        <v>224.95</v>
      </c>
      <c r="M355" s="355">
        <v>12.8582</v>
      </c>
      <c r="N355" s="1"/>
      <c r="O355" s="1"/>
    </row>
    <row r="356" spans="1:15" ht="12.75" customHeight="1">
      <c r="A356" s="30">
        <v>346</v>
      </c>
      <c r="B356" s="384" t="s">
        <v>172</v>
      </c>
      <c r="C356" s="355">
        <v>172.1</v>
      </c>
      <c r="D356" s="356">
        <v>171.5333333333333</v>
      </c>
      <c r="E356" s="356">
        <v>169.76666666666659</v>
      </c>
      <c r="F356" s="356">
        <v>167.43333333333328</v>
      </c>
      <c r="G356" s="356">
        <v>165.66666666666657</v>
      </c>
      <c r="H356" s="356">
        <v>173.86666666666662</v>
      </c>
      <c r="I356" s="356">
        <v>175.63333333333333</v>
      </c>
      <c r="J356" s="356">
        <v>177.96666666666664</v>
      </c>
      <c r="K356" s="355">
        <v>173.3</v>
      </c>
      <c r="L356" s="355">
        <v>169.2</v>
      </c>
      <c r="M356" s="355">
        <v>117.23574000000001</v>
      </c>
      <c r="N356" s="1"/>
      <c r="O356" s="1"/>
    </row>
    <row r="357" spans="1:15" ht="12.75" customHeight="1">
      <c r="A357" s="30">
        <v>347</v>
      </c>
      <c r="B357" s="384" t="s">
        <v>469</v>
      </c>
      <c r="C357" s="355">
        <v>336</v>
      </c>
      <c r="D357" s="356">
        <v>337.93333333333334</v>
      </c>
      <c r="E357" s="356">
        <v>332.06666666666666</v>
      </c>
      <c r="F357" s="356">
        <v>328.13333333333333</v>
      </c>
      <c r="G357" s="356">
        <v>322.26666666666665</v>
      </c>
      <c r="H357" s="356">
        <v>341.86666666666667</v>
      </c>
      <c r="I357" s="356">
        <v>347.73333333333335</v>
      </c>
      <c r="J357" s="356">
        <v>351.66666666666669</v>
      </c>
      <c r="K357" s="355">
        <v>343.8</v>
      </c>
      <c r="L357" s="355">
        <v>334</v>
      </c>
      <c r="M357" s="355">
        <v>1.0137</v>
      </c>
      <c r="N357" s="1"/>
      <c r="O357" s="1"/>
    </row>
    <row r="358" spans="1:15" ht="12.75" customHeight="1">
      <c r="A358" s="30">
        <v>348</v>
      </c>
      <c r="B358" s="384" t="s">
        <v>173</v>
      </c>
      <c r="C358" s="355">
        <v>40715.5</v>
      </c>
      <c r="D358" s="356">
        <v>41050.166666666664</v>
      </c>
      <c r="E358" s="356">
        <v>40165.333333333328</v>
      </c>
      <c r="F358" s="356">
        <v>39615.166666666664</v>
      </c>
      <c r="G358" s="356">
        <v>38730.333333333328</v>
      </c>
      <c r="H358" s="356">
        <v>41600.333333333328</v>
      </c>
      <c r="I358" s="356">
        <v>42485.166666666657</v>
      </c>
      <c r="J358" s="356">
        <v>43035.333333333328</v>
      </c>
      <c r="K358" s="355">
        <v>41935</v>
      </c>
      <c r="L358" s="355">
        <v>40500</v>
      </c>
      <c r="M358" s="355">
        <v>0.10596999999999999</v>
      </c>
      <c r="N358" s="1"/>
      <c r="O358" s="1"/>
    </row>
    <row r="359" spans="1:15" ht="12.75" customHeight="1">
      <c r="A359" s="30">
        <v>349</v>
      </c>
      <c r="B359" s="384" t="s">
        <v>174</v>
      </c>
      <c r="C359" s="355">
        <v>2442.6999999999998</v>
      </c>
      <c r="D359" s="356">
        <v>2453.9</v>
      </c>
      <c r="E359" s="356">
        <v>2413.8500000000004</v>
      </c>
      <c r="F359" s="356">
        <v>2385.0000000000005</v>
      </c>
      <c r="G359" s="356">
        <v>2344.9500000000007</v>
      </c>
      <c r="H359" s="356">
        <v>2482.75</v>
      </c>
      <c r="I359" s="356">
        <v>2522.8000000000002</v>
      </c>
      <c r="J359" s="356">
        <v>2551.6499999999996</v>
      </c>
      <c r="K359" s="355">
        <v>2493.9499999999998</v>
      </c>
      <c r="L359" s="355">
        <v>2425.0500000000002</v>
      </c>
      <c r="M359" s="355">
        <v>2.5075500000000002</v>
      </c>
      <c r="N359" s="1"/>
      <c r="O359" s="1"/>
    </row>
    <row r="360" spans="1:15" ht="12.75" customHeight="1">
      <c r="A360" s="30">
        <v>350</v>
      </c>
      <c r="B360" s="384" t="s">
        <v>473</v>
      </c>
      <c r="C360" s="355">
        <v>4232.7</v>
      </c>
      <c r="D360" s="356">
        <v>4250.7333333333336</v>
      </c>
      <c r="E360" s="356">
        <v>4184.9666666666672</v>
      </c>
      <c r="F360" s="356">
        <v>4137.2333333333336</v>
      </c>
      <c r="G360" s="356">
        <v>4071.4666666666672</v>
      </c>
      <c r="H360" s="356">
        <v>4298.4666666666672</v>
      </c>
      <c r="I360" s="356">
        <v>4364.2333333333336</v>
      </c>
      <c r="J360" s="356">
        <v>4411.9666666666672</v>
      </c>
      <c r="K360" s="355">
        <v>4316.5</v>
      </c>
      <c r="L360" s="355">
        <v>4203</v>
      </c>
      <c r="M360" s="355">
        <v>1.13568</v>
      </c>
      <c r="N360" s="1"/>
      <c r="O360" s="1"/>
    </row>
    <row r="361" spans="1:15" ht="12.75" customHeight="1">
      <c r="A361" s="30">
        <v>351</v>
      </c>
      <c r="B361" s="384" t="s">
        <v>175</v>
      </c>
      <c r="C361" s="355">
        <v>212</v>
      </c>
      <c r="D361" s="356">
        <v>212.63333333333333</v>
      </c>
      <c r="E361" s="356">
        <v>210.56666666666666</v>
      </c>
      <c r="F361" s="356">
        <v>209.13333333333333</v>
      </c>
      <c r="G361" s="356">
        <v>207.06666666666666</v>
      </c>
      <c r="H361" s="356">
        <v>214.06666666666666</v>
      </c>
      <c r="I361" s="356">
        <v>216.13333333333333</v>
      </c>
      <c r="J361" s="356">
        <v>217.56666666666666</v>
      </c>
      <c r="K361" s="355">
        <v>214.7</v>
      </c>
      <c r="L361" s="355">
        <v>211.2</v>
      </c>
      <c r="M361" s="355">
        <v>16.277080000000002</v>
      </c>
      <c r="N361" s="1"/>
      <c r="O361" s="1"/>
    </row>
    <row r="362" spans="1:15" ht="12.75" customHeight="1">
      <c r="A362" s="30">
        <v>352</v>
      </c>
      <c r="B362" s="384" t="s">
        <v>176</v>
      </c>
      <c r="C362" s="355">
        <v>120</v>
      </c>
      <c r="D362" s="356">
        <v>119.78333333333335</v>
      </c>
      <c r="E362" s="356">
        <v>118.81666666666669</v>
      </c>
      <c r="F362" s="356">
        <v>117.63333333333334</v>
      </c>
      <c r="G362" s="356">
        <v>116.66666666666669</v>
      </c>
      <c r="H362" s="356">
        <v>120.9666666666667</v>
      </c>
      <c r="I362" s="356">
        <v>121.93333333333337</v>
      </c>
      <c r="J362" s="356">
        <v>123.1166666666667</v>
      </c>
      <c r="K362" s="355">
        <v>120.75</v>
      </c>
      <c r="L362" s="355">
        <v>118.6</v>
      </c>
      <c r="M362" s="355">
        <v>39.775300000000001</v>
      </c>
      <c r="N362" s="1"/>
      <c r="O362" s="1"/>
    </row>
    <row r="363" spans="1:15" ht="12.75" customHeight="1">
      <c r="A363" s="30">
        <v>353</v>
      </c>
      <c r="B363" s="384" t="s">
        <v>177</v>
      </c>
      <c r="C363" s="355">
        <v>4405.25</v>
      </c>
      <c r="D363" s="356">
        <v>4409.3499999999995</v>
      </c>
      <c r="E363" s="356">
        <v>4338.8999999999987</v>
      </c>
      <c r="F363" s="356">
        <v>4272.5499999999993</v>
      </c>
      <c r="G363" s="356">
        <v>4202.0999999999985</v>
      </c>
      <c r="H363" s="356">
        <v>4475.6999999999989</v>
      </c>
      <c r="I363" s="356">
        <v>4546.1499999999996</v>
      </c>
      <c r="J363" s="356">
        <v>4612.4999999999991</v>
      </c>
      <c r="K363" s="355">
        <v>4479.8</v>
      </c>
      <c r="L363" s="355">
        <v>4343</v>
      </c>
      <c r="M363" s="355">
        <v>0.44851000000000002</v>
      </c>
      <c r="N363" s="1"/>
      <c r="O363" s="1"/>
    </row>
    <row r="364" spans="1:15" ht="12.75" customHeight="1">
      <c r="A364" s="30">
        <v>354</v>
      </c>
      <c r="B364" s="384" t="s">
        <v>274</v>
      </c>
      <c r="C364" s="355">
        <v>14894.8</v>
      </c>
      <c r="D364" s="356">
        <v>15024.5</v>
      </c>
      <c r="E364" s="356">
        <v>14650.4</v>
      </c>
      <c r="F364" s="356">
        <v>14406</v>
      </c>
      <c r="G364" s="356">
        <v>14031.9</v>
      </c>
      <c r="H364" s="356">
        <v>15268.9</v>
      </c>
      <c r="I364" s="356">
        <v>15642.999999999998</v>
      </c>
      <c r="J364" s="356">
        <v>15887.4</v>
      </c>
      <c r="K364" s="355">
        <v>15398.6</v>
      </c>
      <c r="L364" s="355">
        <v>14780.1</v>
      </c>
      <c r="M364" s="355">
        <v>3.9239999999999997E-2</v>
      </c>
      <c r="N364" s="1"/>
      <c r="O364" s="1"/>
    </row>
    <row r="365" spans="1:15" ht="12.75" customHeight="1">
      <c r="A365" s="30">
        <v>355</v>
      </c>
      <c r="B365" s="384" t="s">
        <v>480</v>
      </c>
      <c r="C365" s="355">
        <v>5048.3</v>
      </c>
      <c r="D365" s="356">
        <v>5057.7333333333336</v>
      </c>
      <c r="E365" s="356">
        <v>5015.5666666666675</v>
      </c>
      <c r="F365" s="356">
        <v>4982.8333333333339</v>
      </c>
      <c r="G365" s="356">
        <v>4940.6666666666679</v>
      </c>
      <c r="H365" s="356">
        <v>5090.4666666666672</v>
      </c>
      <c r="I365" s="356">
        <v>5132.6333333333332</v>
      </c>
      <c r="J365" s="356">
        <v>5165.3666666666668</v>
      </c>
      <c r="K365" s="355">
        <v>5099.8999999999996</v>
      </c>
      <c r="L365" s="355">
        <v>5025</v>
      </c>
      <c r="M365" s="355">
        <v>7.0050000000000001E-2</v>
      </c>
      <c r="N365" s="1"/>
      <c r="O365" s="1"/>
    </row>
    <row r="366" spans="1:15" ht="12.75" customHeight="1">
      <c r="A366" s="30">
        <v>356</v>
      </c>
      <c r="B366" s="384" t="s">
        <v>474</v>
      </c>
      <c r="C366" s="355" t="e">
        <v>#N/A</v>
      </c>
      <c r="D366" s="356" t="e">
        <v>#N/A</v>
      </c>
      <c r="E366" s="356" t="e">
        <v>#N/A</v>
      </c>
      <c r="F366" s="356" t="e">
        <v>#N/A</v>
      </c>
      <c r="G366" s="356" t="e">
        <v>#N/A</v>
      </c>
      <c r="H366" s="356" t="e">
        <v>#N/A</v>
      </c>
      <c r="I366" s="356" t="e">
        <v>#N/A</v>
      </c>
      <c r="J366" s="356" t="e">
        <v>#N/A</v>
      </c>
      <c r="K366" s="355" t="e">
        <v>#N/A</v>
      </c>
      <c r="L366" s="355" t="e">
        <v>#N/A</v>
      </c>
      <c r="M366" s="355" t="e">
        <v>#N/A</v>
      </c>
      <c r="N366" s="1"/>
      <c r="O366" s="1"/>
    </row>
    <row r="367" spans="1:15" ht="12.75" customHeight="1">
      <c r="A367" s="30">
        <v>357</v>
      </c>
      <c r="B367" s="384" t="s">
        <v>475</v>
      </c>
      <c r="C367" s="355">
        <v>970.35</v>
      </c>
      <c r="D367" s="356">
        <v>975.73333333333323</v>
      </c>
      <c r="E367" s="356">
        <v>957.46666666666647</v>
      </c>
      <c r="F367" s="356">
        <v>944.58333333333326</v>
      </c>
      <c r="G367" s="356">
        <v>926.31666666666649</v>
      </c>
      <c r="H367" s="356">
        <v>988.61666666666645</v>
      </c>
      <c r="I367" s="356">
        <v>1006.8833333333331</v>
      </c>
      <c r="J367" s="356">
        <v>1019.7666666666664</v>
      </c>
      <c r="K367" s="355">
        <v>994</v>
      </c>
      <c r="L367" s="355">
        <v>962.85</v>
      </c>
      <c r="M367" s="355">
        <v>0.92152000000000001</v>
      </c>
      <c r="N367" s="1"/>
      <c r="O367" s="1"/>
    </row>
    <row r="368" spans="1:15" ht="12.75" customHeight="1">
      <c r="A368" s="30">
        <v>358</v>
      </c>
      <c r="B368" s="384" t="s">
        <v>178</v>
      </c>
      <c r="C368" s="355">
        <v>2435.5</v>
      </c>
      <c r="D368" s="356">
        <v>2444.7833333333333</v>
      </c>
      <c r="E368" s="356">
        <v>2410.7166666666667</v>
      </c>
      <c r="F368" s="356">
        <v>2385.9333333333334</v>
      </c>
      <c r="G368" s="356">
        <v>2351.8666666666668</v>
      </c>
      <c r="H368" s="356">
        <v>2469.5666666666666</v>
      </c>
      <c r="I368" s="356">
        <v>2503.6333333333332</v>
      </c>
      <c r="J368" s="356">
        <v>2528.4166666666665</v>
      </c>
      <c r="K368" s="355">
        <v>2478.85</v>
      </c>
      <c r="L368" s="355">
        <v>2420</v>
      </c>
      <c r="M368" s="355">
        <v>3.8088299999999999</v>
      </c>
      <c r="N368" s="1"/>
      <c r="O368" s="1"/>
    </row>
    <row r="369" spans="1:15" ht="12.75" customHeight="1">
      <c r="A369" s="30">
        <v>359</v>
      </c>
      <c r="B369" s="384" t="s">
        <v>179</v>
      </c>
      <c r="C369" s="355">
        <v>2605.0500000000002</v>
      </c>
      <c r="D369" s="356">
        <v>2599.4166666666665</v>
      </c>
      <c r="E369" s="356">
        <v>2554.8833333333332</v>
      </c>
      <c r="F369" s="356">
        <v>2504.7166666666667</v>
      </c>
      <c r="G369" s="356">
        <v>2460.1833333333334</v>
      </c>
      <c r="H369" s="356">
        <v>2649.583333333333</v>
      </c>
      <c r="I369" s="356">
        <v>2694.1166666666668</v>
      </c>
      <c r="J369" s="356">
        <v>2744.2833333333328</v>
      </c>
      <c r="K369" s="355">
        <v>2643.95</v>
      </c>
      <c r="L369" s="355">
        <v>2549.25</v>
      </c>
      <c r="M369" s="355">
        <v>6.6173299999999999</v>
      </c>
      <c r="N369" s="1"/>
      <c r="O369" s="1"/>
    </row>
    <row r="370" spans="1:15" ht="12.75" customHeight="1">
      <c r="A370" s="30">
        <v>360</v>
      </c>
      <c r="B370" s="384" t="s">
        <v>180</v>
      </c>
      <c r="C370" s="355">
        <v>41.7</v>
      </c>
      <c r="D370" s="356">
        <v>42</v>
      </c>
      <c r="E370" s="356">
        <v>41</v>
      </c>
      <c r="F370" s="356">
        <v>40.299999999999997</v>
      </c>
      <c r="G370" s="356">
        <v>39.299999999999997</v>
      </c>
      <c r="H370" s="356">
        <v>42.7</v>
      </c>
      <c r="I370" s="356">
        <v>43.7</v>
      </c>
      <c r="J370" s="356">
        <v>44.400000000000006</v>
      </c>
      <c r="K370" s="355">
        <v>43</v>
      </c>
      <c r="L370" s="355">
        <v>41.3</v>
      </c>
      <c r="M370" s="355">
        <v>941.93766000000005</v>
      </c>
      <c r="N370" s="1"/>
      <c r="O370" s="1"/>
    </row>
    <row r="371" spans="1:15" ht="12.75" customHeight="1">
      <c r="A371" s="30">
        <v>361</v>
      </c>
      <c r="B371" s="384" t="s">
        <v>471</v>
      </c>
      <c r="C371" s="355">
        <v>430.8</v>
      </c>
      <c r="D371" s="356">
        <v>436.23333333333335</v>
      </c>
      <c r="E371" s="356">
        <v>422.56666666666672</v>
      </c>
      <c r="F371" s="356">
        <v>414.33333333333337</v>
      </c>
      <c r="G371" s="356">
        <v>400.66666666666674</v>
      </c>
      <c r="H371" s="356">
        <v>444.4666666666667</v>
      </c>
      <c r="I371" s="356">
        <v>458.13333333333333</v>
      </c>
      <c r="J371" s="356">
        <v>466.36666666666667</v>
      </c>
      <c r="K371" s="355">
        <v>449.9</v>
      </c>
      <c r="L371" s="355">
        <v>428</v>
      </c>
      <c r="M371" s="355">
        <v>2.3081100000000001</v>
      </c>
      <c r="N371" s="1"/>
      <c r="O371" s="1"/>
    </row>
    <row r="372" spans="1:15" ht="12.75" customHeight="1">
      <c r="A372" s="30">
        <v>362</v>
      </c>
      <c r="B372" s="384" t="s">
        <v>472</v>
      </c>
      <c r="C372" s="355">
        <v>299.60000000000002</v>
      </c>
      <c r="D372" s="356">
        <v>298.43333333333334</v>
      </c>
      <c r="E372" s="356">
        <v>295.86666666666667</v>
      </c>
      <c r="F372" s="356">
        <v>292.13333333333333</v>
      </c>
      <c r="G372" s="356">
        <v>289.56666666666666</v>
      </c>
      <c r="H372" s="356">
        <v>302.16666666666669</v>
      </c>
      <c r="I372" s="356">
        <v>304.73333333333341</v>
      </c>
      <c r="J372" s="356">
        <v>308.4666666666667</v>
      </c>
      <c r="K372" s="355">
        <v>301</v>
      </c>
      <c r="L372" s="355">
        <v>294.7</v>
      </c>
      <c r="M372" s="355">
        <v>4.0014900000000004</v>
      </c>
      <c r="N372" s="1"/>
      <c r="O372" s="1"/>
    </row>
    <row r="373" spans="1:15" ht="12.75" customHeight="1">
      <c r="A373" s="30">
        <v>363</v>
      </c>
      <c r="B373" s="384" t="s">
        <v>272</v>
      </c>
      <c r="C373" s="355">
        <v>2401</v>
      </c>
      <c r="D373" s="356">
        <v>2431.3666666666668</v>
      </c>
      <c r="E373" s="356">
        <v>2356.6333333333337</v>
      </c>
      <c r="F373" s="356">
        <v>2312.2666666666669</v>
      </c>
      <c r="G373" s="356">
        <v>2237.5333333333338</v>
      </c>
      <c r="H373" s="356">
        <v>2475.7333333333336</v>
      </c>
      <c r="I373" s="356">
        <v>2550.4666666666672</v>
      </c>
      <c r="J373" s="356">
        <v>2594.8333333333335</v>
      </c>
      <c r="K373" s="355">
        <v>2506.1</v>
      </c>
      <c r="L373" s="355">
        <v>2387</v>
      </c>
      <c r="M373" s="355">
        <v>2.7957999999999998</v>
      </c>
      <c r="N373" s="1"/>
      <c r="O373" s="1"/>
    </row>
    <row r="374" spans="1:15" ht="12.75" customHeight="1">
      <c r="A374" s="30">
        <v>364</v>
      </c>
      <c r="B374" s="384" t="s">
        <v>476</v>
      </c>
      <c r="C374" s="355">
        <v>829.5</v>
      </c>
      <c r="D374" s="356">
        <v>839.0333333333333</v>
      </c>
      <c r="E374" s="356">
        <v>810.46666666666658</v>
      </c>
      <c r="F374" s="356">
        <v>791.43333333333328</v>
      </c>
      <c r="G374" s="356">
        <v>762.86666666666656</v>
      </c>
      <c r="H374" s="356">
        <v>858.06666666666661</v>
      </c>
      <c r="I374" s="356">
        <v>886.63333333333321</v>
      </c>
      <c r="J374" s="356">
        <v>905.66666666666663</v>
      </c>
      <c r="K374" s="355">
        <v>867.6</v>
      </c>
      <c r="L374" s="355">
        <v>820</v>
      </c>
      <c r="M374" s="355">
        <v>0.86280000000000001</v>
      </c>
      <c r="N374" s="1"/>
      <c r="O374" s="1"/>
    </row>
    <row r="375" spans="1:15" ht="12.75" customHeight="1">
      <c r="A375" s="30">
        <v>365</v>
      </c>
      <c r="B375" s="384" t="s">
        <v>477</v>
      </c>
      <c r="C375" s="355">
        <v>1922.8</v>
      </c>
      <c r="D375" s="356">
        <v>1912.2666666666667</v>
      </c>
      <c r="E375" s="356">
        <v>1896.5333333333333</v>
      </c>
      <c r="F375" s="356">
        <v>1870.2666666666667</v>
      </c>
      <c r="G375" s="356">
        <v>1854.5333333333333</v>
      </c>
      <c r="H375" s="356">
        <v>1938.5333333333333</v>
      </c>
      <c r="I375" s="356">
        <v>1954.2666666666664</v>
      </c>
      <c r="J375" s="356">
        <v>1980.5333333333333</v>
      </c>
      <c r="K375" s="355">
        <v>1928</v>
      </c>
      <c r="L375" s="355">
        <v>1886</v>
      </c>
      <c r="M375" s="355">
        <v>0.76690999999999998</v>
      </c>
      <c r="N375" s="1"/>
      <c r="O375" s="1"/>
    </row>
    <row r="376" spans="1:15" ht="12.75" customHeight="1">
      <c r="A376" s="30">
        <v>366</v>
      </c>
      <c r="B376" s="384" t="s">
        <v>847</v>
      </c>
      <c r="C376" s="355">
        <v>251.25</v>
      </c>
      <c r="D376" s="356">
        <v>256.05</v>
      </c>
      <c r="E376" s="356">
        <v>244.35000000000002</v>
      </c>
      <c r="F376" s="356">
        <v>237.45000000000002</v>
      </c>
      <c r="G376" s="356">
        <v>225.75000000000003</v>
      </c>
      <c r="H376" s="356">
        <v>262.95000000000005</v>
      </c>
      <c r="I376" s="356">
        <v>274.64999999999998</v>
      </c>
      <c r="J376" s="356">
        <v>281.55</v>
      </c>
      <c r="K376" s="355">
        <v>267.75</v>
      </c>
      <c r="L376" s="355">
        <v>249.15</v>
      </c>
      <c r="M376" s="355">
        <v>44.608029999999999</v>
      </c>
      <c r="N376" s="1"/>
      <c r="O376" s="1"/>
    </row>
    <row r="377" spans="1:15" ht="12.75" customHeight="1">
      <c r="A377" s="30">
        <v>367</v>
      </c>
      <c r="B377" s="384" t="s">
        <v>181</v>
      </c>
      <c r="C377" s="355">
        <v>213.65</v>
      </c>
      <c r="D377" s="356">
        <v>212.65</v>
      </c>
      <c r="E377" s="356">
        <v>211</v>
      </c>
      <c r="F377" s="356">
        <v>208.35</v>
      </c>
      <c r="G377" s="356">
        <v>206.7</v>
      </c>
      <c r="H377" s="356">
        <v>215.3</v>
      </c>
      <c r="I377" s="356">
        <v>216.95000000000005</v>
      </c>
      <c r="J377" s="356">
        <v>219.60000000000002</v>
      </c>
      <c r="K377" s="355">
        <v>214.3</v>
      </c>
      <c r="L377" s="355">
        <v>210</v>
      </c>
      <c r="M377" s="355">
        <v>59.019280000000002</v>
      </c>
      <c r="N377" s="1"/>
      <c r="O377" s="1"/>
    </row>
    <row r="378" spans="1:15" ht="12.75" customHeight="1">
      <c r="A378" s="30">
        <v>368</v>
      </c>
      <c r="B378" s="384" t="s">
        <v>291</v>
      </c>
      <c r="C378" s="355">
        <v>3094.95</v>
      </c>
      <c r="D378" s="356">
        <v>3141.2999999999997</v>
      </c>
      <c r="E378" s="356">
        <v>2992.5499999999993</v>
      </c>
      <c r="F378" s="356">
        <v>2890.1499999999996</v>
      </c>
      <c r="G378" s="356">
        <v>2741.3999999999992</v>
      </c>
      <c r="H378" s="356">
        <v>3243.6999999999994</v>
      </c>
      <c r="I378" s="356">
        <v>3392.4500000000003</v>
      </c>
      <c r="J378" s="356">
        <v>3494.8499999999995</v>
      </c>
      <c r="K378" s="355">
        <v>3290.05</v>
      </c>
      <c r="L378" s="355">
        <v>3038.9</v>
      </c>
      <c r="M378" s="355">
        <v>0.59967000000000004</v>
      </c>
      <c r="N378" s="1"/>
      <c r="O378" s="1"/>
    </row>
    <row r="379" spans="1:15" ht="12.75" customHeight="1">
      <c r="A379" s="30">
        <v>369</v>
      </c>
      <c r="B379" s="384" t="s">
        <v>848</v>
      </c>
      <c r="C379" s="355">
        <v>422.8</v>
      </c>
      <c r="D379" s="356">
        <v>427.23333333333335</v>
      </c>
      <c r="E379" s="356">
        <v>415.56666666666672</v>
      </c>
      <c r="F379" s="356">
        <v>408.33333333333337</v>
      </c>
      <c r="G379" s="356">
        <v>396.66666666666674</v>
      </c>
      <c r="H379" s="356">
        <v>434.4666666666667</v>
      </c>
      <c r="I379" s="356">
        <v>446.13333333333333</v>
      </c>
      <c r="J379" s="356">
        <v>453.36666666666667</v>
      </c>
      <c r="K379" s="355">
        <v>438.9</v>
      </c>
      <c r="L379" s="355">
        <v>420</v>
      </c>
      <c r="M379" s="355">
        <v>9.1915899999999997</v>
      </c>
      <c r="N379" s="1"/>
      <c r="O379" s="1"/>
    </row>
    <row r="380" spans="1:15" ht="12.75" customHeight="1">
      <c r="A380" s="30">
        <v>370</v>
      </c>
      <c r="B380" s="384" t="s">
        <v>273</v>
      </c>
      <c r="C380" s="355">
        <v>458.25</v>
      </c>
      <c r="D380" s="356">
        <v>461.81666666666666</v>
      </c>
      <c r="E380" s="356">
        <v>449.7833333333333</v>
      </c>
      <c r="F380" s="356">
        <v>441.31666666666666</v>
      </c>
      <c r="G380" s="356">
        <v>429.2833333333333</v>
      </c>
      <c r="H380" s="356">
        <v>470.2833333333333</v>
      </c>
      <c r="I380" s="356">
        <v>482.31666666666672</v>
      </c>
      <c r="J380" s="356">
        <v>490.7833333333333</v>
      </c>
      <c r="K380" s="355">
        <v>473.85</v>
      </c>
      <c r="L380" s="355">
        <v>453.35</v>
      </c>
      <c r="M380" s="355">
        <v>6.8328499999999996</v>
      </c>
      <c r="N380" s="1"/>
      <c r="O380" s="1"/>
    </row>
    <row r="381" spans="1:15" ht="12.75" customHeight="1">
      <c r="A381" s="30">
        <v>371</v>
      </c>
      <c r="B381" s="384" t="s">
        <v>478</v>
      </c>
      <c r="C381" s="355">
        <v>702.1</v>
      </c>
      <c r="D381" s="356">
        <v>705.65</v>
      </c>
      <c r="E381" s="356">
        <v>690.55</v>
      </c>
      <c r="F381" s="356">
        <v>679</v>
      </c>
      <c r="G381" s="356">
        <v>663.9</v>
      </c>
      <c r="H381" s="356">
        <v>717.19999999999993</v>
      </c>
      <c r="I381" s="356">
        <v>732.30000000000007</v>
      </c>
      <c r="J381" s="356">
        <v>743.84999999999991</v>
      </c>
      <c r="K381" s="355">
        <v>720.75</v>
      </c>
      <c r="L381" s="355">
        <v>694.1</v>
      </c>
      <c r="M381" s="355">
        <v>1.6302000000000001</v>
      </c>
      <c r="N381" s="1"/>
      <c r="O381" s="1"/>
    </row>
    <row r="382" spans="1:15" ht="12.75" customHeight="1">
      <c r="A382" s="30">
        <v>372</v>
      </c>
      <c r="B382" s="384" t="s">
        <v>479</v>
      </c>
      <c r="C382" s="355">
        <v>132.9</v>
      </c>
      <c r="D382" s="356">
        <v>133.91666666666666</v>
      </c>
      <c r="E382" s="356">
        <v>129.13333333333333</v>
      </c>
      <c r="F382" s="356">
        <v>125.36666666666667</v>
      </c>
      <c r="G382" s="356">
        <v>120.58333333333334</v>
      </c>
      <c r="H382" s="356">
        <v>137.68333333333331</v>
      </c>
      <c r="I382" s="356">
        <v>142.46666666666667</v>
      </c>
      <c r="J382" s="356">
        <v>146.23333333333329</v>
      </c>
      <c r="K382" s="355">
        <v>138.69999999999999</v>
      </c>
      <c r="L382" s="355">
        <v>130.15</v>
      </c>
      <c r="M382" s="355">
        <v>3.4818500000000001</v>
      </c>
      <c r="N382" s="1"/>
      <c r="O382" s="1"/>
    </row>
    <row r="383" spans="1:15" ht="12.75" customHeight="1">
      <c r="A383" s="30">
        <v>373</v>
      </c>
      <c r="B383" s="384" t="s">
        <v>183</v>
      </c>
      <c r="C383" s="355">
        <v>1604.6</v>
      </c>
      <c r="D383" s="356">
        <v>1611.3166666666666</v>
      </c>
      <c r="E383" s="356">
        <v>1580.6333333333332</v>
      </c>
      <c r="F383" s="356">
        <v>1556.6666666666665</v>
      </c>
      <c r="G383" s="356">
        <v>1525.9833333333331</v>
      </c>
      <c r="H383" s="356">
        <v>1635.2833333333333</v>
      </c>
      <c r="I383" s="356">
        <v>1665.9666666666667</v>
      </c>
      <c r="J383" s="356">
        <v>1689.9333333333334</v>
      </c>
      <c r="K383" s="355">
        <v>1642</v>
      </c>
      <c r="L383" s="355">
        <v>1587.35</v>
      </c>
      <c r="M383" s="355">
        <v>8.8151299999999999</v>
      </c>
      <c r="N383" s="1"/>
      <c r="O383" s="1"/>
    </row>
    <row r="384" spans="1:15" ht="12.75" customHeight="1">
      <c r="A384" s="30">
        <v>374</v>
      </c>
      <c r="B384" s="384" t="s">
        <v>481</v>
      </c>
      <c r="C384" s="355">
        <v>731</v>
      </c>
      <c r="D384" s="356">
        <v>727.56666666666661</v>
      </c>
      <c r="E384" s="356">
        <v>719.88333333333321</v>
      </c>
      <c r="F384" s="356">
        <v>708.76666666666665</v>
      </c>
      <c r="G384" s="356">
        <v>701.08333333333326</v>
      </c>
      <c r="H384" s="356">
        <v>738.68333333333317</v>
      </c>
      <c r="I384" s="356">
        <v>746.36666666666656</v>
      </c>
      <c r="J384" s="356">
        <v>757.48333333333312</v>
      </c>
      <c r="K384" s="355">
        <v>735.25</v>
      </c>
      <c r="L384" s="355">
        <v>716.45</v>
      </c>
      <c r="M384" s="355">
        <v>0.66493000000000002</v>
      </c>
      <c r="N384" s="1"/>
      <c r="O384" s="1"/>
    </row>
    <row r="385" spans="1:15" ht="12.75" customHeight="1">
      <c r="A385" s="30">
        <v>375</v>
      </c>
      <c r="B385" s="384" t="s">
        <v>483</v>
      </c>
      <c r="C385" s="355">
        <v>947.75</v>
      </c>
      <c r="D385" s="356">
        <v>942.4666666666667</v>
      </c>
      <c r="E385" s="356">
        <v>906.93333333333339</v>
      </c>
      <c r="F385" s="356">
        <v>866.11666666666667</v>
      </c>
      <c r="G385" s="356">
        <v>830.58333333333337</v>
      </c>
      <c r="H385" s="356">
        <v>983.28333333333342</v>
      </c>
      <c r="I385" s="356">
        <v>1018.8166666666667</v>
      </c>
      <c r="J385" s="356">
        <v>1059.6333333333334</v>
      </c>
      <c r="K385" s="355">
        <v>978</v>
      </c>
      <c r="L385" s="355">
        <v>901.65</v>
      </c>
      <c r="M385" s="355">
        <v>23.740279999999998</v>
      </c>
      <c r="N385" s="1"/>
      <c r="O385" s="1"/>
    </row>
    <row r="386" spans="1:15" ht="12.75" customHeight="1">
      <c r="A386" s="30">
        <v>376</v>
      </c>
      <c r="B386" s="384" t="s">
        <v>849</v>
      </c>
      <c r="C386" s="355">
        <v>112.6</v>
      </c>
      <c r="D386" s="356">
        <v>113.03333333333335</v>
      </c>
      <c r="E386" s="356">
        <v>111.86666666666669</v>
      </c>
      <c r="F386" s="356">
        <v>111.13333333333334</v>
      </c>
      <c r="G386" s="356">
        <v>109.96666666666668</v>
      </c>
      <c r="H386" s="356">
        <v>113.76666666666669</v>
      </c>
      <c r="I386" s="356">
        <v>114.93333333333335</v>
      </c>
      <c r="J386" s="356">
        <v>115.6666666666667</v>
      </c>
      <c r="K386" s="355">
        <v>114.2</v>
      </c>
      <c r="L386" s="355">
        <v>112.3</v>
      </c>
      <c r="M386" s="355">
        <v>4.2406699999999997</v>
      </c>
      <c r="N386" s="1"/>
      <c r="O386" s="1"/>
    </row>
    <row r="387" spans="1:15" ht="12.75" customHeight="1">
      <c r="A387" s="30">
        <v>377</v>
      </c>
      <c r="B387" s="384" t="s">
        <v>485</v>
      </c>
      <c r="C387" s="355">
        <v>226.7</v>
      </c>
      <c r="D387" s="356">
        <v>228.01666666666665</v>
      </c>
      <c r="E387" s="356">
        <v>223.73333333333329</v>
      </c>
      <c r="F387" s="356">
        <v>220.76666666666665</v>
      </c>
      <c r="G387" s="356">
        <v>216.48333333333329</v>
      </c>
      <c r="H387" s="356">
        <v>230.98333333333329</v>
      </c>
      <c r="I387" s="356">
        <v>235.26666666666665</v>
      </c>
      <c r="J387" s="356">
        <v>238.23333333333329</v>
      </c>
      <c r="K387" s="355">
        <v>232.3</v>
      </c>
      <c r="L387" s="355">
        <v>225.05</v>
      </c>
      <c r="M387" s="355">
        <v>13.935</v>
      </c>
      <c r="N387" s="1"/>
      <c r="O387" s="1"/>
    </row>
    <row r="388" spans="1:15" ht="12.75" customHeight="1">
      <c r="A388" s="30">
        <v>378</v>
      </c>
      <c r="B388" s="384" t="s">
        <v>486</v>
      </c>
      <c r="C388" s="355">
        <v>800.15</v>
      </c>
      <c r="D388" s="356">
        <v>805.43333333333339</v>
      </c>
      <c r="E388" s="356">
        <v>789.71666666666681</v>
      </c>
      <c r="F388" s="356">
        <v>779.28333333333342</v>
      </c>
      <c r="G388" s="356">
        <v>763.56666666666683</v>
      </c>
      <c r="H388" s="356">
        <v>815.86666666666679</v>
      </c>
      <c r="I388" s="356">
        <v>831.58333333333348</v>
      </c>
      <c r="J388" s="356">
        <v>842.01666666666677</v>
      </c>
      <c r="K388" s="355">
        <v>821.15</v>
      </c>
      <c r="L388" s="355">
        <v>795</v>
      </c>
      <c r="M388" s="355">
        <v>0.66422999999999999</v>
      </c>
      <c r="N388" s="1"/>
      <c r="O388" s="1"/>
    </row>
    <row r="389" spans="1:15" ht="12.75" customHeight="1">
      <c r="A389" s="30">
        <v>379</v>
      </c>
      <c r="B389" s="384" t="s">
        <v>487</v>
      </c>
      <c r="C389" s="355">
        <v>253.3</v>
      </c>
      <c r="D389" s="356">
        <v>251.79999999999998</v>
      </c>
      <c r="E389" s="356">
        <v>248.59999999999997</v>
      </c>
      <c r="F389" s="356">
        <v>243.89999999999998</v>
      </c>
      <c r="G389" s="356">
        <v>240.69999999999996</v>
      </c>
      <c r="H389" s="356">
        <v>256.5</v>
      </c>
      <c r="I389" s="356">
        <v>259.69999999999993</v>
      </c>
      <c r="J389" s="356">
        <v>264.39999999999998</v>
      </c>
      <c r="K389" s="355">
        <v>255</v>
      </c>
      <c r="L389" s="355">
        <v>247.1</v>
      </c>
      <c r="M389" s="355">
        <v>5.2675200000000002</v>
      </c>
      <c r="N389" s="1"/>
      <c r="O389" s="1"/>
    </row>
    <row r="390" spans="1:15" ht="12.75" customHeight="1">
      <c r="A390" s="30">
        <v>380</v>
      </c>
      <c r="B390" s="384" t="s">
        <v>184</v>
      </c>
      <c r="C390" s="355">
        <v>876.1</v>
      </c>
      <c r="D390" s="356">
        <v>875.75</v>
      </c>
      <c r="E390" s="356">
        <v>863.4</v>
      </c>
      <c r="F390" s="356">
        <v>850.69999999999993</v>
      </c>
      <c r="G390" s="356">
        <v>838.34999999999991</v>
      </c>
      <c r="H390" s="356">
        <v>888.45</v>
      </c>
      <c r="I390" s="356">
        <v>900.8</v>
      </c>
      <c r="J390" s="356">
        <v>913.50000000000011</v>
      </c>
      <c r="K390" s="355">
        <v>888.1</v>
      </c>
      <c r="L390" s="355">
        <v>863.05</v>
      </c>
      <c r="M390" s="355">
        <v>1.15045</v>
      </c>
      <c r="N390" s="1"/>
      <c r="O390" s="1"/>
    </row>
    <row r="391" spans="1:15" ht="12.75" customHeight="1">
      <c r="A391" s="30">
        <v>381</v>
      </c>
      <c r="B391" s="384" t="s">
        <v>489</v>
      </c>
      <c r="C391" s="355">
        <v>2122.6</v>
      </c>
      <c r="D391" s="356">
        <v>2135.6666666666665</v>
      </c>
      <c r="E391" s="356">
        <v>2053.333333333333</v>
      </c>
      <c r="F391" s="356">
        <v>1984.0666666666666</v>
      </c>
      <c r="G391" s="356">
        <v>1901.7333333333331</v>
      </c>
      <c r="H391" s="356">
        <v>2204.9333333333329</v>
      </c>
      <c r="I391" s="356">
        <v>2287.266666666666</v>
      </c>
      <c r="J391" s="356">
        <v>2356.5333333333328</v>
      </c>
      <c r="K391" s="355">
        <v>2218</v>
      </c>
      <c r="L391" s="355">
        <v>2066.4</v>
      </c>
      <c r="M391" s="355">
        <v>1.03515</v>
      </c>
      <c r="N391" s="1"/>
      <c r="O391" s="1"/>
    </row>
    <row r="392" spans="1:15" ht="12.75" customHeight="1">
      <c r="A392" s="30">
        <v>382</v>
      </c>
      <c r="B392" s="384" t="s">
        <v>185</v>
      </c>
      <c r="C392" s="355">
        <v>146.25</v>
      </c>
      <c r="D392" s="356">
        <v>147.31666666666666</v>
      </c>
      <c r="E392" s="356">
        <v>144.13333333333333</v>
      </c>
      <c r="F392" s="356">
        <v>142.01666666666665</v>
      </c>
      <c r="G392" s="356">
        <v>138.83333333333331</v>
      </c>
      <c r="H392" s="356">
        <v>149.43333333333334</v>
      </c>
      <c r="I392" s="356">
        <v>152.61666666666667</v>
      </c>
      <c r="J392" s="356">
        <v>154.73333333333335</v>
      </c>
      <c r="K392" s="355">
        <v>150.5</v>
      </c>
      <c r="L392" s="355">
        <v>145.19999999999999</v>
      </c>
      <c r="M392" s="355">
        <v>116.32649000000001</v>
      </c>
      <c r="N392" s="1"/>
      <c r="O392" s="1"/>
    </row>
    <row r="393" spans="1:15" ht="12.75" customHeight="1">
      <c r="A393" s="30">
        <v>383</v>
      </c>
      <c r="B393" s="384" t="s">
        <v>488</v>
      </c>
      <c r="C393" s="355">
        <v>77.849999999999994</v>
      </c>
      <c r="D393" s="356">
        <v>78.2</v>
      </c>
      <c r="E393" s="356">
        <v>76.900000000000006</v>
      </c>
      <c r="F393" s="356">
        <v>75.95</v>
      </c>
      <c r="G393" s="356">
        <v>74.650000000000006</v>
      </c>
      <c r="H393" s="356">
        <v>79.150000000000006</v>
      </c>
      <c r="I393" s="356">
        <v>80.449999999999989</v>
      </c>
      <c r="J393" s="356">
        <v>81.400000000000006</v>
      </c>
      <c r="K393" s="355">
        <v>79.5</v>
      </c>
      <c r="L393" s="355">
        <v>77.25</v>
      </c>
      <c r="M393" s="355">
        <v>26.694189999999999</v>
      </c>
      <c r="N393" s="1"/>
      <c r="O393" s="1"/>
    </row>
    <row r="394" spans="1:15" ht="12.75" customHeight="1">
      <c r="A394" s="30">
        <v>384</v>
      </c>
      <c r="B394" s="384" t="s">
        <v>186</v>
      </c>
      <c r="C394" s="355">
        <v>137.19999999999999</v>
      </c>
      <c r="D394" s="356">
        <v>138.31666666666666</v>
      </c>
      <c r="E394" s="356">
        <v>135.33333333333331</v>
      </c>
      <c r="F394" s="356">
        <v>133.46666666666664</v>
      </c>
      <c r="G394" s="356">
        <v>130.48333333333329</v>
      </c>
      <c r="H394" s="356">
        <v>140.18333333333334</v>
      </c>
      <c r="I394" s="356">
        <v>143.16666666666669</v>
      </c>
      <c r="J394" s="356">
        <v>145.03333333333336</v>
      </c>
      <c r="K394" s="355">
        <v>141.30000000000001</v>
      </c>
      <c r="L394" s="355">
        <v>136.44999999999999</v>
      </c>
      <c r="M394" s="355">
        <v>80.134469999999993</v>
      </c>
      <c r="N394" s="1"/>
      <c r="O394" s="1"/>
    </row>
    <row r="395" spans="1:15" ht="12.75" customHeight="1">
      <c r="A395" s="30">
        <v>385</v>
      </c>
      <c r="B395" s="384" t="s">
        <v>490</v>
      </c>
      <c r="C395" s="355">
        <v>163.25</v>
      </c>
      <c r="D395" s="356">
        <v>163.13333333333333</v>
      </c>
      <c r="E395" s="356">
        <v>161.31666666666666</v>
      </c>
      <c r="F395" s="356">
        <v>159.38333333333333</v>
      </c>
      <c r="G395" s="356">
        <v>157.56666666666666</v>
      </c>
      <c r="H395" s="356">
        <v>165.06666666666666</v>
      </c>
      <c r="I395" s="356">
        <v>166.88333333333333</v>
      </c>
      <c r="J395" s="356">
        <v>168.81666666666666</v>
      </c>
      <c r="K395" s="355">
        <v>164.95</v>
      </c>
      <c r="L395" s="355">
        <v>161.19999999999999</v>
      </c>
      <c r="M395" s="355">
        <v>14.181319999999999</v>
      </c>
      <c r="N395" s="1"/>
      <c r="O395" s="1"/>
    </row>
    <row r="396" spans="1:15" ht="12.75" customHeight="1">
      <c r="A396" s="30">
        <v>386</v>
      </c>
      <c r="B396" s="384" t="s">
        <v>491</v>
      </c>
      <c r="C396" s="355">
        <v>1293.9000000000001</v>
      </c>
      <c r="D396" s="356">
        <v>1298.5666666666668</v>
      </c>
      <c r="E396" s="356">
        <v>1277.9833333333336</v>
      </c>
      <c r="F396" s="356">
        <v>1262.0666666666668</v>
      </c>
      <c r="G396" s="356">
        <v>1241.4833333333336</v>
      </c>
      <c r="H396" s="356">
        <v>1314.4833333333336</v>
      </c>
      <c r="I396" s="356">
        <v>1335.0666666666671</v>
      </c>
      <c r="J396" s="356">
        <v>1350.9833333333336</v>
      </c>
      <c r="K396" s="355">
        <v>1319.15</v>
      </c>
      <c r="L396" s="355">
        <v>1282.6500000000001</v>
      </c>
      <c r="M396" s="355">
        <v>1.6190199999999999</v>
      </c>
      <c r="N396" s="1"/>
      <c r="O396" s="1"/>
    </row>
    <row r="397" spans="1:15" ht="12.75" customHeight="1">
      <c r="A397" s="30">
        <v>387</v>
      </c>
      <c r="B397" s="384" t="s">
        <v>187</v>
      </c>
      <c r="C397" s="355">
        <v>2317.1</v>
      </c>
      <c r="D397" s="356">
        <v>2326.2999999999997</v>
      </c>
      <c r="E397" s="356">
        <v>2295.7999999999993</v>
      </c>
      <c r="F397" s="356">
        <v>2274.4999999999995</v>
      </c>
      <c r="G397" s="356">
        <v>2243.9999999999991</v>
      </c>
      <c r="H397" s="356">
        <v>2347.5999999999995</v>
      </c>
      <c r="I397" s="356">
        <v>2378.1000000000004</v>
      </c>
      <c r="J397" s="356">
        <v>2399.3999999999996</v>
      </c>
      <c r="K397" s="355">
        <v>2356.8000000000002</v>
      </c>
      <c r="L397" s="355">
        <v>2305</v>
      </c>
      <c r="M397" s="355">
        <v>49.447249999999997</v>
      </c>
      <c r="N397" s="1"/>
      <c r="O397" s="1"/>
    </row>
    <row r="398" spans="1:15" ht="12.75" customHeight="1">
      <c r="A398" s="30">
        <v>388</v>
      </c>
      <c r="B398" s="384" t="s">
        <v>850</v>
      </c>
      <c r="C398" s="355">
        <v>416.8</v>
      </c>
      <c r="D398" s="356">
        <v>422.59999999999997</v>
      </c>
      <c r="E398" s="356">
        <v>409.19999999999993</v>
      </c>
      <c r="F398" s="356">
        <v>401.59999999999997</v>
      </c>
      <c r="G398" s="356">
        <v>388.19999999999993</v>
      </c>
      <c r="H398" s="356">
        <v>430.19999999999993</v>
      </c>
      <c r="I398" s="356">
        <v>443.59999999999991</v>
      </c>
      <c r="J398" s="356">
        <v>451.19999999999993</v>
      </c>
      <c r="K398" s="355">
        <v>436</v>
      </c>
      <c r="L398" s="355">
        <v>415</v>
      </c>
      <c r="M398" s="355">
        <v>0.93240000000000001</v>
      </c>
      <c r="N398" s="1"/>
      <c r="O398" s="1"/>
    </row>
    <row r="399" spans="1:15" ht="12.75" customHeight="1">
      <c r="A399" s="30">
        <v>389</v>
      </c>
      <c r="B399" s="384" t="s">
        <v>482</v>
      </c>
      <c r="C399" s="355">
        <v>264.95</v>
      </c>
      <c r="D399" s="356">
        <v>265.63333333333327</v>
      </c>
      <c r="E399" s="356">
        <v>263.36666666666656</v>
      </c>
      <c r="F399" s="356">
        <v>261.7833333333333</v>
      </c>
      <c r="G399" s="356">
        <v>259.51666666666659</v>
      </c>
      <c r="H399" s="356">
        <v>267.21666666666653</v>
      </c>
      <c r="I399" s="356">
        <v>269.48333333333329</v>
      </c>
      <c r="J399" s="356">
        <v>271.06666666666649</v>
      </c>
      <c r="K399" s="355">
        <v>267.89999999999998</v>
      </c>
      <c r="L399" s="355">
        <v>264.05</v>
      </c>
      <c r="M399" s="355">
        <v>0.79654999999999998</v>
      </c>
      <c r="N399" s="1"/>
      <c r="O399" s="1"/>
    </row>
    <row r="400" spans="1:15" ht="12.75" customHeight="1">
      <c r="A400" s="30">
        <v>390</v>
      </c>
      <c r="B400" s="384" t="s">
        <v>492</v>
      </c>
      <c r="C400" s="355">
        <v>1198.5999999999999</v>
      </c>
      <c r="D400" s="356">
        <v>1209.3666666666666</v>
      </c>
      <c r="E400" s="356">
        <v>1179.7333333333331</v>
      </c>
      <c r="F400" s="356">
        <v>1160.8666666666666</v>
      </c>
      <c r="G400" s="356">
        <v>1131.2333333333331</v>
      </c>
      <c r="H400" s="356">
        <v>1228.2333333333331</v>
      </c>
      <c r="I400" s="356">
        <v>1257.8666666666668</v>
      </c>
      <c r="J400" s="356">
        <v>1276.7333333333331</v>
      </c>
      <c r="K400" s="355">
        <v>1239</v>
      </c>
      <c r="L400" s="355">
        <v>1190.5</v>
      </c>
      <c r="M400" s="355">
        <v>0.70801000000000003</v>
      </c>
      <c r="N400" s="1"/>
      <c r="O400" s="1"/>
    </row>
    <row r="401" spans="1:15" ht="12.75" customHeight="1">
      <c r="A401" s="30">
        <v>391</v>
      </c>
      <c r="B401" s="384" t="s">
        <v>493</v>
      </c>
      <c r="C401" s="355">
        <v>1755.15</v>
      </c>
      <c r="D401" s="356">
        <v>1765.05</v>
      </c>
      <c r="E401" s="356">
        <v>1735.1</v>
      </c>
      <c r="F401" s="356">
        <v>1715.05</v>
      </c>
      <c r="G401" s="356">
        <v>1685.1</v>
      </c>
      <c r="H401" s="356">
        <v>1785.1</v>
      </c>
      <c r="I401" s="356">
        <v>1815.0500000000002</v>
      </c>
      <c r="J401" s="356">
        <v>1835.1</v>
      </c>
      <c r="K401" s="355">
        <v>1795</v>
      </c>
      <c r="L401" s="355">
        <v>1745</v>
      </c>
      <c r="M401" s="355">
        <v>1.05474</v>
      </c>
      <c r="N401" s="1"/>
      <c r="O401" s="1"/>
    </row>
    <row r="402" spans="1:15" ht="12.75" customHeight="1">
      <c r="A402" s="30">
        <v>392</v>
      </c>
      <c r="B402" s="384" t="s">
        <v>484</v>
      </c>
      <c r="C402" s="355">
        <v>34.85</v>
      </c>
      <c r="D402" s="356">
        <v>34.933333333333337</v>
      </c>
      <c r="E402" s="356">
        <v>34.516666666666673</v>
      </c>
      <c r="F402" s="356">
        <v>34.183333333333337</v>
      </c>
      <c r="G402" s="356">
        <v>33.766666666666673</v>
      </c>
      <c r="H402" s="356">
        <v>35.266666666666673</v>
      </c>
      <c r="I402" s="356">
        <v>35.68333333333333</v>
      </c>
      <c r="J402" s="356">
        <v>36.016666666666673</v>
      </c>
      <c r="K402" s="355">
        <v>35.35</v>
      </c>
      <c r="L402" s="355">
        <v>34.6</v>
      </c>
      <c r="M402" s="355">
        <v>28.152650000000001</v>
      </c>
      <c r="N402" s="1"/>
      <c r="O402" s="1"/>
    </row>
    <row r="403" spans="1:15" ht="12.75" customHeight="1">
      <c r="A403" s="30">
        <v>393</v>
      </c>
      <c r="B403" s="384" t="s">
        <v>188</v>
      </c>
      <c r="C403" s="355">
        <v>102.45</v>
      </c>
      <c r="D403" s="356">
        <v>103.56666666666666</v>
      </c>
      <c r="E403" s="356">
        <v>100.88333333333333</v>
      </c>
      <c r="F403" s="356">
        <v>99.316666666666663</v>
      </c>
      <c r="G403" s="356">
        <v>96.633333333333326</v>
      </c>
      <c r="H403" s="356">
        <v>105.13333333333333</v>
      </c>
      <c r="I403" s="356">
        <v>107.81666666666666</v>
      </c>
      <c r="J403" s="356">
        <v>109.38333333333333</v>
      </c>
      <c r="K403" s="355">
        <v>106.25</v>
      </c>
      <c r="L403" s="355">
        <v>102</v>
      </c>
      <c r="M403" s="355">
        <v>417.91347000000002</v>
      </c>
      <c r="N403" s="1"/>
      <c r="O403" s="1"/>
    </row>
    <row r="404" spans="1:15" ht="12.75" customHeight="1">
      <c r="A404" s="30">
        <v>394</v>
      </c>
      <c r="B404" s="384" t="s">
        <v>276</v>
      </c>
      <c r="C404" s="355">
        <v>7419.3</v>
      </c>
      <c r="D404" s="356">
        <v>7449.0999999999995</v>
      </c>
      <c r="E404" s="356">
        <v>7360.1999999999989</v>
      </c>
      <c r="F404" s="356">
        <v>7301.0999999999995</v>
      </c>
      <c r="G404" s="356">
        <v>7212.1999999999989</v>
      </c>
      <c r="H404" s="356">
        <v>7508.1999999999989</v>
      </c>
      <c r="I404" s="356">
        <v>7597.0999999999985</v>
      </c>
      <c r="J404" s="356">
        <v>7656.1999999999989</v>
      </c>
      <c r="K404" s="355">
        <v>7538</v>
      </c>
      <c r="L404" s="355">
        <v>7390</v>
      </c>
      <c r="M404" s="355">
        <v>2.998E-2</v>
      </c>
      <c r="N404" s="1"/>
      <c r="O404" s="1"/>
    </row>
    <row r="405" spans="1:15" ht="12.75" customHeight="1">
      <c r="A405" s="30">
        <v>395</v>
      </c>
      <c r="B405" s="384" t="s">
        <v>275</v>
      </c>
      <c r="C405" s="355">
        <v>835.05</v>
      </c>
      <c r="D405" s="356">
        <v>842.26666666666677</v>
      </c>
      <c r="E405" s="356">
        <v>824.53333333333353</v>
      </c>
      <c r="F405" s="356">
        <v>814.01666666666677</v>
      </c>
      <c r="G405" s="356">
        <v>796.28333333333353</v>
      </c>
      <c r="H405" s="356">
        <v>852.78333333333353</v>
      </c>
      <c r="I405" s="356">
        <v>870.51666666666688</v>
      </c>
      <c r="J405" s="356">
        <v>881.03333333333353</v>
      </c>
      <c r="K405" s="355">
        <v>860</v>
      </c>
      <c r="L405" s="355">
        <v>831.75</v>
      </c>
      <c r="M405" s="355">
        <v>12.99577</v>
      </c>
      <c r="N405" s="1"/>
      <c r="O405" s="1"/>
    </row>
    <row r="406" spans="1:15" ht="12.75" customHeight="1">
      <c r="A406" s="30">
        <v>396</v>
      </c>
      <c r="B406" s="384" t="s">
        <v>189</v>
      </c>
      <c r="C406" s="355">
        <v>1144</v>
      </c>
      <c r="D406" s="356">
        <v>1149.2</v>
      </c>
      <c r="E406" s="356">
        <v>1126.7</v>
      </c>
      <c r="F406" s="356">
        <v>1109.4000000000001</v>
      </c>
      <c r="G406" s="356">
        <v>1086.9000000000001</v>
      </c>
      <c r="H406" s="356">
        <v>1166.5</v>
      </c>
      <c r="I406" s="356">
        <v>1189</v>
      </c>
      <c r="J406" s="356">
        <v>1206.3</v>
      </c>
      <c r="K406" s="355">
        <v>1171.7</v>
      </c>
      <c r="L406" s="355">
        <v>1131.9000000000001</v>
      </c>
      <c r="M406" s="355">
        <v>15.19928</v>
      </c>
      <c r="N406" s="1"/>
      <c r="O406" s="1"/>
    </row>
    <row r="407" spans="1:15" ht="12.75" customHeight="1">
      <c r="A407" s="30">
        <v>397</v>
      </c>
      <c r="B407" s="384" t="s">
        <v>190</v>
      </c>
      <c r="C407" s="355">
        <v>533.25</v>
      </c>
      <c r="D407" s="356">
        <v>535.83333333333337</v>
      </c>
      <c r="E407" s="356">
        <v>522.66666666666674</v>
      </c>
      <c r="F407" s="356">
        <v>512.08333333333337</v>
      </c>
      <c r="G407" s="356">
        <v>498.91666666666674</v>
      </c>
      <c r="H407" s="356">
        <v>546.41666666666674</v>
      </c>
      <c r="I407" s="356">
        <v>559.58333333333348</v>
      </c>
      <c r="J407" s="356">
        <v>570.16666666666674</v>
      </c>
      <c r="K407" s="355">
        <v>549</v>
      </c>
      <c r="L407" s="355">
        <v>525.25</v>
      </c>
      <c r="M407" s="355">
        <v>522.89544999999998</v>
      </c>
      <c r="N407" s="1"/>
      <c r="O407" s="1"/>
    </row>
    <row r="408" spans="1:15" ht="12.75" customHeight="1">
      <c r="A408" s="30">
        <v>398</v>
      </c>
      <c r="B408" s="384" t="s">
        <v>497</v>
      </c>
      <c r="C408" s="355">
        <v>8933.2999999999993</v>
      </c>
      <c r="D408" s="356">
        <v>8960.1833333333325</v>
      </c>
      <c r="E408" s="356">
        <v>8848.116666666665</v>
      </c>
      <c r="F408" s="356">
        <v>8762.9333333333325</v>
      </c>
      <c r="G408" s="356">
        <v>8650.866666666665</v>
      </c>
      <c r="H408" s="356">
        <v>9045.366666666665</v>
      </c>
      <c r="I408" s="356">
        <v>9157.4333333333343</v>
      </c>
      <c r="J408" s="356">
        <v>9242.616666666665</v>
      </c>
      <c r="K408" s="355">
        <v>9072.25</v>
      </c>
      <c r="L408" s="355">
        <v>8875</v>
      </c>
      <c r="M408" s="355">
        <v>0.24038000000000001</v>
      </c>
      <c r="N408" s="1"/>
      <c r="O408" s="1"/>
    </row>
    <row r="409" spans="1:15" ht="12.75" customHeight="1">
      <c r="A409" s="30">
        <v>399</v>
      </c>
      <c r="B409" s="384" t="s">
        <v>498</v>
      </c>
      <c r="C409" s="355">
        <v>106.4</v>
      </c>
      <c r="D409" s="356">
        <v>106.68333333333334</v>
      </c>
      <c r="E409" s="356">
        <v>104.96666666666667</v>
      </c>
      <c r="F409" s="356">
        <v>103.53333333333333</v>
      </c>
      <c r="G409" s="356">
        <v>101.81666666666666</v>
      </c>
      <c r="H409" s="356">
        <v>108.11666666666667</v>
      </c>
      <c r="I409" s="356">
        <v>109.83333333333334</v>
      </c>
      <c r="J409" s="356">
        <v>111.26666666666668</v>
      </c>
      <c r="K409" s="355">
        <v>108.4</v>
      </c>
      <c r="L409" s="355">
        <v>105.25</v>
      </c>
      <c r="M409" s="355">
        <v>1.6101000000000001</v>
      </c>
      <c r="N409" s="1"/>
      <c r="O409" s="1"/>
    </row>
    <row r="410" spans="1:15" ht="12.75" customHeight="1">
      <c r="A410" s="30">
        <v>400</v>
      </c>
      <c r="B410" s="384" t="s">
        <v>503</v>
      </c>
      <c r="C410" s="355">
        <v>127.95</v>
      </c>
      <c r="D410" s="356">
        <v>128.25</v>
      </c>
      <c r="E410" s="356">
        <v>126.19999999999999</v>
      </c>
      <c r="F410" s="356">
        <v>124.44999999999999</v>
      </c>
      <c r="G410" s="356">
        <v>122.39999999999998</v>
      </c>
      <c r="H410" s="356">
        <v>130</v>
      </c>
      <c r="I410" s="356">
        <v>132.05000000000001</v>
      </c>
      <c r="J410" s="356">
        <v>133.80000000000001</v>
      </c>
      <c r="K410" s="355">
        <v>130.30000000000001</v>
      </c>
      <c r="L410" s="355">
        <v>126.5</v>
      </c>
      <c r="M410" s="355">
        <v>10.395759999999999</v>
      </c>
      <c r="N410" s="1"/>
      <c r="O410" s="1"/>
    </row>
    <row r="411" spans="1:15" ht="12.75" customHeight="1">
      <c r="A411" s="30">
        <v>401</v>
      </c>
      <c r="B411" s="384" t="s">
        <v>499</v>
      </c>
      <c r="C411" s="355">
        <v>159</v>
      </c>
      <c r="D411" s="356">
        <v>160.13333333333333</v>
      </c>
      <c r="E411" s="356">
        <v>157.06666666666666</v>
      </c>
      <c r="F411" s="356">
        <v>155.13333333333333</v>
      </c>
      <c r="G411" s="356">
        <v>152.06666666666666</v>
      </c>
      <c r="H411" s="356">
        <v>162.06666666666666</v>
      </c>
      <c r="I411" s="356">
        <v>165.13333333333333</v>
      </c>
      <c r="J411" s="356">
        <v>167.06666666666666</v>
      </c>
      <c r="K411" s="355">
        <v>163.19999999999999</v>
      </c>
      <c r="L411" s="355">
        <v>158.19999999999999</v>
      </c>
      <c r="M411" s="355">
        <v>7.2551199999999998</v>
      </c>
      <c r="N411" s="1"/>
      <c r="O411" s="1"/>
    </row>
    <row r="412" spans="1:15" ht="12.75" customHeight="1">
      <c r="A412" s="30">
        <v>402</v>
      </c>
      <c r="B412" s="384" t="s">
        <v>501</v>
      </c>
      <c r="C412" s="355">
        <v>3275.45</v>
      </c>
      <c r="D412" s="356">
        <v>3294.4833333333336</v>
      </c>
      <c r="E412" s="356">
        <v>3233.9666666666672</v>
      </c>
      <c r="F412" s="356">
        <v>3192.4833333333336</v>
      </c>
      <c r="G412" s="356">
        <v>3131.9666666666672</v>
      </c>
      <c r="H412" s="356">
        <v>3335.9666666666672</v>
      </c>
      <c r="I412" s="356">
        <v>3396.4833333333336</v>
      </c>
      <c r="J412" s="356">
        <v>3437.9666666666672</v>
      </c>
      <c r="K412" s="355">
        <v>3355</v>
      </c>
      <c r="L412" s="355">
        <v>3253</v>
      </c>
      <c r="M412" s="355">
        <v>7.4029999999999999E-2</v>
      </c>
      <c r="N412" s="1"/>
      <c r="O412" s="1"/>
    </row>
    <row r="413" spans="1:15" ht="12.75" customHeight="1">
      <c r="A413" s="30">
        <v>403</v>
      </c>
      <c r="B413" s="384" t="s">
        <v>500</v>
      </c>
      <c r="C413" s="355">
        <v>661.9</v>
      </c>
      <c r="D413" s="356">
        <v>660</v>
      </c>
      <c r="E413" s="356">
        <v>647</v>
      </c>
      <c r="F413" s="356">
        <v>632.1</v>
      </c>
      <c r="G413" s="356">
        <v>619.1</v>
      </c>
      <c r="H413" s="356">
        <v>674.9</v>
      </c>
      <c r="I413" s="356">
        <v>687.9</v>
      </c>
      <c r="J413" s="356">
        <v>702.8</v>
      </c>
      <c r="K413" s="355">
        <v>673</v>
      </c>
      <c r="L413" s="355">
        <v>645.1</v>
      </c>
      <c r="M413" s="355">
        <v>7.74057</v>
      </c>
      <c r="N413" s="1"/>
      <c r="O413" s="1"/>
    </row>
    <row r="414" spans="1:15" ht="12.75" customHeight="1">
      <c r="A414" s="30">
        <v>404</v>
      </c>
      <c r="B414" s="384" t="s">
        <v>502</v>
      </c>
      <c r="C414" s="355">
        <v>510.05</v>
      </c>
      <c r="D414" s="356">
        <v>513.23333333333323</v>
      </c>
      <c r="E414" s="356">
        <v>504.91666666666652</v>
      </c>
      <c r="F414" s="356">
        <v>499.7833333333333</v>
      </c>
      <c r="G414" s="356">
        <v>491.46666666666658</v>
      </c>
      <c r="H414" s="356">
        <v>518.36666666666645</v>
      </c>
      <c r="I414" s="356">
        <v>526.68333333333328</v>
      </c>
      <c r="J414" s="356">
        <v>531.81666666666638</v>
      </c>
      <c r="K414" s="355">
        <v>521.54999999999995</v>
      </c>
      <c r="L414" s="355">
        <v>508.1</v>
      </c>
      <c r="M414" s="355">
        <v>0.60421000000000002</v>
      </c>
      <c r="N414" s="1"/>
      <c r="O414" s="1"/>
    </row>
    <row r="415" spans="1:15" ht="12.75" customHeight="1">
      <c r="A415" s="30">
        <v>405</v>
      </c>
      <c r="B415" s="384" t="s">
        <v>191</v>
      </c>
      <c r="C415" s="355">
        <v>24865.55</v>
      </c>
      <c r="D415" s="356">
        <v>24763.516666666666</v>
      </c>
      <c r="E415" s="356">
        <v>24402.033333333333</v>
      </c>
      <c r="F415" s="356">
        <v>23938.516666666666</v>
      </c>
      <c r="G415" s="356">
        <v>23577.033333333333</v>
      </c>
      <c r="H415" s="356">
        <v>25227.033333333333</v>
      </c>
      <c r="I415" s="356">
        <v>25588.516666666663</v>
      </c>
      <c r="J415" s="356">
        <v>26052.033333333333</v>
      </c>
      <c r="K415" s="355">
        <v>25125</v>
      </c>
      <c r="L415" s="355">
        <v>24300</v>
      </c>
      <c r="M415" s="355">
        <v>0.39057999999999998</v>
      </c>
      <c r="N415" s="1"/>
      <c r="O415" s="1"/>
    </row>
    <row r="416" spans="1:15" ht="12.75" customHeight="1">
      <c r="A416" s="30">
        <v>406</v>
      </c>
      <c r="B416" s="384" t="s">
        <v>504</v>
      </c>
      <c r="C416" s="355">
        <v>1754.15</v>
      </c>
      <c r="D416" s="356">
        <v>1765.1333333333332</v>
      </c>
      <c r="E416" s="356">
        <v>1732.1166666666663</v>
      </c>
      <c r="F416" s="356">
        <v>1710.083333333333</v>
      </c>
      <c r="G416" s="356">
        <v>1677.0666666666662</v>
      </c>
      <c r="H416" s="356">
        <v>1787.1666666666665</v>
      </c>
      <c r="I416" s="356">
        <v>1820.1833333333334</v>
      </c>
      <c r="J416" s="356">
        <v>1842.2166666666667</v>
      </c>
      <c r="K416" s="355">
        <v>1798.15</v>
      </c>
      <c r="L416" s="355">
        <v>1743.1</v>
      </c>
      <c r="M416" s="355">
        <v>0.33134999999999998</v>
      </c>
      <c r="N416" s="1"/>
      <c r="O416" s="1"/>
    </row>
    <row r="417" spans="1:15" ht="12.75" customHeight="1">
      <c r="A417" s="30">
        <v>407</v>
      </c>
      <c r="B417" s="384" t="s">
        <v>192</v>
      </c>
      <c r="C417" s="355">
        <v>2415.8000000000002</v>
      </c>
      <c r="D417" s="356">
        <v>2398.5333333333333</v>
      </c>
      <c r="E417" s="356">
        <v>2367.2666666666664</v>
      </c>
      <c r="F417" s="356">
        <v>2318.7333333333331</v>
      </c>
      <c r="G417" s="356">
        <v>2287.4666666666662</v>
      </c>
      <c r="H417" s="356">
        <v>2447.0666666666666</v>
      </c>
      <c r="I417" s="356">
        <v>2478.3333333333339</v>
      </c>
      <c r="J417" s="356">
        <v>2526.8666666666668</v>
      </c>
      <c r="K417" s="355">
        <v>2429.8000000000002</v>
      </c>
      <c r="L417" s="355">
        <v>2350</v>
      </c>
      <c r="M417" s="355">
        <v>5.5053099999999997</v>
      </c>
      <c r="N417" s="1"/>
      <c r="O417" s="1"/>
    </row>
    <row r="418" spans="1:15" ht="12.75" customHeight="1">
      <c r="A418" s="30">
        <v>408</v>
      </c>
      <c r="B418" s="384" t="s">
        <v>494</v>
      </c>
      <c r="C418" s="355">
        <v>525.95000000000005</v>
      </c>
      <c r="D418" s="356">
        <v>523.66666666666663</v>
      </c>
      <c r="E418" s="356">
        <v>517.2833333333333</v>
      </c>
      <c r="F418" s="356">
        <v>508.61666666666667</v>
      </c>
      <c r="G418" s="356">
        <v>502.23333333333335</v>
      </c>
      <c r="H418" s="356">
        <v>532.33333333333326</v>
      </c>
      <c r="I418" s="356">
        <v>538.7166666666667</v>
      </c>
      <c r="J418" s="356">
        <v>547.38333333333321</v>
      </c>
      <c r="K418" s="355">
        <v>530.04999999999995</v>
      </c>
      <c r="L418" s="355">
        <v>515</v>
      </c>
      <c r="M418" s="355">
        <v>1.4816</v>
      </c>
      <c r="N418" s="1"/>
      <c r="O418" s="1"/>
    </row>
    <row r="419" spans="1:15" ht="12.75" customHeight="1">
      <c r="A419" s="30">
        <v>409</v>
      </c>
      <c r="B419" s="384" t="s">
        <v>495</v>
      </c>
      <c r="C419" s="355">
        <v>31.3</v>
      </c>
      <c r="D419" s="356">
        <v>31.366666666666671</v>
      </c>
      <c r="E419" s="356">
        <v>31.13333333333334</v>
      </c>
      <c r="F419" s="356">
        <v>30.966666666666669</v>
      </c>
      <c r="G419" s="356">
        <v>30.733333333333338</v>
      </c>
      <c r="H419" s="356">
        <v>31.533333333333342</v>
      </c>
      <c r="I419" s="356">
        <v>31.766666666666669</v>
      </c>
      <c r="J419" s="356">
        <v>31.933333333333344</v>
      </c>
      <c r="K419" s="355">
        <v>31.6</v>
      </c>
      <c r="L419" s="355">
        <v>31.2</v>
      </c>
      <c r="M419" s="355">
        <v>19.427119999999999</v>
      </c>
      <c r="N419" s="1"/>
      <c r="O419" s="1"/>
    </row>
    <row r="420" spans="1:15" ht="12.75" customHeight="1">
      <c r="A420" s="30">
        <v>410</v>
      </c>
      <c r="B420" s="384" t="s">
        <v>496</v>
      </c>
      <c r="C420" s="355">
        <v>3653.3</v>
      </c>
      <c r="D420" s="356">
        <v>3651.0833333333335</v>
      </c>
      <c r="E420" s="356">
        <v>3582.2166666666672</v>
      </c>
      <c r="F420" s="356">
        <v>3511.1333333333337</v>
      </c>
      <c r="G420" s="356">
        <v>3442.2666666666673</v>
      </c>
      <c r="H420" s="356">
        <v>3722.166666666667</v>
      </c>
      <c r="I420" s="356">
        <v>3791.0333333333328</v>
      </c>
      <c r="J420" s="356">
        <v>3862.1166666666668</v>
      </c>
      <c r="K420" s="355">
        <v>3719.95</v>
      </c>
      <c r="L420" s="355">
        <v>3580</v>
      </c>
      <c r="M420" s="355">
        <v>0.23788999999999999</v>
      </c>
      <c r="N420" s="1"/>
      <c r="O420" s="1"/>
    </row>
    <row r="421" spans="1:15" ht="12.75" customHeight="1">
      <c r="A421" s="30">
        <v>411</v>
      </c>
      <c r="B421" s="384" t="s">
        <v>505</v>
      </c>
      <c r="C421" s="355">
        <v>867.5</v>
      </c>
      <c r="D421" s="356">
        <v>862.81666666666661</v>
      </c>
      <c r="E421" s="356">
        <v>850.58333333333326</v>
      </c>
      <c r="F421" s="356">
        <v>833.66666666666663</v>
      </c>
      <c r="G421" s="356">
        <v>821.43333333333328</v>
      </c>
      <c r="H421" s="356">
        <v>879.73333333333323</v>
      </c>
      <c r="I421" s="356">
        <v>891.96666666666658</v>
      </c>
      <c r="J421" s="356">
        <v>908.88333333333321</v>
      </c>
      <c r="K421" s="355">
        <v>875.05</v>
      </c>
      <c r="L421" s="355">
        <v>845.9</v>
      </c>
      <c r="M421" s="355">
        <v>2.3402400000000001</v>
      </c>
      <c r="N421" s="1"/>
      <c r="O421" s="1"/>
    </row>
    <row r="422" spans="1:15" ht="12.75" customHeight="1">
      <c r="A422" s="30">
        <v>412</v>
      </c>
      <c r="B422" s="384" t="s">
        <v>507</v>
      </c>
      <c r="C422" s="355">
        <v>948.25</v>
      </c>
      <c r="D422" s="356">
        <v>951.38333333333333</v>
      </c>
      <c r="E422" s="356">
        <v>939.76666666666665</v>
      </c>
      <c r="F422" s="356">
        <v>931.2833333333333</v>
      </c>
      <c r="G422" s="356">
        <v>919.66666666666663</v>
      </c>
      <c r="H422" s="356">
        <v>959.86666666666667</v>
      </c>
      <c r="I422" s="356">
        <v>971.48333333333323</v>
      </c>
      <c r="J422" s="356">
        <v>979.9666666666667</v>
      </c>
      <c r="K422" s="355">
        <v>963</v>
      </c>
      <c r="L422" s="355">
        <v>942.9</v>
      </c>
      <c r="M422" s="355">
        <v>0.3957</v>
      </c>
      <c r="N422" s="1"/>
      <c r="O422" s="1"/>
    </row>
    <row r="423" spans="1:15" ht="12.75" customHeight="1">
      <c r="A423" s="30">
        <v>413</v>
      </c>
      <c r="B423" s="384" t="s">
        <v>506</v>
      </c>
      <c r="C423" s="355">
        <v>2339.6999999999998</v>
      </c>
      <c r="D423" s="356">
        <v>2354.0666666666666</v>
      </c>
      <c r="E423" s="356">
        <v>2310.1833333333334</v>
      </c>
      <c r="F423" s="356">
        <v>2280.666666666667</v>
      </c>
      <c r="G423" s="356">
        <v>2236.7833333333338</v>
      </c>
      <c r="H423" s="356">
        <v>2383.583333333333</v>
      </c>
      <c r="I423" s="356">
        <v>2427.4666666666662</v>
      </c>
      <c r="J423" s="356">
        <v>2456.9833333333327</v>
      </c>
      <c r="K423" s="355">
        <v>2397.9499999999998</v>
      </c>
      <c r="L423" s="355">
        <v>2324.5500000000002</v>
      </c>
      <c r="M423" s="355">
        <v>0.14157</v>
      </c>
      <c r="N423" s="1"/>
      <c r="O423" s="1"/>
    </row>
    <row r="424" spans="1:15" ht="12.75" customHeight="1">
      <c r="A424" s="30">
        <v>414</v>
      </c>
      <c r="B424" s="384" t="s">
        <v>508</v>
      </c>
      <c r="C424" s="355">
        <v>824.45</v>
      </c>
      <c r="D424" s="356">
        <v>838.23333333333323</v>
      </c>
      <c r="E424" s="356">
        <v>801.71666666666647</v>
      </c>
      <c r="F424" s="356">
        <v>778.98333333333323</v>
      </c>
      <c r="G424" s="356">
        <v>742.46666666666647</v>
      </c>
      <c r="H424" s="356">
        <v>860.96666666666647</v>
      </c>
      <c r="I424" s="356">
        <v>897.48333333333312</v>
      </c>
      <c r="J424" s="356">
        <v>920.21666666666647</v>
      </c>
      <c r="K424" s="355">
        <v>874.75</v>
      </c>
      <c r="L424" s="355">
        <v>815.5</v>
      </c>
      <c r="M424" s="355">
        <v>2.9471799999999999</v>
      </c>
      <c r="N424" s="1"/>
      <c r="O424" s="1"/>
    </row>
    <row r="425" spans="1:15" ht="12.75" customHeight="1">
      <c r="A425" s="30">
        <v>415</v>
      </c>
      <c r="B425" s="384" t="s">
        <v>509</v>
      </c>
      <c r="C425" s="355">
        <v>405.35</v>
      </c>
      <c r="D425" s="356">
        <v>407.66666666666669</v>
      </c>
      <c r="E425" s="356">
        <v>397.68333333333339</v>
      </c>
      <c r="F425" s="356">
        <v>390.01666666666671</v>
      </c>
      <c r="G425" s="356">
        <v>380.03333333333342</v>
      </c>
      <c r="H425" s="356">
        <v>415.33333333333337</v>
      </c>
      <c r="I425" s="356">
        <v>425.31666666666661</v>
      </c>
      <c r="J425" s="356">
        <v>432.98333333333335</v>
      </c>
      <c r="K425" s="355">
        <v>417.65</v>
      </c>
      <c r="L425" s="355">
        <v>400</v>
      </c>
      <c r="M425" s="355">
        <v>7.1401899999999996</v>
      </c>
      <c r="N425" s="1"/>
      <c r="O425" s="1"/>
    </row>
    <row r="426" spans="1:15" ht="12.75" customHeight="1">
      <c r="A426" s="30">
        <v>416</v>
      </c>
      <c r="B426" s="384" t="s">
        <v>517</v>
      </c>
      <c r="C426" s="355">
        <v>325.7</v>
      </c>
      <c r="D426" s="356">
        <v>329.23333333333335</v>
      </c>
      <c r="E426" s="356">
        <v>320.4666666666667</v>
      </c>
      <c r="F426" s="356">
        <v>315.23333333333335</v>
      </c>
      <c r="G426" s="356">
        <v>306.4666666666667</v>
      </c>
      <c r="H426" s="356">
        <v>334.4666666666667</v>
      </c>
      <c r="I426" s="356">
        <v>343.23333333333335</v>
      </c>
      <c r="J426" s="356">
        <v>348.4666666666667</v>
      </c>
      <c r="K426" s="355">
        <v>338</v>
      </c>
      <c r="L426" s="355">
        <v>324</v>
      </c>
      <c r="M426" s="355">
        <v>6.4292699999999998</v>
      </c>
      <c r="N426" s="1"/>
      <c r="O426" s="1"/>
    </row>
    <row r="427" spans="1:15" ht="12.75" customHeight="1">
      <c r="A427" s="30">
        <v>417</v>
      </c>
      <c r="B427" s="384" t="s">
        <v>510</v>
      </c>
      <c r="C427" s="355">
        <v>62.25</v>
      </c>
      <c r="D427" s="356">
        <v>61.916666666666664</v>
      </c>
      <c r="E427" s="356">
        <v>60.633333333333326</v>
      </c>
      <c r="F427" s="356">
        <v>59.016666666666659</v>
      </c>
      <c r="G427" s="356">
        <v>57.73333333333332</v>
      </c>
      <c r="H427" s="356">
        <v>63.533333333333331</v>
      </c>
      <c r="I427" s="356">
        <v>64.816666666666677</v>
      </c>
      <c r="J427" s="356">
        <v>66.433333333333337</v>
      </c>
      <c r="K427" s="355">
        <v>63.2</v>
      </c>
      <c r="L427" s="355">
        <v>60.3</v>
      </c>
      <c r="M427" s="355">
        <v>50.51679</v>
      </c>
      <c r="N427" s="1"/>
      <c r="O427" s="1"/>
    </row>
    <row r="428" spans="1:15" ht="12.75" customHeight="1">
      <c r="A428" s="30">
        <v>418</v>
      </c>
      <c r="B428" s="384" t="s">
        <v>193</v>
      </c>
      <c r="C428" s="355">
        <v>2450.8000000000002</v>
      </c>
      <c r="D428" s="356">
        <v>2460.9333333333329</v>
      </c>
      <c r="E428" s="356">
        <v>2400.016666666666</v>
      </c>
      <c r="F428" s="356">
        <v>2349.2333333333331</v>
      </c>
      <c r="G428" s="356">
        <v>2288.3166666666662</v>
      </c>
      <c r="H428" s="356">
        <v>2511.7166666666658</v>
      </c>
      <c r="I428" s="356">
        <v>2572.6333333333328</v>
      </c>
      <c r="J428" s="356">
        <v>2623.4166666666656</v>
      </c>
      <c r="K428" s="355">
        <v>2521.85</v>
      </c>
      <c r="L428" s="355">
        <v>2410.15</v>
      </c>
      <c r="M428" s="355">
        <v>12.43759</v>
      </c>
      <c r="N428" s="1"/>
      <c r="O428" s="1"/>
    </row>
    <row r="429" spans="1:15" ht="12.75" customHeight="1">
      <c r="A429" s="30">
        <v>419</v>
      </c>
      <c r="B429" s="384" t="s">
        <v>194</v>
      </c>
      <c r="C429" s="355">
        <v>1218.8</v>
      </c>
      <c r="D429" s="356">
        <v>1226.9333333333334</v>
      </c>
      <c r="E429" s="356">
        <v>1202.8666666666668</v>
      </c>
      <c r="F429" s="356">
        <v>1186.9333333333334</v>
      </c>
      <c r="G429" s="356">
        <v>1162.8666666666668</v>
      </c>
      <c r="H429" s="356">
        <v>1242.8666666666668</v>
      </c>
      <c r="I429" s="356">
        <v>1266.9333333333334</v>
      </c>
      <c r="J429" s="356">
        <v>1282.8666666666668</v>
      </c>
      <c r="K429" s="355">
        <v>1251</v>
      </c>
      <c r="L429" s="355">
        <v>1211</v>
      </c>
      <c r="M429" s="355">
        <v>4.0605900000000004</v>
      </c>
      <c r="N429" s="1"/>
      <c r="O429" s="1"/>
    </row>
    <row r="430" spans="1:15" ht="12.75" customHeight="1">
      <c r="A430" s="30">
        <v>420</v>
      </c>
      <c r="B430" s="384" t="s">
        <v>514</v>
      </c>
      <c r="C430" s="355">
        <v>389.7</v>
      </c>
      <c r="D430" s="356">
        <v>392.91666666666669</v>
      </c>
      <c r="E430" s="356">
        <v>381.38333333333338</v>
      </c>
      <c r="F430" s="356">
        <v>373.06666666666672</v>
      </c>
      <c r="G430" s="356">
        <v>361.53333333333342</v>
      </c>
      <c r="H430" s="356">
        <v>401.23333333333335</v>
      </c>
      <c r="I430" s="356">
        <v>412.76666666666665</v>
      </c>
      <c r="J430" s="356">
        <v>421.08333333333331</v>
      </c>
      <c r="K430" s="355">
        <v>404.45</v>
      </c>
      <c r="L430" s="355">
        <v>384.6</v>
      </c>
      <c r="M430" s="355">
        <v>7.4396500000000003</v>
      </c>
      <c r="N430" s="1"/>
      <c r="O430" s="1"/>
    </row>
    <row r="431" spans="1:15" ht="12.75" customHeight="1">
      <c r="A431" s="30">
        <v>421</v>
      </c>
      <c r="B431" s="384" t="s">
        <v>511</v>
      </c>
      <c r="C431" s="355">
        <v>93.8</v>
      </c>
      <c r="D431" s="356">
        <v>93.90000000000002</v>
      </c>
      <c r="E431" s="356">
        <v>93.05000000000004</v>
      </c>
      <c r="F431" s="356">
        <v>92.300000000000026</v>
      </c>
      <c r="G431" s="356">
        <v>91.450000000000045</v>
      </c>
      <c r="H431" s="356">
        <v>94.650000000000034</v>
      </c>
      <c r="I431" s="356">
        <v>95.500000000000028</v>
      </c>
      <c r="J431" s="356">
        <v>96.250000000000028</v>
      </c>
      <c r="K431" s="355">
        <v>94.75</v>
      </c>
      <c r="L431" s="355">
        <v>93.15</v>
      </c>
      <c r="M431" s="355">
        <v>1.0783</v>
      </c>
      <c r="N431" s="1"/>
      <c r="O431" s="1"/>
    </row>
    <row r="432" spans="1:15" ht="12.75" customHeight="1">
      <c r="A432" s="30">
        <v>422</v>
      </c>
      <c r="B432" s="384" t="s">
        <v>513</v>
      </c>
      <c r="C432" s="355">
        <v>210.95</v>
      </c>
      <c r="D432" s="356">
        <v>213.01666666666665</v>
      </c>
      <c r="E432" s="356">
        <v>207.48333333333329</v>
      </c>
      <c r="F432" s="356">
        <v>204.01666666666665</v>
      </c>
      <c r="G432" s="356">
        <v>198.48333333333329</v>
      </c>
      <c r="H432" s="356">
        <v>216.48333333333329</v>
      </c>
      <c r="I432" s="356">
        <v>222.01666666666665</v>
      </c>
      <c r="J432" s="356">
        <v>225.48333333333329</v>
      </c>
      <c r="K432" s="355">
        <v>218.55</v>
      </c>
      <c r="L432" s="355">
        <v>209.55</v>
      </c>
      <c r="M432" s="355">
        <v>9.9376899999999999</v>
      </c>
      <c r="N432" s="1"/>
      <c r="O432" s="1"/>
    </row>
    <row r="433" spans="1:15" ht="12.75" customHeight="1">
      <c r="A433" s="30">
        <v>423</v>
      </c>
      <c r="B433" s="384" t="s">
        <v>515</v>
      </c>
      <c r="C433" s="355">
        <v>604.65</v>
      </c>
      <c r="D433" s="356">
        <v>609.43333333333328</v>
      </c>
      <c r="E433" s="356">
        <v>594.21666666666658</v>
      </c>
      <c r="F433" s="356">
        <v>583.7833333333333</v>
      </c>
      <c r="G433" s="356">
        <v>568.56666666666661</v>
      </c>
      <c r="H433" s="356">
        <v>619.86666666666656</v>
      </c>
      <c r="I433" s="356">
        <v>635.08333333333326</v>
      </c>
      <c r="J433" s="356">
        <v>645.51666666666654</v>
      </c>
      <c r="K433" s="355">
        <v>624.65</v>
      </c>
      <c r="L433" s="355">
        <v>599</v>
      </c>
      <c r="M433" s="355">
        <v>1.0318000000000001</v>
      </c>
      <c r="N433" s="1"/>
      <c r="O433" s="1"/>
    </row>
    <row r="434" spans="1:15" ht="12.75" customHeight="1">
      <c r="A434" s="30">
        <v>424</v>
      </c>
      <c r="B434" s="384" t="s">
        <v>516</v>
      </c>
      <c r="C434" s="355">
        <v>417.4</v>
      </c>
      <c r="D434" s="356">
        <v>416.68333333333339</v>
      </c>
      <c r="E434" s="356">
        <v>408.81666666666678</v>
      </c>
      <c r="F434" s="356">
        <v>400.23333333333341</v>
      </c>
      <c r="G434" s="356">
        <v>392.36666666666679</v>
      </c>
      <c r="H434" s="356">
        <v>425.26666666666677</v>
      </c>
      <c r="I434" s="356">
        <v>433.13333333333333</v>
      </c>
      <c r="J434" s="356">
        <v>441.71666666666675</v>
      </c>
      <c r="K434" s="355">
        <v>424.55</v>
      </c>
      <c r="L434" s="355">
        <v>408.1</v>
      </c>
      <c r="M434" s="355">
        <v>8.3654399999999995</v>
      </c>
      <c r="N434" s="1"/>
      <c r="O434" s="1"/>
    </row>
    <row r="435" spans="1:15" ht="12.75" customHeight="1">
      <c r="A435" s="30">
        <v>425</v>
      </c>
      <c r="B435" s="384" t="s">
        <v>518</v>
      </c>
      <c r="C435" s="355">
        <v>2288.9499999999998</v>
      </c>
      <c r="D435" s="356">
        <v>2272.5333333333333</v>
      </c>
      <c r="E435" s="356">
        <v>2227.4166666666665</v>
      </c>
      <c r="F435" s="356">
        <v>2165.8833333333332</v>
      </c>
      <c r="G435" s="356">
        <v>2120.7666666666664</v>
      </c>
      <c r="H435" s="356">
        <v>2334.0666666666666</v>
      </c>
      <c r="I435" s="356">
        <v>2379.1833333333334</v>
      </c>
      <c r="J435" s="356">
        <v>2440.7166666666667</v>
      </c>
      <c r="K435" s="355">
        <v>2317.65</v>
      </c>
      <c r="L435" s="355">
        <v>2211</v>
      </c>
      <c r="M435" s="355">
        <v>0.56193000000000004</v>
      </c>
      <c r="N435" s="1"/>
      <c r="O435" s="1"/>
    </row>
    <row r="436" spans="1:15" ht="12.75" customHeight="1">
      <c r="A436" s="30">
        <v>426</v>
      </c>
      <c r="B436" s="384" t="s">
        <v>519</v>
      </c>
      <c r="C436" s="355">
        <v>850.65</v>
      </c>
      <c r="D436" s="356">
        <v>847.23333333333323</v>
      </c>
      <c r="E436" s="356">
        <v>836.51666666666642</v>
      </c>
      <c r="F436" s="356">
        <v>822.38333333333321</v>
      </c>
      <c r="G436" s="356">
        <v>811.6666666666664</v>
      </c>
      <c r="H436" s="356">
        <v>861.36666666666645</v>
      </c>
      <c r="I436" s="356">
        <v>872.08333333333337</v>
      </c>
      <c r="J436" s="356">
        <v>886.21666666666647</v>
      </c>
      <c r="K436" s="355">
        <v>857.95</v>
      </c>
      <c r="L436" s="355">
        <v>833.1</v>
      </c>
      <c r="M436" s="355">
        <v>0.17194000000000001</v>
      </c>
      <c r="N436" s="1"/>
      <c r="O436" s="1"/>
    </row>
    <row r="437" spans="1:15" ht="12.75" customHeight="1">
      <c r="A437" s="30">
        <v>427</v>
      </c>
      <c r="B437" s="384" t="s">
        <v>195</v>
      </c>
      <c r="C437" s="355">
        <v>887.05</v>
      </c>
      <c r="D437" s="356">
        <v>889.4</v>
      </c>
      <c r="E437" s="356">
        <v>877.34999999999991</v>
      </c>
      <c r="F437" s="356">
        <v>867.65</v>
      </c>
      <c r="G437" s="356">
        <v>855.59999999999991</v>
      </c>
      <c r="H437" s="356">
        <v>899.09999999999991</v>
      </c>
      <c r="I437" s="356">
        <v>911.14999999999986</v>
      </c>
      <c r="J437" s="356">
        <v>920.84999999999991</v>
      </c>
      <c r="K437" s="355">
        <v>901.45</v>
      </c>
      <c r="L437" s="355">
        <v>879.7</v>
      </c>
      <c r="M437" s="355">
        <v>34.94623</v>
      </c>
      <c r="N437" s="1"/>
      <c r="O437" s="1"/>
    </row>
    <row r="438" spans="1:15" ht="12.75" customHeight="1">
      <c r="A438" s="30">
        <v>428</v>
      </c>
      <c r="B438" s="384" t="s">
        <v>520</v>
      </c>
      <c r="C438" s="355">
        <v>493.35</v>
      </c>
      <c r="D438" s="356">
        <v>502.68333333333334</v>
      </c>
      <c r="E438" s="356">
        <v>479.31666666666672</v>
      </c>
      <c r="F438" s="356">
        <v>465.28333333333336</v>
      </c>
      <c r="G438" s="356">
        <v>441.91666666666674</v>
      </c>
      <c r="H438" s="356">
        <v>516.7166666666667</v>
      </c>
      <c r="I438" s="356">
        <v>540.08333333333337</v>
      </c>
      <c r="J438" s="356">
        <v>554.11666666666667</v>
      </c>
      <c r="K438" s="355">
        <v>526.04999999999995</v>
      </c>
      <c r="L438" s="355">
        <v>488.65</v>
      </c>
      <c r="M438" s="355">
        <v>5.8027300000000004</v>
      </c>
      <c r="N438" s="1"/>
      <c r="O438" s="1"/>
    </row>
    <row r="439" spans="1:15" ht="12.75" customHeight="1">
      <c r="A439" s="30">
        <v>429</v>
      </c>
      <c r="B439" s="384" t="s">
        <v>196</v>
      </c>
      <c r="C439" s="355">
        <v>504.85</v>
      </c>
      <c r="D439" s="356">
        <v>505.73333333333335</v>
      </c>
      <c r="E439" s="356">
        <v>499.61666666666667</v>
      </c>
      <c r="F439" s="356">
        <v>494.38333333333333</v>
      </c>
      <c r="G439" s="356">
        <v>488.26666666666665</v>
      </c>
      <c r="H439" s="356">
        <v>510.9666666666667</v>
      </c>
      <c r="I439" s="356">
        <v>517.08333333333337</v>
      </c>
      <c r="J439" s="356">
        <v>522.31666666666672</v>
      </c>
      <c r="K439" s="355">
        <v>511.85</v>
      </c>
      <c r="L439" s="355">
        <v>500.5</v>
      </c>
      <c r="M439" s="355">
        <v>6.3213400000000002</v>
      </c>
      <c r="N439" s="1"/>
      <c r="O439" s="1"/>
    </row>
    <row r="440" spans="1:15" ht="12.75" customHeight="1">
      <c r="A440" s="30">
        <v>430</v>
      </c>
      <c r="B440" s="384" t="s">
        <v>523</v>
      </c>
      <c r="C440" s="355">
        <v>689.9</v>
      </c>
      <c r="D440" s="356">
        <v>688.63333333333333</v>
      </c>
      <c r="E440" s="356">
        <v>677.26666666666665</v>
      </c>
      <c r="F440" s="356">
        <v>664.63333333333333</v>
      </c>
      <c r="G440" s="356">
        <v>653.26666666666665</v>
      </c>
      <c r="H440" s="356">
        <v>701.26666666666665</v>
      </c>
      <c r="I440" s="356">
        <v>712.63333333333321</v>
      </c>
      <c r="J440" s="356">
        <v>725.26666666666665</v>
      </c>
      <c r="K440" s="355">
        <v>700</v>
      </c>
      <c r="L440" s="355">
        <v>676</v>
      </c>
      <c r="M440" s="355">
        <v>0.52164999999999995</v>
      </c>
      <c r="N440" s="1"/>
      <c r="O440" s="1"/>
    </row>
    <row r="441" spans="1:15" ht="12.75" customHeight="1">
      <c r="A441" s="30">
        <v>431</v>
      </c>
      <c r="B441" s="384" t="s">
        <v>521</v>
      </c>
      <c r="C441" s="355">
        <v>398.7</v>
      </c>
      <c r="D441" s="356">
        <v>399.18333333333339</v>
      </c>
      <c r="E441" s="356">
        <v>388.36666666666679</v>
      </c>
      <c r="F441" s="356">
        <v>378.03333333333342</v>
      </c>
      <c r="G441" s="356">
        <v>367.21666666666681</v>
      </c>
      <c r="H441" s="356">
        <v>409.51666666666677</v>
      </c>
      <c r="I441" s="356">
        <v>420.33333333333337</v>
      </c>
      <c r="J441" s="356">
        <v>430.66666666666674</v>
      </c>
      <c r="K441" s="355">
        <v>410</v>
      </c>
      <c r="L441" s="355">
        <v>388.85</v>
      </c>
      <c r="M441" s="355">
        <v>1.4967299999999999</v>
      </c>
      <c r="N441" s="1"/>
      <c r="O441" s="1"/>
    </row>
    <row r="442" spans="1:15" ht="12.75" customHeight="1">
      <c r="A442" s="30">
        <v>432</v>
      </c>
      <c r="B442" s="384" t="s">
        <v>522</v>
      </c>
      <c r="C442" s="355">
        <v>2019.75</v>
      </c>
      <c r="D442" s="356">
        <v>2036.0666666666666</v>
      </c>
      <c r="E442" s="356">
        <v>1983.6833333333334</v>
      </c>
      <c r="F442" s="356">
        <v>1947.6166666666668</v>
      </c>
      <c r="G442" s="356">
        <v>1895.2333333333336</v>
      </c>
      <c r="H442" s="356">
        <v>2072.1333333333332</v>
      </c>
      <c r="I442" s="356">
        <v>2124.5166666666664</v>
      </c>
      <c r="J442" s="356">
        <v>2160.583333333333</v>
      </c>
      <c r="K442" s="355">
        <v>2088.4499999999998</v>
      </c>
      <c r="L442" s="355">
        <v>2000</v>
      </c>
      <c r="M442" s="355">
        <v>0.37439</v>
      </c>
      <c r="N442" s="1"/>
      <c r="O442" s="1"/>
    </row>
    <row r="443" spans="1:15" ht="12.75" customHeight="1">
      <c r="A443" s="30">
        <v>433</v>
      </c>
      <c r="B443" s="384" t="s">
        <v>524</v>
      </c>
      <c r="C443" s="355">
        <v>558.9</v>
      </c>
      <c r="D443" s="356">
        <v>560.08333333333337</v>
      </c>
      <c r="E443" s="356">
        <v>553.81666666666672</v>
      </c>
      <c r="F443" s="356">
        <v>548.73333333333335</v>
      </c>
      <c r="G443" s="356">
        <v>542.4666666666667</v>
      </c>
      <c r="H443" s="356">
        <v>565.16666666666674</v>
      </c>
      <c r="I443" s="356">
        <v>571.43333333333339</v>
      </c>
      <c r="J443" s="356">
        <v>576.51666666666677</v>
      </c>
      <c r="K443" s="355">
        <v>566.35</v>
      </c>
      <c r="L443" s="355">
        <v>555</v>
      </c>
      <c r="M443" s="355">
        <v>2.21658</v>
      </c>
      <c r="N443" s="1"/>
      <c r="O443" s="1"/>
    </row>
    <row r="444" spans="1:15" ht="12.75" customHeight="1">
      <c r="A444" s="30">
        <v>434</v>
      </c>
      <c r="B444" s="384" t="s">
        <v>525</v>
      </c>
      <c r="C444" s="355">
        <v>11.1</v>
      </c>
      <c r="D444" s="356">
        <v>11.316666666666668</v>
      </c>
      <c r="E444" s="356">
        <v>10.833333333333336</v>
      </c>
      <c r="F444" s="356">
        <v>10.566666666666668</v>
      </c>
      <c r="G444" s="356">
        <v>10.083333333333336</v>
      </c>
      <c r="H444" s="356">
        <v>11.583333333333336</v>
      </c>
      <c r="I444" s="356">
        <v>12.066666666666666</v>
      </c>
      <c r="J444" s="356">
        <v>12.333333333333336</v>
      </c>
      <c r="K444" s="355">
        <v>11.8</v>
      </c>
      <c r="L444" s="355">
        <v>11.05</v>
      </c>
      <c r="M444" s="355">
        <v>829.22150999999997</v>
      </c>
      <c r="N444" s="1"/>
      <c r="O444" s="1"/>
    </row>
    <row r="445" spans="1:15" ht="12.75" customHeight="1">
      <c r="A445" s="30">
        <v>435</v>
      </c>
      <c r="B445" s="384" t="s">
        <v>512</v>
      </c>
      <c r="C445" s="355">
        <v>377.9</v>
      </c>
      <c r="D445" s="356">
        <v>380.91666666666669</v>
      </c>
      <c r="E445" s="356">
        <v>371.98333333333335</v>
      </c>
      <c r="F445" s="356">
        <v>366.06666666666666</v>
      </c>
      <c r="G445" s="356">
        <v>357.13333333333333</v>
      </c>
      <c r="H445" s="356">
        <v>386.83333333333337</v>
      </c>
      <c r="I445" s="356">
        <v>395.76666666666665</v>
      </c>
      <c r="J445" s="356">
        <v>401.68333333333339</v>
      </c>
      <c r="K445" s="355">
        <v>389.85</v>
      </c>
      <c r="L445" s="355">
        <v>375</v>
      </c>
      <c r="M445" s="355">
        <v>4.8772399999999996</v>
      </c>
      <c r="N445" s="1"/>
      <c r="O445" s="1"/>
    </row>
    <row r="446" spans="1:15" ht="12.75" customHeight="1">
      <c r="A446" s="30">
        <v>436</v>
      </c>
      <c r="B446" s="384" t="s">
        <v>526</v>
      </c>
      <c r="C446" s="355">
        <v>988</v>
      </c>
      <c r="D446" s="356">
        <v>991.23333333333323</v>
      </c>
      <c r="E446" s="356">
        <v>978.21666666666647</v>
      </c>
      <c r="F446" s="356">
        <v>968.43333333333328</v>
      </c>
      <c r="G446" s="356">
        <v>955.41666666666652</v>
      </c>
      <c r="H446" s="356">
        <v>1001.0166666666664</v>
      </c>
      <c r="I446" s="356">
        <v>1014.0333333333331</v>
      </c>
      <c r="J446" s="356">
        <v>1023.8166666666664</v>
      </c>
      <c r="K446" s="355">
        <v>1004.25</v>
      </c>
      <c r="L446" s="355">
        <v>981.45</v>
      </c>
      <c r="M446" s="355">
        <v>0.17821999999999999</v>
      </c>
      <c r="N446" s="1"/>
      <c r="O446" s="1"/>
    </row>
    <row r="447" spans="1:15" ht="12.75" customHeight="1">
      <c r="A447" s="30">
        <v>437</v>
      </c>
      <c r="B447" s="384" t="s">
        <v>277</v>
      </c>
      <c r="C447" s="355">
        <v>574.45000000000005</v>
      </c>
      <c r="D447" s="356">
        <v>573.19999999999993</v>
      </c>
      <c r="E447" s="356">
        <v>564.99999999999989</v>
      </c>
      <c r="F447" s="356">
        <v>555.54999999999995</v>
      </c>
      <c r="G447" s="356">
        <v>547.34999999999991</v>
      </c>
      <c r="H447" s="356">
        <v>582.64999999999986</v>
      </c>
      <c r="I447" s="356">
        <v>590.84999999999991</v>
      </c>
      <c r="J447" s="356">
        <v>600.29999999999984</v>
      </c>
      <c r="K447" s="355">
        <v>581.4</v>
      </c>
      <c r="L447" s="355">
        <v>563.75</v>
      </c>
      <c r="M447" s="355">
        <v>5.1836399999999996</v>
      </c>
      <c r="N447" s="1"/>
      <c r="O447" s="1"/>
    </row>
    <row r="448" spans="1:15" ht="12.75" customHeight="1">
      <c r="A448" s="30">
        <v>438</v>
      </c>
      <c r="B448" s="384" t="s">
        <v>531</v>
      </c>
      <c r="C448" s="355">
        <v>1698.9</v>
      </c>
      <c r="D448" s="356">
        <v>1721.3333333333333</v>
      </c>
      <c r="E448" s="356">
        <v>1672.7166666666665</v>
      </c>
      <c r="F448" s="356">
        <v>1646.5333333333333</v>
      </c>
      <c r="G448" s="356">
        <v>1597.9166666666665</v>
      </c>
      <c r="H448" s="356">
        <v>1747.5166666666664</v>
      </c>
      <c r="I448" s="356">
        <v>1796.1333333333332</v>
      </c>
      <c r="J448" s="356">
        <v>1822.3166666666664</v>
      </c>
      <c r="K448" s="355">
        <v>1769.95</v>
      </c>
      <c r="L448" s="355">
        <v>1695.15</v>
      </c>
      <c r="M448" s="355">
        <v>1.19841</v>
      </c>
      <c r="N448" s="1"/>
      <c r="O448" s="1"/>
    </row>
    <row r="449" spans="1:15" ht="12.75" customHeight="1">
      <c r="A449" s="30">
        <v>439</v>
      </c>
      <c r="B449" s="384" t="s">
        <v>532</v>
      </c>
      <c r="C449" s="355">
        <v>12890.65</v>
      </c>
      <c r="D449" s="356">
        <v>12930.699999999999</v>
      </c>
      <c r="E449" s="356">
        <v>12737.199999999997</v>
      </c>
      <c r="F449" s="356">
        <v>12583.749999999998</v>
      </c>
      <c r="G449" s="356">
        <v>12390.249999999996</v>
      </c>
      <c r="H449" s="356">
        <v>13084.149999999998</v>
      </c>
      <c r="I449" s="356">
        <v>13277.650000000001</v>
      </c>
      <c r="J449" s="356">
        <v>13431.099999999999</v>
      </c>
      <c r="K449" s="355">
        <v>13124.2</v>
      </c>
      <c r="L449" s="355">
        <v>12777.25</v>
      </c>
      <c r="M449" s="355">
        <v>5.2900000000000004E-3</v>
      </c>
      <c r="N449" s="1"/>
      <c r="O449" s="1"/>
    </row>
    <row r="450" spans="1:15" ht="12.75" customHeight="1">
      <c r="A450" s="30">
        <v>440</v>
      </c>
      <c r="B450" s="384" t="s">
        <v>197</v>
      </c>
      <c r="C450" s="355">
        <v>953.2</v>
      </c>
      <c r="D450" s="356">
        <v>955.81666666666661</v>
      </c>
      <c r="E450" s="356">
        <v>943.88333333333321</v>
      </c>
      <c r="F450" s="356">
        <v>934.56666666666661</v>
      </c>
      <c r="G450" s="356">
        <v>922.63333333333321</v>
      </c>
      <c r="H450" s="356">
        <v>965.13333333333321</v>
      </c>
      <c r="I450" s="356">
        <v>977.06666666666661</v>
      </c>
      <c r="J450" s="356">
        <v>986.38333333333321</v>
      </c>
      <c r="K450" s="355">
        <v>967.75</v>
      </c>
      <c r="L450" s="355">
        <v>946.5</v>
      </c>
      <c r="M450" s="355">
        <v>6.5729899999999999</v>
      </c>
      <c r="N450" s="1"/>
      <c r="O450" s="1"/>
    </row>
    <row r="451" spans="1:15" ht="12.75" customHeight="1">
      <c r="A451" s="30">
        <v>441</v>
      </c>
      <c r="B451" s="384" t="s">
        <v>533</v>
      </c>
      <c r="C451" s="355">
        <v>211.65</v>
      </c>
      <c r="D451" s="356">
        <v>212.38333333333335</v>
      </c>
      <c r="E451" s="356">
        <v>209.4666666666667</v>
      </c>
      <c r="F451" s="356">
        <v>207.28333333333333</v>
      </c>
      <c r="G451" s="356">
        <v>204.36666666666667</v>
      </c>
      <c r="H451" s="356">
        <v>214.56666666666672</v>
      </c>
      <c r="I451" s="356">
        <v>217.48333333333341</v>
      </c>
      <c r="J451" s="356">
        <v>219.66666666666674</v>
      </c>
      <c r="K451" s="355">
        <v>215.3</v>
      </c>
      <c r="L451" s="355">
        <v>210.2</v>
      </c>
      <c r="M451" s="355">
        <v>6.6573599999999997</v>
      </c>
      <c r="N451" s="1"/>
      <c r="O451" s="1"/>
    </row>
    <row r="452" spans="1:15" ht="12.75" customHeight="1">
      <c r="A452" s="30">
        <v>442</v>
      </c>
      <c r="B452" s="384" t="s">
        <v>534</v>
      </c>
      <c r="C452" s="355">
        <v>1275.9000000000001</v>
      </c>
      <c r="D452" s="356">
        <v>1286.8</v>
      </c>
      <c r="E452" s="356">
        <v>1257.0999999999999</v>
      </c>
      <c r="F452" s="356">
        <v>1238.3</v>
      </c>
      <c r="G452" s="356">
        <v>1208.5999999999999</v>
      </c>
      <c r="H452" s="356">
        <v>1305.5999999999999</v>
      </c>
      <c r="I452" s="356">
        <v>1335.3000000000002</v>
      </c>
      <c r="J452" s="356">
        <v>1354.1</v>
      </c>
      <c r="K452" s="355">
        <v>1316.5</v>
      </c>
      <c r="L452" s="355">
        <v>1268</v>
      </c>
      <c r="M452" s="355">
        <v>3.58386</v>
      </c>
      <c r="N452" s="1"/>
      <c r="O452" s="1"/>
    </row>
    <row r="453" spans="1:15" ht="12.75" customHeight="1">
      <c r="A453" s="30">
        <v>443</v>
      </c>
      <c r="B453" s="384" t="s">
        <v>198</v>
      </c>
      <c r="C453" s="355">
        <v>704.8</v>
      </c>
      <c r="D453" s="356">
        <v>714.5333333333333</v>
      </c>
      <c r="E453" s="356">
        <v>692.31666666666661</v>
      </c>
      <c r="F453" s="356">
        <v>679.83333333333326</v>
      </c>
      <c r="G453" s="356">
        <v>657.61666666666656</v>
      </c>
      <c r="H453" s="356">
        <v>727.01666666666665</v>
      </c>
      <c r="I453" s="356">
        <v>749.23333333333335</v>
      </c>
      <c r="J453" s="356">
        <v>761.7166666666667</v>
      </c>
      <c r="K453" s="355">
        <v>736.75</v>
      </c>
      <c r="L453" s="355">
        <v>702.05</v>
      </c>
      <c r="M453" s="355">
        <v>19.087530000000001</v>
      </c>
      <c r="N453" s="1"/>
      <c r="O453" s="1"/>
    </row>
    <row r="454" spans="1:15" ht="12.75" customHeight="1">
      <c r="A454" s="30">
        <v>444</v>
      </c>
      <c r="B454" s="384" t="s">
        <v>278</v>
      </c>
      <c r="C454" s="355">
        <v>7640.05</v>
      </c>
      <c r="D454" s="356">
        <v>7588.3499999999995</v>
      </c>
      <c r="E454" s="356">
        <v>7476.6999999999989</v>
      </c>
      <c r="F454" s="356">
        <v>7313.3499999999995</v>
      </c>
      <c r="G454" s="356">
        <v>7201.6999999999989</v>
      </c>
      <c r="H454" s="356">
        <v>7751.6999999999989</v>
      </c>
      <c r="I454" s="356">
        <v>7863.3499999999985</v>
      </c>
      <c r="J454" s="356">
        <v>8026.6999999999989</v>
      </c>
      <c r="K454" s="355">
        <v>7700</v>
      </c>
      <c r="L454" s="355">
        <v>7425</v>
      </c>
      <c r="M454" s="355">
        <v>4.0749399999999998</v>
      </c>
      <c r="N454" s="1"/>
      <c r="O454" s="1"/>
    </row>
    <row r="455" spans="1:15" ht="12.75" customHeight="1">
      <c r="A455" s="30">
        <v>445</v>
      </c>
      <c r="B455" s="384" t="s">
        <v>199</v>
      </c>
      <c r="C455" s="355">
        <v>494.6</v>
      </c>
      <c r="D455" s="356">
        <v>497.15000000000003</v>
      </c>
      <c r="E455" s="356">
        <v>489.95000000000005</v>
      </c>
      <c r="F455" s="356">
        <v>485.3</v>
      </c>
      <c r="G455" s="356">
        <v>478.1</v>
      </c>
      <c r="H455" s="356">
        <v>501.80000000000007</v>
      </c>
      <c r="I455" s="356">
        <v>509</v>
      </c>
      <c r="J455" s="356">
        <v>513.65000000000009</v>
      </c>
      <c r="K455" s="355">
        <v>504.35</v>
      </c>
      <c r="L455" s="355">
        <v>492.5</v>
      </c>
      <c r="M455" s="355">
        <v>133.92910000000001</v>
      </c>
      <c r="N455" s="1"/>
      <c r="O455" s="1"/>
    </row>
    <row r="456" spans="1:15" ht="12.75" customHeight="1">
      <c r="A456" s="30">
        <v>446</v>
      </c>
      <c r="B456" s="384" t="s">
        <v>535</v>
      </c>
      <c r="C456" s="355">
        <v>237.7</v>
      </c>
      <c r="D456" s="356">
        <v>238.7166666666667</v>
      </c>
      <c r="E456" s="356">
        <v>235.03333333333339</v>
      </c>
      <c r="F456" s="356">
        <v>232.3666666666667</v>
      </c>
      <c r="G456" s="356">
        <v>228.68333333333339</v>
      </c>
      <c r="H456" s="356">
        <v>241.38333333333338</v>
      </c>
      <c r="I456" s="356">
        <v>245.06666666666666</v>
      </c>
      <c r="J456" s="356">
        <v>247.73333333333338</v>
      </c>
      <c r="K456" s="355">
        <v>242.4</v>
      </c>
      <c r="L456" s="355">
        <v>236.05</v>
      </c>
      <c r="M456" s="355">
        <v>18.232700000000001</v>
      </c>
      <c r="N456" s="1"/>
      <c r="O456" s="1"/>
    </row>
    <row r="457" spans="1:15" ht="12.75" customHeight="1">
      <c r="A457" s="30">
        <v>447</v>
      </c>
      <c r="B457" s="384" t="s">
        <v>200</v>
      </c>
      <c r="C457" s="355">
        <v>251.8</v>
      </c>
      <c r="D457" s="356">
        <v>253.01666666666665</v>
      </c>
      <c r="E457" s="356">
        <v>249.33333333333331</v>
      </c>
      <c r="F457" s="356">
        <v>246.86666666666667</v>
      </c>
      <c r="G457" s="356">
        <v>243.18333333333334</v>
      </c>
      <c r="H457" s="356">
        <v>255.48333333333329</v>
      </c>
      <c r="I457" s="356">
        <v>259.16666666666663</v>
      </c>
      <c r="J457" s="356">
        <v>261.63333333333327</v>
      </c>
      <c r="K457" s="355">
        <v>256.7</v>
      </c>
      <c r="L457" s="355">
        <v>250.55</v>
      </c>
      <c r="M457" s="355">
        <v>327.70929999999998</v>
      </c>
      <c r="N457" s="1"/>
      <c r="O457" s="1"/>
    </row>
    <row r="458" spans="1:15" ht="12.75" customHeight="1">
      <c r="A458" s="30">
        <v>448</v>
      </c>
      <c r="B458" s="384" t="s">
        <v>201</v>
      </c>
      <c r="C458" s="355">
        <v>1183</v>
      </c>
      <c r="D458" s="356">
        <v>1186.2</v>
      </c>
      <c r="E458" s="356">
        <v>1157.8000000000002</v>
      </c>
      <c r="F458" s="356">
        <v>1132.6000000000001</v>
      </c>
      <c r="G458" s="356">
        <v>1104.2000000000003</v>
      </c>
      <c r="H458" s="356">
        <v>1211.4000000000001</v>
      </c>
      <c r="I458" s="356">
        <v>1239.8000000000002</v>
      </c>
      <c r="J458" s="356">
        <v>1265</v>
      </c>
      <c r="K458" s="355">
        <v>1214.5999999999999</v>
      </c>
      <c r="L458" s="355">
        <v>1161</v>
      </c>
      <c r="M458" s="355">
        <v>145.10525000000001</v>
      </c>
      <c r="N458" s="1"/>
      <c r="O458" s="1"/>
    </row>
    <row r="459" spans="1:15" ht="12.75" customHeight="1">
      <c r="A459" s="30">
        <v>449</v>
      </c>
      <c r="B459" s="384" t="s">
        <v>851</v>
      </c>
      <c r="C459" s="355">
        <v>736.65</v>
      </c>
      <c r="D459" s="356">
        <v>742.86666666666679</v>
      </c>
      <c r="E459" s="356">
        <v>725.73333333333358</v>
      </c>
      <c r="F459" s="356">
        <v>714.81666666666683</v>
      </c>
      <c r="G459" s="356">
        <v>697.68333333333362</v>
      </c>
      <c r="H459" s="356">
        <v>753.78333333333353</v>
      </c>
      <c r="I459" s="356">
        <v>770.91666666666674</v>
      </c>
      <c r="J459" s="356">
        <v>781.83333333333348</v>
      </c>
      <c r="K459" s="355">
        <v>760</v>
      </c>
      <c r="L459" s="355">
        <v>731.95</v>
      </c>
      <c r="M459" s="355">
        <v>0.82943999999999996</v>
      </c>
      <c r="N459" s="1"/>
      <c r="O459" s="1"/>
    </row>
    <row r="460" spans="1:15" ht="12.75" customHeight="1">
      <c r="A460" s="30">
        <v>450</v>
      </c>
      <c r="B460" s="384" t="s">
        <v>527</v>
      </c>
      <c r="C460" s="355">
        <v>1831.65</v>
      </c>
      <c r="D460" s="356">
        <v>1813.2166666666665</v>
      </c>
      <c r="E460" s="356">
        <v>1756.4333333333329</v>
      </c>
      <c r="F460" s="356">
        <v>1681.2166666666665</v>
      </c>
      <c r="G460" s="356">
        <v>1624.4333333333329</v>
      </c>
      <c r="H460" s="356">
        <v>1888.4333333333329</v>
      </c>
      <c r="I460" s="356">
        <v>1945.2166666666662</v>
      </c>
      <c r="J460" s="356">
        <v>2020.4333333333329</v>
      </c>
      <c r="K460" s="355">
        <v>1870</v>
      </c>
      <c r="L460" s="355">
        <v>1738</v>
      </c>
      <c r="M460" s="355">
        <v>0.82906000000000002</v>
      </c>
      <c r="N460" s="1"/>
      <c r="O460" s="1"/>
    </row>
    <row r="461" spans="1:15" ht="12.75" customHeight="1">
      <c r="A461" s="30">
        <v>451</v>
      </c>
      <c r="B461" s="384" t="s">
        <v>528</v>
      </c>
      <c r="C461" s="355">
        <v>731.35</v>
      </c>
      <c r="D461" s="356">
        <v>739.7833333333333</v>
      </c>
      <c r="E461" s="356">
        <v>721.56666666666661</v>
      </c>
      <c r="F461" s="356">
        <v>711.7833333333333</v>
      </c>
      <c r="G461" s="356">
        <v>693.56666666666661</v>
      </c>
      <c r="H461" s="356">
        <v>749.56666666666661</v>
      </c>
      <c r="I461" s="356">
        <v>767.7833333333333</v>
      </c>
      <c r="J461" s="356">
        <v>777.56666666666661</v>
      </c>
      <c r="K461" s="355">
        <v>758</v>
      </c>
      <c r="L461" s="355">
        <v>730</v>
      </c>
      <c r="M461" s="355">
        <v>0.15101999999999999</v>
      </c>
      <c r="N461" s="1"/>
      <c r="O461" s="1"/>
    </row>
    <row r="462" spans="1:15" ht="12.75" customHeight="1">
      <c r="A462" s="30">
        <v>452</v>
      </c>
      <c r="B462" s="384" t="s">
        <v>202</v>
      </c>
      <c r="C462" s="355">
        <v>3779</v>
      </c>
      <c r="D462" s="356">
        <v>3788.9833333333336</v>
      </c>
      <c r="E462" s="356">
        <v>3746.166666666667</v>
      </c>
      <c r="F462" s="356">
        <v>3713.3333333333335</v>
      </c>
      <c r="G462" s="356">
        <v>3670.5166666666669</v>
      </c>
      <c r="H462" s="356">
        <v>3821.8166666666671</v>
      </c>
      <c r="I462" s="356">
        <v>3864.6333333333337</v>
      </c>
      <c r="J462" s="356">
        <v>3897.4666666666672</v>
      </c>
      <c r="K462" s="355">
        <v>3831.8</v>
      </c>
      <c r="L462" s="355">
        <v>3756.15</v>
      </c>
      <c r="M462" s="355">
        <v>19.191490000000002</v>
      </c>
      <c r="N462" s="1"/>
      <c r="O462" s="1"/>
    </row>
    <row r="463" spans="1:15" ht="12.75" customHeight="1">
      <c r="A463" s="30">
        <v>453</v>
      </c>
      <c r="B463" s="384" t="s">
        <v>536</v>
      </c>
      <c r="C463" s="355">
        <v>4417.1000000000004</v>
      </c>
      <c r="D463" s="356">
        <v>4439.0333333333338</v>
      </c>
      <c r="E463" s="356">
        <v>4328.0666666666675</v>
      </c>
      <c r="F463" s="356">
        <v>4239.0333333333338</v>
      </c>
      <c r="G463" s="356">
        <v>4128.0666666666675</v>
      </c>
      <c r="H463" s="356">
        <v>4528.0666666666675</v>
      </c>
      <c r="I463" s="356">
        <v>4639.0333333333328</v>
      </c>
      <c r="J463" s="356">
        <v>4728.0666666666675</v>
      </c>
      <c r="K463" s="355">
        <v>4550</v>
      </c>
      <c r="L463" s="355">
        <v>4350</v>
      </c>
      <c r="M463" s="355">
        <v>0.18998000000000001</v>
      </c>
      <c r="N463" s="1"/>
      <c r="O463" s="1"/>
    </row>
    <row r="464" spans="1:15" ht="12.75" customHeight="1">
      <c r="A464" s="30">
        <v>454</v>
      </c>
      <c r="B464" s="384" t="s">
        <v>203</v>
      </c>
      <c r="C464" s="355">
        <v>1444.3</v>
      </c>
      <c r="D464" s="356">
        <v>1448.0166666666667</v>
      </c>
      <c r="E464" s="356">
        <v>1430.2833333333333</v>
      </c>
      <c r="F464" s="356">
        <v>1416.2666666666667</v>
      </c>
      <c r="G464" s="356">
        <v>1398.5333333333333</v>
      </c>
      <c r="H464" s="356">
        <v>1462.0333333333333</v>
      </c>
      <c r="I464" s="356">
        <v>1479.7666666666664</v>
      </c>
      <c r="J464" s="356">
        <v>1493.7833333333333</v>
      </c>
      <c r="K464" s="355">
        <v>1465.75</v>
      </c>
      <c r="L464" s="355">
        <v>1434</v>
      </c>
      <c r="M464" s="355">
        <v>27.415199999999999</v>
      </c>
      <c r="N464" s="1"/>
      <c r="O464" s="1"/>
    </row>
    <row r="465" spans="1:15" ht="12.75" customHeight="1">
      <c r="A465" s="30">
        <v>455</v>
      </c>
      <c r="B465" s="384" t="s">
        <v>538</v>
      </c>
      <c r="C465" s="355">
        <v>2037.55</v>
      </c>
      <c r="D465" s="356">
        <v>2023.0666666666668</v>
      </c>
      <c r="E465" s="356">
        <v>1980.1333333333337</v>
      </c>
      <c r="F465" s="356">
        <v>1922.7166666666669</v>
      </c>
      <c r="G465" s="356">
        <v>1879.7833333333338</v>
      </c>
      <c r="H465" s="356">
        <v>2080.4833333333336</v>
      </c>
      <c r="I465" s="356">
        <v>2123.4166666666665</v>
      </c>
      <c r="J465" s="356">
        <v>2180.8333333333335</v>
      </c>
      <c r="K465" s="355">
        <v>2066</v>
      </c>
      <c r="L465" s="355">
        <v>1965.65</v>
      </c>
      <c r="M465" s="355">
        <v>0.99726999999999999</v>
      </c>
      <c r="N465" s="1"/>
      <c r="O465" s="1"/>
    </row>
    <row r="466" spans="1:15" ht="12.75" customHeight="1">
      <c r="A466" s="30">
        <v>456</v>
      </c>
      <c r="B466" s="384" t="s">
        <v>539</v>
      </c>
      <c r="C466" s="355">
        <v>981.65</v>
      </c>
      <c r="D466" s="356">
        <v>981.6</v>
      </c>
      <c r="E466" s="356">
        <v>955.2</v>
      </c>
      <c r="F466" s="356">
        <v>928.75</v>
      </c>
      <c r="G466" s="356">
        <v>902.35</v>
      </c>
      <c r="H466" s="356">
        <v>1008.0500000000001</v>
      </c>
      <c r="I466" s="356">
        <v>1034.4499999999998</v>
      </c>
      <c r="J466" s="356">
        <v>1060.9000000000001</v>
      </c>
      <c r="K466" s="355">
        <v>1008</v>
      </c>
      <c r="L466" s="355">
        <v>955.15</v>
      </c>
      <c r="M466" s="355">
        <v>0.78324000000000005</v>
      </c>
      <c r="N466" s="1"/>
      <c r="O466" s="1"/>
    </row>
    <row r="467" spans="1:15" ht="12.75" customHeight="1">
      <c r="A467" s="30">
        <v>457</v>
      </c>
      <c r="B467" s="384" t="s">
        <v>543</v>
      </c>
      <c r="C467" s="355">
        <v>1801.7</v>
      </c>
      <c r="D467" s="356">
        <v>1818.1666666666667</v>
      </c>
      <c r="E467" s="356">
        <v>1770.3333333333335</v>
      </c>
      <c r="F467" s="356">
        <v>1738.9666666666667</v>
      </c>
      <c r="G467" s="356">
        <v>1691.1333333333334</v>
      </c>
      <c r="H467" s="356">
        <v>1849.5333333333335</v>
      </c>
      <c r="I467" s="356">
        <v>1897.366666666667</v>
      </c>
      <c r="J467" s="356">
        <v>1928.7333333333336</v>
      </c>
      <c r="K467" s="355">
        <v>1866</v>
      </c>
      <c r="L467" s="355">
        <v>1786.8</v>
      </c>
      <c r="M467" s="355">
        <v>3.3933599999999999</v>
      </c>
      <c r="N467" s="1"/>
      <c r="O467" s="1"/>
    </row>
    <row r="468" spans="1:15" ht="12.75" customHeight="1">
      <c r="A468" s="30">
        <v>458</v>
      </c>
      <c r="B468" s="384" t="s">
        <v>540</v>
      </c>
      <c r="C468" s="355">
        <v>1936.7</v>
      </c>
      <c r="D468" s="356">
        <v>1953.8333333333333</v>
      </c>
      <c r="E468" s="356">
        <v>1902.8666666666666</v>
      </c>
      <c r="F468" s="356">
        <v>1869.0333333333333</v>
      </c>
      <c r="G468" s="356">
        <v>1818.0666666666666</v>
      </c>
      <c r="H468" s="356">
        <v>1987.6666666666665</v>
      </c>
      <c r="I468" s="356">
        <v>2038.6333333333332</v>
      </c>
      <c r="J468" s="356">
        <v>2072.4666666666662</v>
      </c>
      <c r="K468" s="355">
        <v>2004.8</v>
      </c>
      <c r="L468" s="355">
        <v>1920</v>
      </c>
      <c r="M468" s="355">
        <v>0.25325999999999999</v>
      </c>
      <c r="N468" s="1"/>
      <c r="O468" s="1"/>
    </row>
    <row r="469" spans="1:15" ht="12.75" customHeight="1">
      <c r="A469" s="30">
        <v>459</v>
      </c>
      <c r="B469" s="384" t="s">
        <v>204</v>
      </c>
      <c r="C469" s="355">
        <v>2409.1999999999998</v>
      </c>
      <c r="D469" s="356">
        <v>2431.7833333333333</v>
      </c>
      <c r="E469" s="356">
        <v>2365.4166666666665</v>
      </c>
      <c r="F469" s="356">
        <v>2321.6333333333332</v>
      </c>
      <c r="G469" s="356">
        <v>2255.2666666666664</v>
      </c>
      <c r="H469" s="356">
        <v>2475.5666666666666</v>
      </c>
      <c r="I469" s="356">
        <v>2541.9333333333334</v>
      </c>
      <c r="J469" s="356">
        <v>2585.7166666666667</v>
      </c>
      <c r="K469" s="355">
        <v>2498.15</v>
      </c>
      <c r="L469" s="355">
        <v>2388</v>
      </c>
      <c r="M469" s="355">
        <v>11.19632</v>
      </c>
      <c r="N469" s="1"/>
      <c r="O469" s="1"/>
    </row>
    <row r="470" spans="1:15" ht="12.75" customHeight="1">
      <c r="A470" s="30">
        <v>460</v>
      </c>
      <c r="B470" s="384" t="s">
        <v>205</v>
      </c>
      <c r="C470" s="355">
        <v>2614.35</v>
      </c>
      <c r="D470" s="356">
        <v>2629.15</v>
      </c>
      <c r="E470" s="356">
        <v>2575.4500000000003</v>
      </c>
      <c r="F470" s="356">
        <v>2536.5500000000002</v>
      </c>
      <c r="G470" s="356">
        <v>2482.8500000000004</v>
      </c>
      <c r="H470" s="356">
        <v>2668.05</v>
      </c>
      <c r="I470" s="356">
        <v>2721.75</v>
      </c>
      <c r="J470" s="356">
        <v>2760.65</v>
      </c>
      <c r="K470" s="355">
        <v>2682.85</v>
      </c>
      <c r="L470" s="355">
        <v>2590.25</v>
      </c>
      <c r="M470" s="355">
        <v>1.58464</v>
      </c>
      <c r="N470" s="1"/>
      <c r="O470" s="1"/>
    </row>
    <row r="471" spans="1:15" ht="12.75" customHeight="1">
      <c r="A471" s="30">
        <v>461</v>
      </c>
      <c r="B471" s="384" t="s">
        <v>206</v>
      </c>
      <c r="C471" s="355">
        <v>524.1</v>
      </c>
      <c r="D471" s="356">
        <v>541.48333333333323</v>
      </c>
      <c r="E471" s="356">
        <v>504.96666666666647</v>
      </c>
      <c r="F471" s="356">
        <v>485.83333333333326</v>
      </c>
      <c r="G471" s="356">
        <v>449.31666666666649</v>
      </c>
      <c r="H471" s="356">
        <v>560.61666666666645</v>
      </c>
      <c r="I471" s="356">
        <v>597.1333333333331</v>
      </c>
      <c r="J471" s="356">
        <v>616.26666666666642</v>
      </c>
      <c r="K471" s="355">
        <v>578</v>
      </c>
      <c r="L471" s="355">
        <v>522.35</v>
      </c>
      <c r="M471" s="355">
        <v>37.68139</v>
      </c>
      <c r="N471" s="1"/>
      <c r="O471" s="1"/>
    </row>
    <row r="472" spans="1:15" ht="12.75" customHeight="1">
      <c r="A472" s="30">
        <v>462</v>
      </c>
      <c r="B472" s="384" t="s">
        <v>207</v>
      </c>
      <c r="C472" s="355">
        <v>1050.45</v>
      </c>
      <c r="D472" s="356">
        <v>1048.0833333333333</v>
      </c>
      <c r="E472" s="356">
        <v>1027.3666666666666</v>
      </c>
      <c r="F472" s="356">
        <v>1004.2833333333333</v>
      </c>
      <c r="G472" s="356">
        <v>983.56666666666661</v>
      </c>
      <c r="H472" s="356">
        <v>1071.1666666666665</v>
      </c>
      <c r="I472" s="356">
        <v>1091.8833333333332</v>
      </c>
      <c r="J472" s="356">
        <v>1114.9666666666665</v>
      </c>
      <c r="K472" s="355">
        <v>1068.8</v>
      </c>
      <c r="L472" s="355">
        <v>1025</v>
      </c>
      <c r="M472" s="355">
        <v>6.4849300000000003</v>
      </c>
      <c r="N472" s="1"/>
      <c r="O472" s="1"/>
    </row>
    <row r="473" spans="1:15" ht="12.75" customHeight="1">
      <c r="A473" s="30">
        <v>463</v>
      </c>
      <c r="B473" s="384" t="s">
        <v>541</v>
      </c>
      <c r="C473" s="355">
        <v>61.6</v>
      </c>
      <c r="D473" s="356">
        <v>62.066666666666663</v>
      </c>
      <c r="E473" s="356">
        <v>60.733333333333327</v>
      </c>
      <c r="F473" s="356">
        <v>59.866666666666667</v>
      </c>
      <c r="G473" s="356">
        <v>58.533333333333331</v>
      </c>
      <c r="H473" s="356">
        <v>62.933333333333323</v>
      </c>
      <c r="I473" s="356">
        <v>64.266666666666666</v>
      </c>
      <c r="J473" s="356">
        <v>65.133333333333326</v>
      </c>
      <c r="K473" s="355">
        <v>63.4</v>
      </c>
      <c r="L473" s="355">
        <v>61.2</v>
      </c>
      <c r="M473" s="355">
        <v>49.533619999999999</v>
      </c>
      <c r="N473" s="1"/>
      <c r="O473" s="1"/>
    </row>
    <row r="474" spans="1:15" ht="12.75" customHeight="1">
      <c r="A474" s="30">
        <v>464</v>
      </c>
      <c r="B474" s="384" t="s">
        <v>542</v>
      </c>
      <c r="C474" s="355">
        <v>208</v>
      </c>
      <c r="D474" s="356">
        <v>208.15</v>
      </c>
      <c r="E474" s="356">
        <v>205.35000000000002</v>
      </c>
      <c r="F474" s="356">
        <v>202.70000000000002</v>
      </c>
      <c r="G474" s="356">
        <v>199.90000000000003</v>
      </c>
      <c r="H474" s="356">
        <v>210.8</v>
      </c>
      <c r="I474" s="356">
        <v>213.60000000000002</v>
      </c>
      <c r="J474" s="356">
        <v>216.25</v>
      </c>
      <c r="K474" s="355">
        <v>210.95</v>
      </c>
      <c r="L474" s="355">
        <v>205.5</v>
      </c>
      <c r="M474" s="355">
        <v>3.85331</v>
      </c>
      <c r="N474" s="1"/>
      <c r="O474" s="1"/>
    </row>
    <row r="475" spans="1:15" ht="12.75" customHeight="1">
      <c r="A475" s="30">
        <v>465</v>
      </c>
      <c r="B475" s="384" t="s">
        <v>529</v>
      </c>
      <c r="C475" s="355">
        <v>901.55</v>
      </c>
      <c r="D475" s="356">
        <v>906.43333333333339</v>
      </c>
      <c r="E475" s="356">
        <v>888.11666666666679</v>
      </c>
      <c r="F475" s="356">
        <v>874.68333333333339</v>
      </c>
      <c r="G475" s="356">
        <v>856.36666666666679</v>
      </c>
      <c r="H475" s="356">
        <v>919.86666666666679</v>
      </c>
      <c r="I475" s="356">
        <v>938.18333333333339</v>
      </c>
      <c r="J475" s="356">
        <v>951.61666666666679</v>
      </c>
      <c r="K475" s="355">
        <v>924.75</v>
      </c>
      <c r="L475" s="355">
        <v>893</v>
      </c>
      <c r="M475" s="355">
        <v>0.67269999999999996</v>
      </c>
      <c r="N475" s="1"/>
      <c r="O475" s="1"/>
    </row>
    <row r="476" spans="1:15" ht="12.75" customHeight="1">
      <c r="A476" s="30">
        <v>466</v>
      </c>
      <c r="B476" s="384" t="s">
        <v>852</v>
      </c>
      <c r="C476" s="355">
        <v>172.2</v>
      </c>
      <c r="D476" s="356">
        <v>169.83333333333334</v>
      </c>
      <c r="E476" s="356">
        <v>167.4666666666667</v>
      </c>
      <c r="F476" s="356">
        <v>162.73333333333335</v>
      </c>
      <c r="G476" s="356">
        <v>160.3666666666667</v>
      </c>
      <c r="H476" s="356">
        <v>174.56666666666669</v>
      </c>
      <c r="I476" s="356">
        <v>176.93333333333331</v>
      </c>
      <c r="J476" s="356">
        <v>181.66666666666669</v>
      </c>
      <c r="K476" s="355">
        <v>172.2</v>
      </c>
      <c r="L476" s="355">
        <v>165.1</v>
      </c>
      <c r="M476" s="355">
        <v>80.038629999999998</v>
      </c>
      <c r="N476" s="1"/>
      <c r="O476" s="1"/>
    </row>
    <row r="477" spans="1:15" ht="12.75" customHeight="1">
      <c r="A477" s="30">
        <v>467</v>
      </c>
      <c r="B477" s="384" t="s">
        <v>530</v>
      </c>
      <c r="C477" s="355">
        <v>63.55</v>
      </c>
      <c r="D477" s="356">
        <v>63.783333333333331</v>
      </c>
      <c r="E477" s="356">
        <v>61.86666666666666</v>
      </c>
      <c r="F477" s="356">
        <v>60.18333333333333</v>
      </c>
      <c r="G477" s="356">
        <v>58.266666666666659</v>
      </c>
      <c r="H477" s="356">
        <v>65.466666666666669</v>
      </c>
      <c r="I477" s="356">
        <v>67.383333333333354</v>
      </c>
      <c r="J477" s="356">
        <v>69.066666666666663</v>
      </c>
      <c r="K477" s="355">
        <v>65.7</v>
      </c>
      <c r="L477" s="355">
        <v>62.1</v>
      </c>
      <c r="M477" s="355">
        <v>87.411180000000002</v>
      </c>
      <c r="N477" s="1"/>
      <c r="O477" s="1"/>
    </row>
    <row r="478" spans="1:15" ht="12.75" customHeight="1">
      <c r="A478" s="30">
        <v>468</v>
      </c>
      <c r="B478" s="384" t="s">
        <v>208</v>
      </c>
      <c r="C478" s="355">
        <v>636.95000000000005</v>
      </c>
      <c r="D478" s="356">
        <v>639.6</v>
      </c>
      <c r="E478" s="356">
        <v>625.95000000000005</v>
      </c>
      <c r="F478" s="356">
        <v>614.95000000000005</v>
      </c>
      <c r="G478" s="356">
        <v>601.30000000000007</v>
      </c>
      <c r="H478" s="356">
        <v>650.6</v>
      </c>
      <c r="I478" s="356">
        <v>664.24999999999989</v>
      </c>
      <c r="J478" s="356">
        <v>675.25</v>
      </c>
      <c r="K478" s="355">
        <v>653.25</v>
      </c>
      <c r="L478" s="355">
        <v>628.6</v>
      </c>
      <c r="M478" s="355">
        <v>13.057980000000001</v>
      </c>
      <c r="N478" s="1"/>
      <c r="O478" s="1"/>
    </row>
    <row r="479" spans="1:15" ht="12.75" customHeight="1">
      <c r="A479" s="30">
        <v>469</v>
      </c>
      <c r="B479" s="384" t="s">
        <v>209</v>
      </c>
      <c r="C479" s="355">
        <v>1607.4</v>
      </c>
      <c r="D479" s="356">
        <v>1624.1000000000001</v>
      </c>
      <c r="E479" s="356">
        <v>1580.3000000000002</v>
      </c>
      <c r="F479" s="356">
        <v>1553.2</v>
      </c>
      <c r="G479" s="356">
        <v>1509.4</v>
      </c>
      <c r="H479" s="356">
        <v>1651.2000000000003</v>
      </c>
      <c r="I479" s="356">
        <v>1695</v>
      </c>
      <c r="J479" s="356">
        <v>1722.1000000000004</v>
      </c>
      <c r="K479" s="355">
        <v>1667.9</v>
      </c>
      <c r="L479" s="355">
        <v>1597</v>
      </c>
      <c r="M479" s="355">
        <v>1.2829699999999999</v>
      </c>
      <c r="N479" s="1"/>
      <c r="O479" s="1"/>
    </row>
    <row r="480" spans="1:15" ht="12.75" customHeight="1">
      <c r="A480" s="30">
        <v>470</v>
      </c>
      <c r="B480" s="384" t="s">
        <v>544</v>
      </c>
      <c r="C480" s="355">
        <v>13.4</v>
      </c>
      <c r="D480" s="356">
        <v>13.516666666666667</v>
      </c>
      <c r="E480" s="356">
        <v>13.233333333333334</v>
      </c>
      <c r="F480" s="356">
        <v>13.066666666666666</v>
      </c>
      <c r="G480" s="356">
        <v>12.783333333333333</v>
      </c>
      <c r="H480" s="356">
        <v>13.683333333333335</v>
      </c>
      <c r="I480" s="356">
        <v>13.96666666666667</v>
      </c>
      <c r="J480" s="356">
        <v>14.133333333333336</v>
      </c>
      <c r="K480" s="355">
        <v>13.8</v>
      </c>
      <c r="L480" s="355">
        <v>13.35</v>
      </c>
      <c r="M480" s="355">
        <v>57.144579999999998</v>
      </c>
      <c r="N480" s="1"/>
      <c r="O480" s="1"/>
    </row>
    <row r="481" spans="1:15" ht="12.75" customHeight="1">
      <c r="A481" s="30">
        <v>471</v>
      </c>
      <c r="B481" s="384" t="s">
        <v>545</v>
      </c>
      <c r="C481" s="355">
        <v>511.75</v>
      </c>
      <c r="D481" s="356">
        <v>514.65</v>
      </c>
      <c r="E481" s="356">
        <v>504.29999999999995</v>
      </c>
      <c r="F481" s="356">
        <v>496.84999999999997</v>
      </c>
      <c r="G481" s="356">
        <v>486.49999999999994</v>
      </c>
      <c r="H481" s="356">
        <v>522.09999999999991</v>
      </c>
      <c r="I481" s="356">
        <v>532.45000000000005</v>
      </c>
      <c r="J481" s="356">
        <v>539.9</v>
      </c>
      <c r="K481" s="355">
        <v>525</v>
      </c>
      <c r="L481" s="355">
        <v>507.2</v>
      </c>
      <c r="M481" s="355">
        <v>0.78115999999999997</v>
      </c>
      <c r="N481" s="1"/>
      <c r="O481" s="1"/>
    </row>
    <row r="482" spans="1:15" ht="12.75" customHeight="1">
      <c r="A482" s="30">
        <v>472</v>
      </c>
      <c r="B482" s="384" t="s">
        <v>547</v>
      </c>
      <c r="C482" s="355">
        <v>123.35</v>
      </c>
      <c r="D482" s="356">
        <v>124.28333333333335</v>
      </c>
      <c r="E482" s="356">
        <v>118.56666666666669</v>
      </c>
      <c r="F482" s="356">
        <v>113.78333333333335</v>
      </c>
      <c r="G482" s="356">
        <v>108.06666666666669</v>
      </c>
      <c r="H482" s="356">
        <v>129.06666666666669</v>
      </c>
      <c r="I482" s="356">
        <v>134.78333333333336</v>
      </c>
      <c r="J482" s="356">
        <v>139.56666666666669</v>
      </c>
      <c r="K482" s="355">
        <v>130</v>
      </c>
      <c r="L482" s="355">
        <v>119.5</v>
      </c>
      <c r="M482" s="355">
        <v>96.664330000000007</v>
      </c>
      <c r="N482" s="1"/>
      <c r="O482" s="1"/>
    </row>
    <row r="483" spans="1:15" ht="12.75" customHeight="1">
      <c r="A483" s="30">
        <v>473</v>
      </c>
      <c r="B483" s="384" t="s">
        <v>548</v>
      </c>
      <c r="C483" s="355">
        <v>19.149999999999999</v>
      </c>
      <c r="D483" s="356">
        <v>19.45</v>
      </c>
      <c r="E483" s="356">
        <v>18.75</v>
      </c>
      <c r="F483" s="356">
        <v>18.350000000000001</v>
      </c>
      <c r="G483" s="356">
        <v>17.650000000000002</v>
      </c>
      <c r="H483" s="356">
        <v>19.849999999999998</v>
      </c>
      <c r="I483" s="356">
        <v>20.549999999999994</v>
      </c>
      <c r="J483" s="356">
        <v>20.949999999999996</v>
      </c>
      <c r="K483" s="355">
        <v>20.149999999999999</v>
      </c>
      <c r="L483" s="355">
        <v>19.05</v>
      </c>
      <c r="M483" s="355">
        <v>22.89199</v>
      </c>
      <c r="N483" s="1"/>
      <c r="O483" s="1"/>
    </row>
    <row r="484" spans="1:15" ht="12.75" customHeight="1">
      <c r="A484" s="30">
        <v>474</v>
      </c>
      <c r="B484" s="384" t="s">
        <v>210</v>
      </c>
      <c r="C484" s="355">
        <v>7469.35</v>
      </c>
      <c r="D484" s="356">
        <v>7450.2666666666664</v>
      </c>
      <c r="E484" s="356">
        <v>7381.583333333333</v>
      </c>
      <c r="F484" s="356">
        <v>7293.8166666666666</v>
      </c>
      <c r="G484" s="356">
        <v>7225.1333333333332</v>
      </c>
      <c r="H484" s="356">
        <v>7538.0333333333328</v>
      </c>
      <c r="I484" s="356">
        <v>7606.7166666666672</v>
      </c>
      <c r="J484" s="356">
        <v>7694.4833333333327</v>
      </c>
      <c r="K484" s="355">
        <v>7518.95</v>
      </c>
      <c r="L484" s="355">
        <v>7362.5</v>
      </c>
      <c r="M484" s="355">
        <v>3.9148299999999998</v>
      </c>
      <c r="N484" s="1"/>
      <c r="O484" s="1"/>
    </row>
    <row r="485" spans="1:15" ht="12.75" customHeight="1">
      <c r="A485" s="30">
        <v>475</v>
      </c>
      <c r="B485" s="384" t="s">
        <v>279</v>
      </c>
      <c r="C485" s="355">
        <v>47.6</v>
      </c>
      <c r="D485" s="356">
        <v>48.85</v>
      </c>
      <c r="E485" s="356">
        <v>46</v>
      </c>
      <c r="F485" s="356">
        <v>44.4</v>
      </c>
      <c r="G485" s="356">
        <v>41.55</v>
      </c>
      <c r="H485" s="356">
        <v>50.45</v>
      </c>
      <c r="I485" s="356">
        <v>53.300000000000011</v>
      </c>
      <c r="J485" s="356">
        <v>54.900000000000006</v>
      </c>
      <c r="K485" s="355">
        <v>51.7</v>
      </c>
      <c r="L485" s="355">
        <v>47.25</v>
      </c>
      <c r="M485" s="355">
        <v>553.08929999999998</v>
      </c>
      <c r="N485" s="1"/>
      <c r="O485" s="1"/>
    </row>
    <row r="486" spans="1:15" ht="12.75" customHeight="1">
      <c r="A486" s="30">
        <v>476</v>
      </c>
      <c r="B486" s="384" t="s">
        <v>211</v>
      </c>
      <c r="C486" s="355">
        <v>756.6</v>
      </c>
      <c r="D486" s="356">
        <v>760.58333333333337</v>
      </c>
      <c r="E486" s="356">
        <v>746.26666666666677</v>
      </c>
      <c r="F486" s="356">
        <v>735.93333333333339</v>
      </c>
      <c r="G486" s="356">
        <v>721.61666666666679</v>
      </c>
      <c r="H486" s="356">
        <v>770.91666666666674</v>
      </c>
      <c r="I486" s="356">
        <v>785.23333333333335</v>
      </c>
      <c r="J486" s="356">
        <v>795.56666666666672</v>
      </c>
      <c r="K486" s="355">
        <v>774.9</v>
      </c>
      <c r="L486" s="355">
        <v>750.25</v>
      </c>
      <c r="M486" s="355">
        <v>12.55955</v>
      </c>
      <c r="N486" s="1"/>
      <c r="O486" s="1"/>
    </row>
    <row r="487" spans="1:15" ht="12.75" customHeight="1">
      <c r="A487" s="30">
        <v>477</v>
      </c>
      <c r="B487" s="384" t="s">
        <v>546</v>
      </c>
      <c r="C487" s="355">
        <v>827</v>
      </c>
      <c r="D487" s="356">
        <v>838.75</v>
      </c>
      <c r="E487" s="356">
        <v>803.5</v>
      </c>
      <c r="F487" s="356">
        <v>780</v>
      </c>
      <c r="G487" s="356">
        <v>744.75</v>
      </c>
      <c r="H487" s="356">
        <v>862.25</v>
      </c>
      <c r="I487" s="356">
        <v>897.5</v>
      </c>
      <c r="J487" s="356">
        <v>921</v>
      </c>
      <c r="K487" s="355">
        <v>874</v>
      </c>
      <c r="L487" s="355">
        <v>815.25</v>
      </c>
      <c r="M487" s="355">
        <v>4.63795</v>
      </c>
      <c r="N487" s="1"/>
      <c r="O487" s="1"/>
    </row>
    <row r="488" spans="1:15" ht="12.75" customHeight="1">
      <c r="A488" s="30">
        <v>478</v>
      </c>
      <c r="B488" s="384" t="s">
        <v>551</v>
      </c>
      <c r="C488" s="355">
        <v>460.5</v>
      </c>
      <c r="D488" s="356">
        <v>460.5</v>
      </c>
      <c r="E488" s="356">
        <v>452</v>
      </c>
      <c r="F488" s="356">
        <v>443.5</v>
      </c>
      <c r="G488" s="356">
        <v>435</v>
      </c>
      <c r="H488" s="356">
        <v>469</v>
      </c>
      <c r="I488" s="356">
        <v>477.5</v>
      </c>
      <c r="J488" s="356">
        <v>486</v>
      </c>
      <c r="K488" s="355">
        <v>469</v>
      </c>
      <c r="L488" s="355">
        <v>452</v>
      </c>
      <c r="M488" s="355">
        <v>1.7494400000000001</v>
      </c>
      <c r="N488" s="1"/>
      <c r="O488" s="1"/>
    </row>
    <row r="489" spans="1:15" ht="12.75" customHeight="1">
      <c r="A489" s="30">
        <v>479</v>
      </c>
      <c r="B489" s="384" t="s">
        <v>552</v>
      </c>
      <c r="C489" s="355">
        <v>38.200000000000003</v>
      </c>
      <c r="D489" s="356">
        <v>38.516666666666673</v>
      </c>
      <c r="E489" s="356">
        <v>37.783333333333346</v>
      </c>
      <c r="F489" s="356">
        <v>37.366666666666674</v>
      </c>
      <c r="G489" s="356">
        <v>36.633333333333347</v>
      </c>
      <c r="H489" s="356">
        <v>38.933333333333344</v>
      </c>
      <c r="I489" s="356">
        <v>39.666666666666679</v>
      </c>
      <c r="J489" s="356">
        <v>40.083333333333343</v>
      </c>
      <c r="K489" s="355">
        <v>39.25</v>
      </c>
      <c r="L489" s="355">
        <v>38.1</v>
      </c>
      <c r="M489" s="355">
        <v>20.416370000000001</v>
      </c>
      <c r="N489" s="1"/>
      <c r="O489" s="1"/>
    </row>
    <row r="490" spans="1:15" ht="12.75" customHeight="1">
      <c r="A490" s="30">
        <v>480</v>
      </c>
      <c r="B490" s="384" t="s">
        <v>553</v>
      </c>
      <c r="C490" s="355">
        <v>1127.2</v>
      </c>
      <c r="D490" s="356">
        <v>1137.7333333333333</v>
      </c>
      <c r="E490" s="356">
        <v>1101.4666666666667</v>
      </c>
      <c r="F490" s="356">
        <v>1075.7333333333333</v>
      </c>
      <c r="G490" s="356">
        <v>1039.4666666666667</v>
      </c>
      <c r="H490" s="356">
        <v>1163.4666666666667</v>
      </c>
      <c r="I490" s="356">
        <v>1199.7333333333336</v>
      </c>
      <c r="J490" s="356">
        <v>1225.4666666666667</v>
      </c>
      <c r="K490" s="355">
        <v>1174</v>
      </c>
      <c r="L490" s="355">
        <v>1112</v>
      </c>
      <c r="M490" s="355">
        <v>0.47334999999999999</v>
      </c>
      <c r="N490" s="1"/>
      <c r="O490" s="1"/>
    </row>
    <row r="491" spans="1:15" ht="12.75" customHeight="1">
      <c r="A491" s="30">
        <v>481</v>
      </c>
      <c r="B491" s="384" t="s">
        <v>555</v>
      </c>
      <c r="C491" s="355">
        <v>420.2</v>
      </c>
      <c r="D491" s="356">
        <v>416.8</v>
      </c>
      <c r="E491" s="356">
        <v>411.6</v>
      </c>
      <c r="F491" s="356">
        <v>403</v>
      </c>
      <c r="G491" s="356">
        <v>397.8</v>
      </c>
      <c r="H491" s="356">
        <v>425.40000000000003</v>
      </c>
      <c r="I491" s="356">
        <v>430.59999999999997</v>
      </c>
      <c r="J491" s="356">
        <v>439.20000000000005</v>
      </c>
      <c r="K491" s="355">
        <v>422</v>
      </c>
      <c r="L491" s="355">
        <v>408.2</v>
      </c>
      <c r="M491" s="355">
        <v>2.4687000000000001</v>
      </c>
      <c r="N491" s="1"/>
      <c r="O491" s="1"/>
    </row>
    <row r="492" spans="1:15" ht="12.75" customHeight="1">
      <c r="A492" s="30">
        <v>482</v>
      </c>
      <c r="B492" s="384" t="s">
        <v>281</v>
      </c>
      <c r="C492" s="355">
        <v>941.45</v>
      </c>
      <c r="D492" s="356">
        <v>941.83333333333337</v>
      </c>
      <c r="E492" s="356">
        <v>926.01666666666677</v>
      </c>
      <c r="F492" s="356">
        <v>910.58333333333337</v>
      </c>
      <c r="G492" s="356">
        <v>894.76666666666677</v>
      </c>
      <c r="H492" s="356">
        <v>957.26666666666677</v>
      </c>
      <c r="I492" s="356">
        <v>973.08333333333337</v>
      </c>
      <c r="J492" s="356">
        <v>988.51666666666677</v>
      </c>
      <c r="K492" s="355">
        <v>957.65</v>
      </c>
      <c r="L492" s="355">
        <v>926.4</v>
      </c>
      <c r="M492" s="355">
        <v>2.5587599999999999</v>
      </c>
      <c r="N492" s="1"/>
      <c r="O492" s="1"/>
    </row>
    <row r="493" spans="1:15" ht="12.75" customHeight="1">
      <c r="A493" s="30">
        <v>483</v>
      </c>
      <c r="B493" s="384" t="s">
        <v>212</v>
      </c>
      <c r="C493" s="355">
        <v>365.35</v>
      </c>
      <c r="D493" s="356">
        <v>364.09999999999997</v>
      </c>
      <c r="E493" s="356">
        <v>357.19999999999993</v>
      </c>
      <c r="F493" s="356">
        <v>349.04999999999995</v>
      </c>
      <c r="G493" s="356">
        <v>342.14999999999992</v>
      </c>
      <c r="H493" s="356">
        <v>372.24999999999994</v>
      </c>
      <c r="I493" s="356">
        <v>379.14999999999992</v>
      </c>
      <c r="J493" s="356">
        <v>387.29999999999995</v>
      </c>
      <c r="K493" s="355">
        <v>371</v>
      </c>
      <c r="L493" s="355">
        <v>355.95</v>
      </c>
      <c r="M493" s="355">
        <v>157.57583</v>
      </c>
      <c r="N493" s="1"/>
      <c r="O493" s="1"/>
    </row>
    <row r="494" spans="1:15" ht="12.75" customHeight="1">
      <c r="A494" s="30">
        <v>484</v>
      </c>
      <c r="B494" s="384" t="s">
        <v>556</v>
      </c>
      <c r="C494" s="355">
        <v>2280.3000000000002</v>
      </c>
      <c r="D494" s="356">
        <v>2318.6166666666668</v>
      </c>
      <c r="E494" s="356">
        <v>2211.6833333333334</v>
      </c>
      <c r="F494" s="356">
        <v>2143.0666666666666</v>
      </c>
      <c r="G494" s="356">
        <v>2036.1333333333332</v>
      </c>
      <c r="H494" s="356">
        <v>2387.2333333333336</v>
      </c>
      <c r="I494" s="356">
        <v>2494.166666666667</v>
      </c>
      <c r="J494" s="356">
        <v>2562.7833333333338</v>
      </c>
      <c r="K494" s="355">
        <v>2425.5500000000002</v>
      </c>
      <c r="L494" s="355">
        <v>2250</v>
      </c>
      <c r="M494" s="355">
        <v>1.5966199999999999</v>
      </c>
      <c r="N494" s="1"/>
      <c r="O494" s="1"/>
    </row>
    <row r="495" spans="1:15" ht="12.75" customHeight="1">
      <c r="A495" s="30">
        <v>485</v>
      </c>
      <c r="B495" s="384" t="s">
        <v>280</v>
      </c>
      <c r="C495" s="355">
        <v>222.65</v>
      </c>
      <c r="D495" s="356">
        <v>221.60000000000002</v>
      </c>
      <c r="E495" s="356">
        <v>218.65000000000003</v>
      </c>
      <c r="F495" s="356">
        <v>214.65</v>
      </c>
      <c r="G495" s="356">
        <v>211.70000000000002</v>
      </c>
      <c r="H495" s="356">
        <v>225.60000000000005</v>
      </c>
      <c r="I495" s="356">
        <v>228.55000000000004</v>
      </c>
      <c r="J495" s="356">
        <v>232.55000000000007</v>
      </c>
      <c r="K495" s="355">
        <v>224.55</v>
      </c>
      <c r="L495" s="355">
        <v>217.6</v>
      </c>
      <c r="M495" s="355">
        <v>9.0214999999999996</v>
      </c>
      <c r="N495" s="1"/>
      <c r="O495" s="1"/>
    </row>
    <row r="496" spans="1:15" ht="12.75" customHeight="1">
      <c r="A496" s="30">
        <v>486</v>
      </c>
      <c r="B496" s="384" t="s">
        <v>557</v>
      </c>
      <c r="C496" s="355">
        <v>1943.8</v>
      </c>
      <c r="D496" s="356">
        <v>1928.45</v>
      </c>
      <c r="E496" s="356">
        <v>1906.9</v>
      </c>
      <c r="F496" s="356">
        <v>1870</v>
      </c>
      <c r="G496" s="356">
        <v>1848.45</v>
      </c>
      <c r="H496" s="356">
        <v>1965.3500000000001</v>
      </c>
      <c r="I496" s="356">
        <v>1986.8999999999999</v>
      </c>
      <c r="J496" s="356">
        <v>2023.8000000000002</v>
      </c>
      <c r="K496" s="355">
        <v>1950</v>
      </c>
      <c r="L496" s="355">
        <v>1891.55</v>
      </c>
      <c r="M496" s="355">
        <v>0.42564000000000002</v>
      </c>
      <c r="N496" s="1"/>
      <c r="O496" s="1"/>
    </row>
    <row r="497" spans="1:15" ht="12.75" customHeight="1">
      <c r="A497" s="30">
        <v>487</v>
      </c>
      <c r="B497" s="384" t="s">
        <v>550</v>
      </c>
      <c r="C497" s="355">
        <v>670.85</v>
      </c>
      <c r="D497" s="356">
        <v>670.08333333333337</v>
      </c>
      <c r="E497" s="356">
        <v>644.16666666666674</v>
      </c>
      <c r="F497" s="356">
        <v>617.48333333333335</v>
      </c>
      <c r="G497" s="356">
        <v>591.56666666666672</v>
      </c>
      <c r="H497" s="356">
        <v>696.76666666666677</v>
      </c>
      <c r="I497" s="356">
        <v>722.68333333333351</v>
      </c>
      <c r="J497" s="356">
        <v>749.36666666666679</v>
      </c>
      <c r="K497" s="355">
        <v>696</v>
      </c>
      <c r="L497" s="355">
        <v>643.4</v>
      </c>
      <c r="M497" s="355">
        <v>22.90935</v>
      </c>
      <c r="N497" s="1"/>
      <c r="O497" s="1"/>
    </row>
    <row r="498" spans="1:15" ht="12.75" customHeight="1">
      <c r="A498" s="30">
        <v>488</v>
      </c>
      <c r="B498" s="384" t="s">
        <v>549</v>
      </c>
      <c r="C498" s="355">
        <v>3668.9</v>
      </c>
      <c r="D498" s="356">
        <v>3693.1333333333332</v>
      </c>
      <c r="E498" s="356">
        <v>3627.1166666666663</v>
      </c>
      <c r="F498" s="356">
        <v>3585.333333333333</v>
      </c>
      <c r="G498" s="356">
        <v>3519.3166666666662</v>
      </c>
      <c r="H498" s="356">
        <v>3734.9166666666665</v>
      </c>
      <c r="I498" s="356">
        <v>3800.9333333333329</v>
      </c>
      <c r="J498" s="356">
        <v>3842.7166666666667</v>
      </c>
      <c r="K498" s="355">
        <v>3759.15</v>
      </c>
      <c r="L498" s="355">
        <v>3651.35</v>
      </c>
      <c r="M498" s="355">
        <v>5.144E-2</v>
      </c>
      <c r="N498" s="1"/>
      <c r="O498" s="1"/>
    </row>
    <row r="499" spans="1:15" ht="12.75" customHeight="1">
      <c r="A499" s="30">
        <v>489</v>
      </c>
      <c r="B499" s="384" t="s">
        <v>213</v>
      </c>
      <c r="C499" s="355">
        <v>1224.2</v>
      </c>
      <c r="D499" s="356">
        <v>1225.8166666666668</v>
      </c>
      <c r="E499" s="356">
        <v>1211.7833333333338</v>
      </c>
      <c r="F499" s="356">
        <v>1199.366666666667</v>
      </c>
      <c r="G499" s="356">
        <v>1185.3333333333339</v>
      </c>
      <c r="H499" s="356">
        <v>1238.2333333333336</v>
      </c>
      <c r="I499" s="356">
        <v>1252.2666666666669</v>
      </c>
      <c r="J499" s="356">
        <v>1264.6833333333334</v>
      </c>
      <c r="K499" s="355">
        <v>1239.8499999999999</v>
      </c>
      <c r="L499" s="355">
        <v>1213.4000000000001</v>
      </c>
      <c r="M499" s="355">
        <v>2.8004600000000002</v>
      </c>
      <c r="N499" s="1"/>
      <c r="O499" s="1"/>
    </row>
    <row r="500" spans="1:15" ht="12.75" customHeight="1">
      <c r="A500" s="30">
        <v>490</v>
      </c>
      <c r="B500" s="384" t="s">
        <v>554</v>
      </c>
      <c r="C500" s="355">
        <v>2506.1999999999998</v>
      </c>
      <c r="D500" s="356">
        <v>2542.0666666666666</v>
      </c>
      <c r="E500" s="356">
        <v>2454.1333333333332</v>
      </c>
      <c r="F500" s="356">
        <v>2402.0666666666666</v>
      </c>
      <c r="G500" s="356">
        <v>2314.1333333333332</v>
      </c>
      <c r="H500" s="356">
        <v>2594.1333333333332</v>
      </c>
      <c r="I500" s="356">
        <v>2682.0666666666666</v>
      </c>
      <c r="J500" s="356">
        <v>2734.1333333333332</v>
      </c>
      <c r="K500" s="355">
        <v>2630</v>
      </c>
      <c r="L500" s="355">
        <v>2490</v>
      </c>
      <c r="M500" s="355">
        <v>1.7648600000000001</v>
      </c>
      <c r="N500" s="1"/>
      <c r="O500" s="1"/>
    </row>
    <row r="501" spans="1:15" ht="12.75" customHeight="1">
      <c r="A501" s="30">
        <v>491</v>
      </c>
      <c r="B501" s="384" t="s">
        <v>558</v>
      </c>
      <c r="C501" s="355">
        <v>7990.75</v>
      </c>
      <c r="D501" s="356">
        <v>8017.8166666666666</v>
      </c>
      <c r="E501" s="356">
        <v>7899.8833333333332</v>
      </c>
      <c r="F501" s="356">
        <v>7809.0166666666664</v>
      </c>
      <c r="G501" s="356">
        <v>7691.083333333333</v>
      </c>
      <c r="H501" s="356">
        <v>8108.6833333333334</v>
      </c>
      <c r="I501" s="356">
        <v>8226.616666666665</v>
      </c>
      <c r="J501" s="356">
        <v>8317.4833333333336</v>
      </c>
      <c r="K501" s="355">
        <v>8135.75</v>
      </c>
      <c r="L501" s="355">
        <v>7926.95</v>
      </c>
      <c r="M501" s="355">
        <v>1.4590000000000001E-2</v>
      </c>
      <c r="N501" s="1"/>
      <c r="O501" s="1"/>
    </row>
    <row r="502" spans="1:15" ht="12.75" customHeight="1">
      <c r="A502" s="30">
        <v>492</v>
      </c>
      <c r="B502" s="384" t="s">
        <v>559</v>
      </c>
      <c r="C502" s="355">
        <v>180.5</v>
      </c>
      <c r="D502" s="356">
        <v>183.20000000000002</v>
      </c>
      <c r="E502" s="356">
        <v>175.40000000000003</v>
      </c>
      <c r="F502" s="356">
        <v>170.3</v>
      </c>
      <c r="G502" s="356">
        <v>162.50000000000003</v>
      </c>
      <c r="H502" s="356">
        <v>188.30000000000004</v>
      </c>
      <c r="I502" s="356">
        <v>196.10000000000005</v>
      </c>
      <c r="J502" s="356">
        <v>201.20000000000005</v>
      </c>
      <c r="K502" s="355">
        <v>191</v>
      </c>
      <c r="L502" s="355">
        <v>178.1</v>
      </c>
      <c r="M502" s="355">
        <v>10.0929</v>
      </c>
      <c r="N502" s="1"/>
      <c r="O502" s="1"/>
    </row>
    <row r="503" spans="1:15" ht="12.75" customHeight="1">
      <c r="A503" s="30">
        <v>493</v>
      </c>
      <c r="B503" s="384" t="s">
        <v>560</v>
      </c>
      <c r="C503" s="355">
        <v>123.4</v>
      </c>
      <c r="D503" s="356">
        <v>125.53333333333335</v>
      </c>
      <c r="E503" s="356">
        <v>120.56666666666669</v>
      </c>
      <c r="F503" s="356">
        <v>117.73333333333335</v>
      </c>
      <c r="G503" s="356">
        <v>112.76666666666669</v>
      </c>
      <c r="H503" s="356">
        <v>128.36666666666667</v>
      </c>
      <c r="I503" s="356">
        <v>133.33333333333337</v>
      </c>
      <c r="J503" s="356">
        <v>136.16666666666669</v>
      </c>
      <c r="K503" s="355">
        <v>130.5</v>
      </c>
      <c r="L503" s="355">
        <v>122.7</v>
      </c>
      <c r="M503" s="355">
        <v>20.205030000000001</v>
      </c>
      <c r="N503" s="1"/>
      <c r="O503" s="1"/>
    </row>
    <row r="504" spans="1:15" ht="12.75" customHeight="1">
      <c r="A504" s="30">
        <v>494</v>
      </c>
      <c r="B504" s="384" t="s">
        <v>561</v>
      </c>
      <c r="C504" s="355">
        <v>477.3</v>
      </c>
      <c r="D504" s="356">
        <v>482.93333333333334</v>
      </c>
      <c r="E504" s="356">
        <v>465.86666666666667</v>
      </c>
      <c r="F504" s="356">
        <v>454.43333333333334</v>
      </c>
      <c r="G504" s="356">
        <v>437.36666666666667</v>
      </c>
      <c r="H504" s="356">
        <v>494.36666666666667</v>
      </c>
      <c r="I504" s="356">
        <v>511.43333333333339</v>
      </c>
      <c r="J504" s="356">
        <v>522.86666666666667</v>
      </c>
      <c r="K504" s="355">
        <v>500</v>
      </c>
      <c r="L504" s="355">
        <v>471.5</v>
      </c>
      <c r="M504" s="355">
        <v>1.47336</v>
      </c>
      <c r="N504" s="1"/>
      <c r="O504" s="1"/>
    </row>
    <row r="505" spans="1:15" ht="12.75" customHeight="1">
      <c r="A505" s="30">
        <v>495</v>
      </c>
      <c r="B505" s="384" t="s">
        <v>282</v>
      </c>
      <c r="C505" s="355">
        <v>1788.35</v>
      </c>
      <c r="D505" s="356">
        <v>1787.8166666666666</v>
      </c>
      <c r="E505" s="356">
        <v>1762.5833333333333</v>
      </c>
      <c r="F505" s="356">
        <v>1736.8166666666666</v>
      </c>
      <c r="G505" s="356">
        <v>1711.5833333333333</v>
      </c>
      <c r="H505" s="356">
        <v>1813.5833333333333</v>
      </c>
      <c r="I505" s="356">
        <v>1838.8166666666668</v>
      </c>
      <c r="J505" s="356">
        <v>1864.5833333333333</v>
      </c>
      <c r="K505" s="355">
        <v>1813.05</v>
      </c>
      <c r="L505" s="355">
        <v>1762.05</v>
      </c>
      <c r="M505" s="355">
        <v>1.3112699999999999</v>
      </c>
      <c r="N505" s="1"/>
      <c r="O505" s="1"/>
    </row>
    <row r="506" spans="1:15" ht="12.75" customHeight="1">
      <c r="A506" s="30">
        <v>496</v>
      </c>
      <c r="B506" s="384" t="s">
        <v>214</v>
      </c>
      <c r="C506" s="355">
        <v>557</v>
      </c>
      <c r="D506" s="356">
        <v>562.13333333333333</v>
      </c>
      <c r="E506" s="356">
        <v>550.4666666666667</v>
      </c>
      <c r="F506" s="356">
        <v>543.93333333333339</v>
      </c>
      <c r="G506" s="356">
        <v>532.26666666666677</v>
      </c>
      <c r="H506" s="356">
        <v>568.66666666666663</v>
      </c>
      <c r="I506" s="356">
        <v>580.33333333333337</v>
      </c>
      <c r="J506" s="356">
        <v>586.86666666666656</v>
      </c>
      <c r="K506" s="355">
        <v>573.79999999999995</v>
      </c>
      <c r="L506" s="355">
        <v>555.6</v>
      </c>
      <c r="M506" s="355">
        <v>75.456789999999998</v>
      </c>
      <c r="N506" s="1"/>
      <c r="O506" s="1"/>
    </row>
    <row r="507" spans="1:15" ht="12.75" customHeight="1">
      <c r="A507" s="30">
        <v>497</v>
      </c>
      <c r="B507" s="384" t="s">
        <v>562</v>
      </c>
      <c r="C507" s="355">
        <v>388.3</v>
      </c>
      <c r="D507" s="356">
        <v>390.01666666666665</v>
      </c>
      <c r="E507" s="356">
        <v>384.2833333333333</v>
      </c>
      <c r="F507" s="356">
        <v>380.26666666666665</v>
      </c>
      <c r="G507" s="356">
        <v>374.5333333333333</v>
      </c>
      <c r="H507" s="356">
        <v>394.0333333333333</v>
      </c>
      <c r="I507" s="356">
        <v>399.76666666666665</v>
      </c>
      <c r="J507" s="356">
        <v>403.7833333333333</v>
      </c>
      <c r="K507" s="355">
        <v>395.75</v>
      </c>
      <c r="L507" s="355">
        <v>386</v>
      </c>
      <c r="M507" s="355">
        <v>2.4690599999999998</v>
      </c>
      <c r="N507" s="1"/>
      <c r="O507" s="1"/>
    </row>
    <row r="508" spans="1:15" ht="12.75" customHeight="1">
      <c r="A508" s="30">
        <v>498</v>
      </c>
      <c r="B508" s="384" t="s">
        <v>283</v>
      </c>
      <c r="C508" s="355">
        <v>13.95</v>
      </c>
      <c r="D508" s="356">
        <v>13.933333333333332</v>
      </c>
      <c r="E508" s="356">
        <v>13.716666666666663</v>
      </c>
      <c r="F508" s="356">
        <v>13.483333333333331</v>
      </c>
      <c r="G508" s="356">
        <v>13.266666666666662</v>
      </c>
      <c r="H508" s="356">
        <v>14.166666666666664</v>
      </c>
      <c r="I508" s="356">
        <v>14.383333333333333</v>
      </c>
      <c r="J508" s="356">
        <v>14.616666666666665</v>
      </c>
      <c r="K508" s="355">
        <v>14.15</v>
      </c>
      <c r="L508" s="355">
        <v>13.7</v>
      </c>
      <c r="M508" s="355">
        <v>1078.78882</v>
      </c>
      <c r="N508" s="1"/>
      <c r="O508" s="1"/>
    </row>
    <row r="509" spans="1:15" ht="12.75" customHeight="1">
      <c r="A509" s="30">
        <v>499</v>
      </c>
      <c r="B509" s="384" t="s">
        <v>215</v>
      </c>
      <c r="C509" s="355">
        <v>275.5</v>
      </c>
      <c r="D509" s="356">
        <v>276.66666666666669</v>
      </c>
      <c r="E509" s="356">
        <v>272.68333333333339</v>
      </c>
      <c r="F509" s="356">
        <v>269.86666666666673</v>
      </c>
      <c r="G509" s="356">
        <v>265.88333333333344</v>
      </c>
      <c r="H509" s="356">
        <v>279.48333333333335</v>
      </c>
      <c r="I509" s="356">
        <v>283.46666666666658</v>
      </c>
      <c r="J509" s="356">
        <v>286.2833333333333</v>
      </c>
      <c r="K509" s="355">
        <v>280.64999999999998</v>
      </c>
      <c r="L509" s="355">
        <v>273.85000000000002</v>
      </c>
      <c r="M509" s="355">
        <v>57.16433</v>
      </c>
      <c r="N509" s="1"/>
      <c r="O509" s="1"/>
    </row>
    <row r="510" spans="1:15" ht="12.75" customHeight="1">
      <c r="A510" s="30">
        <v>500</v>
      </c>
      <c r="B510" s="384" t="s">
        <v>563</v>
      </c>
      <c r="C510" s="355">
        <v>401.8</v>
      </c>
      <c r="D510" s="356">
        <v>407.51666666666665</v>
      </c>
      <c r="E510" s="356">
        <v>392.48333333333329</v>
      </c>
      <c r="F510" s="356">
        <v>383.16666666666663</v>
      </c>
      <c r="G510" s="356">
        <v>368.13333333333327</v>
      </c>
      <c r="H510" s="356">
        <v>416.83333333333331</v>
      </c>
      <c r="I510" s="356">
        <v>431.86666666666662</v>
      </c>
      <c r="J510" s="356">
        <v>441.18333333333334</v>
      </c>
      <c r="K510" s="355">
        <v>422.55</v>
      </c>
      <c r="L510" s="355">
        <v>398.2</v>
      </c>
      <c r="M510" s="355">
        <v>11.03548</v>
      </c>
      <c r="N510" s="1"/>
      <c r="O510" s="1"/>
    </row>
    <row r="511" spans="1:15" ht="12.75" customHeight="1">
      <c r="A511" s="30">
        <v>501</v>
      </c>
      <c r="B511" s="384" t="s">
        <v>564</v>
      </c>
      <c r="C511" s="355">
        <v>1656.55</v>
      </c>
      <c r="D511" s="356">
        <v>1662.3500000000001</v>
      </c>
      <c r="E511" s="356">
        <v>1639.1500000000003</v>
      </c>
      <c r="F511" s="356">
        <v>1621.7500000000002</v>
      </c>
      <c r="G511" s="356">
        <v>1598.5500000000004</v>
      </c>
      <c r="H511" s="356">
        <v>1679.7500000000002</v>
      </c>
      <c r="I511" s="356">
        <v>1702.95</v>
      </c>
      <c r="J511" s="356">
        <v>1720.3500000000001</v>
      </c>
      <c r="K511" s="355">
        <v>1685.55</v>
      </c>
      <c r="L511" s="355">
        <v>1644.95</v>
      </c>
      <c r="M511" s="355">
        <v>0.45445999999999998</v>
      </c>
      <c r="N511" s="1"/>
      <c r="O511" s="1"/>
    </row>
    <row r="512" spans="1:15" ht="12.75" customHeight="1">
      <c r="A512" s="303"/>
      <c r="B512" s="303"/>
      <c r="C512" s="304"/>
      <c r="D512" s="304"/>
      <c r="E512" s="304"/>
      <c r="F512" s="304"/>
      <c r="G512" s="304"/>
      <c r="H512" s="304"/>
      <c r="I512" s="304"/>
      <c r="J512" s="303"/>
      <c r="K512" s="303"/>
      <c r="L512" s="303"/>
      <c r="M512" s="305"/>
      <c r="N512" s="1"/>
      <c r="O512" s="1"/>
    </row>
    <row r="513" spans="1:15" ht="12.75" customHeight="1">
      <c r="A513" s="303"/>
      <c r="B513" s="303"/>
      <c r="C513" s="304"/>
      <c r="D513" s="304"/>
      <c r="E513" s="304"/>
      <c r="F513" s="304"/>
      <c r="G513" s="304"/>
      <c r="H513" s="304"/>
      <c r="I513" s="304"/>
      <c r="J513" s="303"/>
      <c r="K513" s="303"/>
      <c r="L513" s="303"/>
      <c r="M513" s="305"/>
      <c r="N513" s="1"/>
      <c r="O513" s="1"/>
    </row>
    <row r="514" spans="1:15" ht="12.75" customHeight="1">
      <c r="A514" s="303"/>
      <c r="B514" s="303"/>
      <c r="C514" s="304"/>
      <c r="D514" s="304"/>
      <c r="E514" s="304"/>
      <c r="F514" s="304"/>
      <c r="G514" s="304"/>
      <c r="H514" s="304"/>
      <c r="I514" s="304"/>
      <c r="J514" s="303"/>
      <c r="K514" s="303"/>
      <c r="L514" s="303"/>
      <c r="M514" s="305"/>
      <c r="N514" s="1"/>
      <c r="O514" s="1"/>
    </row>
    <row r="515" spans="1:15" ht="12.75" customHeight="1">
      <c r="A515" s="303"/>
      <c r="B515" s="303"/>
      <c r="C515" s="304"/>
      <c r="D515" s="304"/>
      <c r="E515" s="304"/>
      <c r="F515" s="304"/>
      <c r="G515" s="304"/>
      <c r="H515" s="304"/>
      <c r="I515" s="304"/>
      <c r="J515" s="303"/>
      <c r="K515" s="303"/>
      <c r="L515" s="303"/>
      <c r="M515" s="305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3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67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59"/>
      <c r="B5" s="460"/>
      <c r="C5" s="459"/>
      <c r="D5" s="460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88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61" t="s">
        <v>567</v>
      </c>
      <c r="C7" s="460"/>
      <c r="D7" s="7">
        <f>Main!B10</f>
        <v>44600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44599</v>
      </c>
      <c r="B10" s="29">
        <v>540615</v>
      </c>
      <c r="C10" s="28" t="s">
        <v>988</v>
      </c>
      <c r="D10" s="28" t="s">
        <v>989</v>
      </c>
      <c r="E10" s="28" t="s">
        <v>576</v>
      </c>
      <c r="F10" s="87">
        <v>77917</v>
      </c>
      <c r="G10" s="29">
        <v>21.04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44599</v>
      </c>
      <c r="B11" s="29">
        <v>540615</v>
      </c>
      <c r="C11" s="28" t="s">
        <v>988</v>
      </c>
      <c r="D11" s="28" t="s">
        <v>989</v>
      </c>
      <c r="E11" s="28" t="s">
        <v>577</v>
      </c>
      <c r="F11" s="87">
        <v>84228</v>
      </c>
      <c r="G11" s="29">
        <v>20.36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44599</v>
      </c>
      <c r="B12" s="29">
        <v>539570</v>
      </c>
      <c r="C12" s="28" t="s">
        <v>990</v>
      </c>
      <c r="D12" s="28" t="s">
        <v>991</v>
      </c>
      <c r="E12" s="28" t="s">
        <v>577</v>
      </c>
      <c r="F12" s="87">
        <v>105600</v>
      </c>
      <c r="G12" s="29">
        <v>6.13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44599</v>
      </c>
      <c r="B13" s="29">
        <v>539570</v>
      </c>
      <c r="C13" s="28" t="s">
        <v>990</v>
      </c>
      <c r="D13" s="28" t="s">
        <v>992</v>
      </c>
      <c r="E13" s="28" t="s">
        <v>576</v>
      </c>
      <c r="F13" s="87">
        <v>115200</v>
      </c>
      <c r="G13" s="29">
        <v>6.18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44599</v>
      </c>
      <c r="B14" s="29">
        <v>543377</v>
      </c>
      <c r="C14" s="28" t="s">
        <v>952</v>
      </c>
      <c r="D14" s="28" t="s">
        <v>953</v>
      </c>
      <c r="E14" s="28" t="s">
        <v>576</v>
      </c>
      <c r="F14" s="87">
        <v>30000</v>
      </c>
      <c r="G14" s="29">
        <v>8.59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44599</v>
      </c>
      <c r="B15" s="29">
        <v>543377</v>
      </c>
      <c r="C15" s="28" t="s">
        <v>952</v>
      </c>
      <c r="D15" s="28" t="s">
        <v>953</v>
      </c>
      <c r="E15" s="28" t="s">
        <v>577</v>
      </c>
      <c r="F15" s="87">
        <v>20000</v>
      </c>
      <c r="G15" s="29">
        <v>8.59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44599</v>
      </c>
      <c r="B16" s="29">
        <v>531681</v>
      </c>
      <c r="C16" s="28" t="s">
        <v>993</v>
      </c>
      <c r="D16" s="28" t="s">
        <v>994</v>
      </c>
      <c r="E16" s="28" t="s">
        <v>576</v>
      </c>
      <c r="F16" s="87">
        <v>350000</v>
      </c>
      <c r="G16" s="29">
        <v>2.13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44599</v>
      </c>
      <c r="B17" s="29">
        <v>531991</v>
      </c>
      <c r="C17" s="28" t="s">
        <v>935</v>
      </c>
      <c r="D17" s="28" t="s">
        <v>854</v>
      </c>
      <c r="E17" s="28" t="s">
        <v>577</v>
      </c>
      <c r="F17" s="87">
        <v>736856</v>
      </c>
      <c r="G17" s="29">
        <v>2.44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44599</v>
      </c>
      <c r="B18" s="29">
        <v>531878</v>
      </c>
      <c r="C18" s="28" t="s">
        <v>954</v>
      </c>
      <c r="D18" s="28" t="s">
        <v>955</v>
      </c>
      <c r="E18" s="28" t="s">
        <v>577</v>
      </c>
      <c r="F18" s="87">
        <v>60300</v>
      </c>
      <c r="G18" s="29">
        <v>7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44599</v>
      </c>
      <c r="B19" s="29">
        <v>539621</v>
      </c>
      <c r="C19" s="28" t="s">
        <v>995</v>
      </c>
      <c r="D19" s="28" t="s">
        <v>996</v>
      </c>
      <c r="E19" s="28" t="s">
        <v>577</v>
      </c>
      <c r="F19" s="87">
        <v>100000</v>
      </c>
      <c r="G19" s="29">
        <v>53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44599</v>
      </c>
      <c r="B20" s="29">
        <v>539621</v>
      </c>
      <c r="C20" s="28" t="s">
        <v>995</v>
      </c>
      <c r="D20" s="28" t="s">
        <v>997</v>
      </c>
      <c r="E20" s="28" t="s">
        <v>577</v>
      </c>
      <c r="F20" s="87">
        <v>100000</v>
      </c>
      <c r="G20" s="29">
        <v>53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44599</v>
      </c>
      <c r="B21" s="29">
        <v>539621</v>
      </c>
      <c r="C21" s="28" t="s">
        <v>995</v>
      </c>
      <c r="D21" s="28" t="s">
        <v>998</v>
      </c>
      <c r="E21" s="28" t="s">
        <v>577</v>
      </c>
      <c r="F21" s="87">
        <v>30380</v>
      </c>
      <c r="G21" s="29">
        <v>53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44599</v>
      </c>
      <c r="B22" s="29">
        <v>539621</v>
      </c>
      <c r="C22" s="28" t="s">
        <v>995</v>
      </c>
      <c r="D22" s="28" t="s">
        <v>854</v>
      </c>
      <c r="E22" s="28" t="s">
        <v>576</v>
      </c>
      <c r="F22" s="87">
        <v>32500</v>
      </c>
      <c r="G22" s="29">
        <v>53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44599</v>
      </c>
      <c r="B23" s="29">
        <v>539621</v>
      </c>
      <c r="C23" s="28" t="s">
        <v>995</v>
      </c>
      <c r="D23" s="28" t="s">
        <v>854</v>
      </c>
      <c r="E23" s="28" t="s">
        <v>577</v>
      </c>
      <c r="F23" s="87">
        <v>21789</v>
      </c>
      <c r="G23" s="29">
        <v>53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44599</v>
      </c>
      <c r="B24" s="29">
        <v>541178</v>
      </c>
      <c r="C24" s="28" t="s">
        <v>999</v>
      </c>
      <c r="D24" s="28" t="s">
        <v>1000</v>
      </c>
      <c r="E24" s="28" t="s">
        <v>577</v>
      </c>
      <c r="F24" s="87">
        <v>210000</v>
      </c>
      <c r="G24" s="29">
        <v>15.88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44599</v>
      </c>
      <c r="B25" s="29">
        <v>541178</v>
      </c>
      <c r="C25" s="28" t="s">
        <v>999</v>
      </c>
      <c r="D25" s="28" t="s">
        <v>1001</v>
      </c>
      <c r="E25" s="28" t="s">
        <v>576</v>
      </c>
      <c r="F25" s="87">
        <v>212000</v>
      </c>
      <c r="G25" s="29">
        <v>15.89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44599</v>
      </c>
      <c r="B26" s="29">
        <v>531752</v>
      </c>
      <c r="C26" s="28" t="s">
        <v>906</v>
      </c>
      <c r="D26" s="28" t="s">
        <v>861</v>
      </c>
      <c r="E26" s="28" t="s">
        <v>576</v>
      </c>
      <c r="F26" s="87">
        <v>1800000</v>
      </c>
      <c r="G26" s="29">
        <v>1.52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44599</v>
      </c>
      <c r="B27" s="29">
        <v>531752</v>
      </c>
      <c r="C27" s="28" t="s">
        <v>906</v>
      </c>
      <c r="D27" s="28" t="s">
        <v>861</v>
      </c>
      <c r="E27" s="28" t="s">
        <v>577</v>
      </c>
      <c r="F27" s="87">
        <v>6124763</v>
      </c>
      <c r="G27" s="29">
        <v>1.52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44599</v>
      </c>
      <c r="B28" s="29">
        <v>524440</v>
      </c>
      <c r="C28" s="28" t="s">
        <v>1002</v>
      </c>
      <c r="D28" s="28" t="s">
        <v>1003</v>
      </c>
      <c r="E28" s="28" t="s">
        <v>577</v>
      </c>
      <c r="F28" s="87">
        <v>128000</v>
      </c>
      <c r="G28" s="29">
        <v>39.5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44599</v>
      </c>
      <c r="B29" s="29">
        <v>543435</v>
      </c>
      <c r="C29" s="28" t="s">
        <v>956</v>
      </c>
      <c r="D29" s="28" t="s">
        <v>1004</v>
      </c>
      <c r="E29" s="28" t="s">
        <v>576</v>
      </c>
      <c r="F29" s="87">
        <v>21000</v>
      </c>
      <c r="G29" s="29">
        <v>108.99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44599</v>
      </c>
      <c r="B30" s="29">
        <v>543435</v>
      </c>
      <c r="C30" s="28" t="s">
        <v>956</v>
      </c>
      <c r="D30" s="28" t="s">
        <v>1005</v>
      </c>
      <c r="E30" s="28" t="s">
        <v>577</v>
      </c>
      <c r="F30" s="87">
        <v>18000</v>
      </c>
      <c r="G30" s="29">
        <v>109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44599</v>
      </c>
      <c r="B31" s="29">
        <v>535267</v>
      </c>
      <c r="C31" s="28" t="s">
        <v>1006</v>
      </c>
      <c r="D31" s="28" t="s">
        <v>1007</v>
      </c>
      <c r="E31" s="28" t="s">
        <v>576</v>
      </c>
      <c r="F31" s="87">
        <v>76000</v>
      </c>
      <c r="G31" s="29">
        <v>38.950000000000003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44599</v>
      </c>
      <c r="B32" s="29">
        <v>540811</v>
      </c>
      <c r="C32" s="28" t="s">
        <v>936</v>
      </c>
      <c r="D32" s="28" t="s">
        <v>1008</v>
      </c>
      <c r="E32" s="28" t="s">
        <v>577</v>
      </c>
      <c r="F32" s="87">
        <v>50000</v>
      </c>
      <c r="G32" s="29">
        <v>17.899999999999999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44599</v>
      </c>
      <c r="B33" s="29">
        <v>540006</v>
      </c>
      <c r="C33" s="28" t="s">
        <v>1009</v>
      </c>
      <c r="D33" s="28" t="s">
        <v>1010</v>
      </c>
      <c r="E33" s="28" t="s">
        <v>577</v>
      </c>
      <c r="F33" s="87">
        <v>550152</v>
      </c>
      <c r="G33" s="29">
        <v>12.4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44599</v>
      </c>
      <c r="B34" s="29">
        <v>504351</v>
      </c>
      <c r="C34" s="28" t="s">
        <v>1011</v>
      </c>
      <c r="D34" s="28" t="s">
        <v>1012</v>
      </c>
      <c r="E34" s="28" t="s">
        <v>577</v>
      </c>
      <c r="F34" s="87">
        <v>21846513</v>
      </c>
      <c r="G34" s="29">
        <v>0.15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44599</v>
      </c>
      <c r="B35" s="29">
        <v>504351</v>
      </c>
      <c r="C35" s="28" t="s">
        <v>1011</v>
      </c>
      <c r="D35" s="28" t="s">
        <v>854</v>
      </c>
      <c r="E35" s="28" t="s">
        <v>576</v>
      </c>
      <c r="F35" s="87">
        <v>20100000</v>
      </c>
      <c r="G35" s="29">
        <v>0.15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44599</v>
      </c>
      <c r="B36" s="29">
        <v>504351</v>
      </c>
      <c r="C36" s="28" t="s">
        <v>1011</v>
      </c>
      <c r="D36" s="28" t="s">
        <v>1013</v>
      </c>
      <c r="E36" s="28" t="s">
        <v>577</v>
      </c>
      <c r="F36" s="87">
        <v>7028339</v>
      </c>
      <c r="G36" s="29">
        <v>0.15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44599</v>
      </c>
      <c r="B37" s="29">
        <v>536751</v>
      </c>
      <c r="C37" s="28" t="s">
        <v>1014</v>
      </c>
      <c r="D37" s="28" t="s">
        <v>854</v>
      </c>
      <c r="E37" s="28" t="s">
        <v>577</v>
      </c>
      <c r="F37" s="87">
        <v>198423</v>
      </c>
      <c r="G37" s="29">
        <v>1.1000000000000001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44599</v>
      </c>
      <c r="B38" s="29">
        <v>536751</v>
      </c>
      <c r="C38" s="28" t="s">
        <v>1014</v>
      </c>
      <c r="D38" s="28" t="s">
        <v>1015</v>
      </c>
      <c r="E38" s="28" t="s">
        <v>576</v>
      </c>
      <c r="F38" s="87">
        <v>151895</v>
      </c>
      <c r="G38" s="29">
        <v>1.0900000000000001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44599</v>
      </c>
      <c r="B39" s="29">
        <v>539839</v>
      </c>
      <c r="C39" s="28" t="s">
        <v>957</v>
      </c>
      <c r="D39" s="28" t="s">
        <v>1016</v>
      </c>
      <c r="E39" s="28" t="s">
        <v>577</v>
      </c>
      <c r="F39" s="87">
        <v>176000</v>
      </c>
      <c r="G39" s="29">
        <v>8.3800000000000008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44599</v>
      </c>
      <c r="B40" s="29">
        <v>542851</v>
      </c>
      <c r="C40" s="28" t="s">
        <v>1017</v>
      </c>
      <c r="D40" s="28" t="s">
        <v>1018</v>
      </c>
      <c r="E40" s="28" t="s">
        <v>577</v>
      </c>
      <c r="F40" s="87">
        <v>104272</v>
      </c>
      <c r="G40" s="29">
        <v>172.35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44599</v>
      </c>
      <c r="B41" s="29">
        <v>540936</v>
      </c>
      <c r="C41" s="28" t="s">
        <v>880</v>
      </c>
      <c r="D41" s="28" t="s">
        <v>1019</v>
      </c>
      <c r="E41" s="28" t="s">
        <v>576</v>
      </c>
      <c r="F41" s="87">
        <v>178061</v>
      </c>
      <c r="G41" s="29">
        <v>19.010000000000002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44599</v>
      </c>
      <c r="B42" s="29">
        <v>540936</v>
      </c>
      <c r="C42" s="28" t="s">
        <v>880</v>
      </c>
      <c r="D42" s="28" t="s">
        <v>1019</v>
      </c>
      <c r="E42" s="28" t="s">
        <v>577</v>
      </c>
      <c r="F42" s="87">
        <v>171528</v>
      </c>
      <c r="G42" s="29">
        <v>19.21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44599</v>
      </c>
      <c r="B43" s="29">
        <v>540936</v>
      </c>
      <c r="C43" s="28" t="s">
        <v>880</v>
      </c>
      <c r="D43" s="28" t="s">
        <v>1020</v>
      </c>
      <c r="E43" s="28" t="s">
        <v>576</v>
      </c>
      <c r="F43" s="87">
        <v>53118</v>
      </c>
      <c r="G43" s="29">
        <v>19.04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44599</v>
      </c>
      <c r="B44" s="29">
        <v>540936</v>
      </c>
      <c r="C44" s="28" t="s">
        <v>880</v>
      </c>
      <c r="D44" s="28" t="s">
        <v>1020</v>
      </c>
      <c r="E44" s="28" t="s">
        <v>577</v>
      </c>
      <c r="F44" s="87">
        <v>53118</v>
      </c>
      <c r="G44" s="29">
        <v>19.04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44599</v>
      </c>
      <c r="B45" s="29">
        <v>539479</v>
      </c>
      <c r="C45" s="28" t="s">
        <v>1021</v>
      </c>
      <c r="D45" s="28" t="s">
        <v>1022</v>
      </c>
      <c r="E45" s="28" t="s">
        <v>576</v>
      </c>
      <c r="F45" s="87">
        <v>16444</v>
      </c>
      <c r="G45" s="29">
        <v>44.94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44599</v>
      </c>
      <c r="B46" s="29">
        <v>519463</v>
      </c>
      <c r="C46" s="28" t="s">
        <v>1023</v>
      </c>
      <c r="D46" s="28" t="s">
        <v>1024</v>
      </c>
      <c r="E46" s="28" t="s">
        <v>576</v>
      </c>
      <c r="F46" s="87">
        <v>10000</v>
      </c>
      <c r="G46" s="29">
        <v>25.53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44599</v>
      </c>
      <c r="B47" s="29">
        <v>519463</v>
      </c>
      <c r="C47" s="28" t="s">
        <v>1023</v>
      </c>
      <c r="D47" s="28" t="s">
        <v>1025</v>
      </c>
      <c r="E47" s="28" t="s">
        <v>576</v>
      </c>
      <c r="F47" s="87">
        <v>10480</v>
      </c>
      <c r="G47" s="29">
        <v>25.63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44599</v>
      </c>
      <c r="B48" s="29">
        <v>519463</v>
      </c>
      <c r="C48" s="28" t="s">
        <v>1023</v>
      </c>
      <c r="D48" s="28" t="s">
        <v>1026</v>
      </c>
      <c r="E48" s="28" t="s">
        <v>577</v>
      </c>
      <c r="F48" s="87">
        <v>20480</v>
      </c>
      <c r="G48" s="29">
        <v>25.58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44599</v>
      </c>
      <c r="B49" s="29">
        <v>509709</v>
      </c>
      <c r="C49" s="28" t="s">
        <v>1027</v>
      </c>
      <c r="D49" s="28" t="s">
        <v>1028</v>
      </c>
      <c r="E49" s="28" t="s">
        <v>576</v>
      </c>
      <c r="F49" s="87">
        <v>437500</v>
      </c>
      <c r="G49" s="29">
        <v>80.099999999999994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44599</v>
      </c>
      <c r="B50" s="29">
        <v>509709</v>
      </c>
      <c r="C50" s="28" t="s">
        <v>1027</v>
      </c>
      <c r="D50" s="28" t="s">
        <v>1029</v>
      </c>
      <c r="E50" s="28" t="s">
        <v>577</v>
      </c>
      <c r="F50" s="87">
        <v>437500</v>
      </c>
      <c r="G50" s="29">
        <v>80.099999999999994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44599</v>
      </c>
      <c r="B51" s="29">
        <v>539910</v>
      </c>
      <c r="C51" s="28" t="s">
        <v>1030</v>
      </c>
      <c r="D51" s="28" t="s">
        <v>1031</v>
      </c>
      <c r="E51" s="28" t="s">
        <v>577</v>
      </c>
      <c r="F51" s="87">
        <v>173502</v>
      </c>
      <c r="G51" s="29">
        <v>8.2200000000000006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44599</v>
      </c>
      <c r="B52" s="29">
        <v>539910</v>
      </c>
      <c r="C52" s="28" t="s">
        <v>1030</v>
      </c>
      <c r="D52" s="28" t="s">
        <v>1032</v>
      </c>
      <c r="E52" s="28" t="s">
        <v>576</v>
      </c>
      <c r="F52" s="87">
        <v>96000</v>
      </c>
      <c r="G52" s="29">
        <v>8.2200000000000006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44599</v>
      </c>
      <c r="B53" s="29">
        <v>511000</v>
      </c>
      <c r="C53" s="28" t="s">
        <v>958</v>
      </c>
      <c r="D53" s="28" t="s">
        <v>861</v>
      </c>
      <c r="E53" s="28" t="s">
        <v>577</v>
      </c>
      <c r="F53" s="87">
        <v>50000</v>
      </c>
      <c r="G53" s="29">
        <v>5.17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44599</v>
      </c>
      <c r="B54" s="29">
        <v>526622</v>
      </c>
      <c r="C54" s="28" t="s">
        <v>938</v>
      </c>
      <c r="D54" s="28" t="s">
        <v>959</v>
      </c>
      <c r="E54" s="28" t="s">
        <v>577</v>
      </c>
      <c r="F54" s="87">
        <v>5758841</v>
      </c>
      <c r="G54" s="29">
        <v>2.1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44599</v>
      </c>
      <c r="B55" s="29">
        <v>542938</v>
      </c>
      <c r="C55" s="28" t="s">
        <v>1033</v>
      </c>
      <c r="D55" s="28" t="s">
        <v>1034</v>
      </c>
      <c r="E55" s="28" t="s">
        <v>577</v>
      </c>
      <c r="F55" s="87">
        <v>15096</v>
      </c>
      <c r="G55" s="29">
        <v>46.4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44599</v>
      </c>
      <c r="B56" s="29">
        <v>538537</v>
      </c>
      <c r="C56" s="28" t="s">
        <v>960</v>
      </c>
      <c r="D56" s="28" t="s">
        <v>1035</v>
      </c>
      <c r="E56" s="28" t="s">
        <v>576</v>
      </c>
      <c r="F56" s="87">
        <v>118678</v>
      </c>
      <c r="G56" s="29">
        <v>2.78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44599</v>
      </c>
      <c r="B57" s="29">
        <v>540386</v>
      </c>
      <c r="C57" s="28" t="s">
        <v>918</v>
      </c>
      <c r="D57" s="28" t="s">
        <v>877</v>
      </c>
      <c r="E57" s="28" t="s">
        <v>576</v>
      </c>
      <c r="F57" s="87">
        <v>56210</v>
      </c>
      <c r="G57" s="29">
        <v>28.52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44599</v>
      </c>
      <c r="B58" s="29">
        <v>540386</v>
      </c>
      <c r="C58" s="28" t="s">
        <v>918</v>
      </c>
      <c r="D58" s="28" t="s">
        <v>877</v>
      </c>
      <c r="E58" s="28" t="s">
        <v>577</v>
      </c>
      <c r="F58" s="87">
        <v>5870</v>
      </c>
      <c r="G58" s="29">
        <v>28.99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44599</v>
      </c>
      <c r="B59" s="29">
        <v>540198</v>
      </c>
      <c r="C59" s="28" t="s">
        <v>1036</v>
      </c>
      <c r="D59" s="28" t="s">
        <v>1037</v>
      </c>
      <c r="E59" s="28" t="s">
        <v>576</v>
      </c>
      <c r="F59" s="87">
        <v>27416</v>
      </c>
      <c r="G59" s="29">
        <v>54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44599</v>
      </c>
      <c r="B60" s="29">
        <v>540198</v>
      </c>
      <c r="C60" s="28" t="s">
        <v>1036</v>
      </c>
      <c r="D60" s="28" t="s">
        <v>1038</v>
      </c>
      <c r="E60" s="28" t="s">
        <v>576</v>
      </c>
      <c r="F60" s="87">
        <v>35000</v>
      </c>
      <c r="G60" s="29">
        <v>54.64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44599</v>
      </c>
      <c r="B61" s="29">
        <v>540198</v>
      </c>
      <c r="C61" s="28" t="s">
        <v>1036</v>
      </c>
      <c r="D61" s="28" t="s">
        <v>1038</v>
      </c>
      <c r="E61" s="28" t="s">
        <v>577</v>
      </c>
      <c r="F61" s="87">
        <v>24039</v>
      </c>
      <c r="G61" s="29">
        <v>53.81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44599</v>
      </c>
      <c r="B62" s="29">
        <v>540198</v>
      </c>
      <c r="C62" s="18" t="s">
        <v>1036</v>
      </c>
      <c r="D62" s="18" t="s">
        <v>1037</v>
      </c>
      <c r="E62" s="28" t="s">
        <v>577</v>
      </c>
      <c r="F62" s="87">
        <v>30000</v>
      </c>
      <c r="G62" s="29">
        <v>54.75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44599</v>
      </c>
      <c r="B63" s="29">
        <v>538860</v>
      </c>
      <c r="C63" s="28" t="s">
        <v>939</v>
      </c>
      <c r="D63" s="28" t="s">
        <v>854</v>
      </c>
      <c r="E63" s="28" t="s">
        <v>577</v>
      </c>
      <c r="F63" s="87">
        <v>855645</v>
      </c>
      <c r="G63" s="29">
        <v>3.75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44599</v>
      </c>
      <c r="B64" s="29">
        <v>532911</v>
      </c>
      <c r="C64" s="28" t="s">
        <v>1039</v>
      </c>
      <c r="D64" s="28" t="s">
        <v>1040</v>
      </c>
      <c r="E64" s="28" t="s">
        <v>576</v>
      </c>
      <c r="F64" s="87">
        <v>75000</v>
      </c>
      <c r="G64" s="29">
        <v>11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44599</v>
      </c>
      <c r="B65" s="29">
        <v>532911</v>
      </c>
      <c r="C65" s="28" t="s">
        <v>1039</v>
      </c>
      <c r="D65" s="28" t="s">
        <v>1040</v>
      </c>
      <c r="E65" s="28" t="s">
        <v>577</v>
      </c>
      <c r="F65" s="87">
        <v>25000</v>
      </c>
      <c r="G65" s="29">
        <v>10.77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44599</v>
      </c>
      <c r="B66" s="29">
        <v>532911</v>
      </c>
      <c r="C66" s="28" t="s">
        <v>1039</v>
      </c>
      <c r="D66" s="28" t="s">
        <v>1041</v>
      </c>
      <c r="E66" s="28" t="s">
        <v>576</v>
      </c>
      <c r="F66" s="87">
        <v>307429</v>
      </c>
      <c r="G66" s="29">
        <v>9.7200000000000006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44599</v>
      </c>
      <c r="B67" s="29">
        <v>532911</v>
      </c>
      <c r="C67" s="28" t="s">
        <v>1039</v>
      </c>
      <c r="D67" s="28" t="s">
        <v>1041</v>
      </c>
      <c r="E67" s="28" t="s">
        <v>577</v>
      </c>
      <c r="F67" s="87">
        <v>307429</v>
      </c>
      <c r="G67" s="29">
        <v>10.8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44599</v>
      </c>
      <c r="B68" s="29">
        <v>532911</v>
      </c>
      <c r="C68" s="28" t="s">
        <v>1039</v>
      </c>
      <c r="D68" s="28" t="s">
        <v>1042</v>
      </c>
      <c r="E68" s="28" t="s">
        <v>576</v>
      </c>
      <c r="F68" s="87">
        <v>92515</v>
      </c>
      <c r="G68" s="29">
        <v>10.98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44599</v>
      </c>
      <c r="B69" s="29">
        <v>532911</v>
      </c>
      <c r="C69" s="28" t="s">
        <v>1039</v>
      </c>
      <c r="D69" s="28" t="s">
        <v>1042</v>
      </c>
      <c r="E69" s="28" t="s">
        <v>577</v>
      </c>
      <c r="F69" s="87">
        <v>5515</v>
      </c>
      <c r="G69" s="29">
        <v>11.05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44599</v>
      </c>
      <c r="B70" s="29">
        <v>504335</v>
      </c>
      <c r="C70" s="28" t="s">
        <v>1043</v>
      </c>
      <c r="D70" s="28" t="s">
        <v>1044</v>
      </c>
      <c r="E70" s="28" t="s">
        <v>577</v>
      </c>
      <c r="F70" s="87">
        <v>1000000</v>
      </c>
      <c r="G70" s="29">
        <v>0.48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44599</v>
      </c>
      <c r="B71" s="29">
        <v>504335</v>
      </c>
      <c r="C71" s="28" t="s">
        <v>1043</v>
      </c>
      <c r="D71" s="28" t="s">
        <v>1045</v>
      </c>
      <c r="E71" s="28" t="s">
        <v>577</v>
      </c>
      <c r="F71" s="87">
        <v>902900</v>
      </c>
      <c r="G71" s="29">
        <v>0.48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44599</v>
      </c>
      <c r="B72" s="29">
        <v>536659</v>
      </c>
      <c r="C72" s="28" t="s">
        <v>1046</v>
      </c>
      <c r="D72" s="28" t="s">
        <v>1007</v>
      </c>
      <c r="E72" s="28" t="s">
        <v>577</v>
      </c>
      <c r="F72" s="87">
        <v>30000</v>
      </c>
      <c r="G72" s="29">
        <v>25.01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44599</v>
      </c>
      <c r="B73" s="29">
        <v>539561</v>
      </c>
      <c r="C73" s="28" t="s">
        <v>1047</v>
      </c>
      <c r="D73" s="28" t="s">
        <v>1001</v>
      </c>
      <c r="E73" s="28" t="s">
        <v>576</v>
      </c>
      <c r="F73" s="87">
        <v>19923</v>
      </c>
      <c r="G73" s="29">
        <v>138.94999999999999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44599</v>
      </c>
      <c r="B74" s="29">
        <v>539561</v>
      </c>
      <c r="C74" s="28" t="s">
        <v>1047</v>
      </c>
      <c r="D74" s="28" t="s">
        <v>1048</v>
      </c>
      <c r="E74" s="28" t="s">
        <v>576</v>
      </c>
      <c r="F74" s="87">
        <v>19923</v>
      </c>
      <c r="G74" s="29">
        <v>135.05000000000001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44599</v>
      </c>
      <c r="B75" s="29">
        <v>539561</v>
      </c>
      <c r="C75" s="28" t="s">
        <v>1047</v>
      </c>
      <c r="D75" s="28" t="s">
        <v>1049</v>
      </c>
      <c r="E75" s="28" t="s">
        <v>576</v>
      </c>
      <c r="F75" s="87">
        <v>20000</v>
      </c>
      <c r="G75" s="29">
        <v>138.94999999999999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44599</v>
      </c>
      <c r="B76" s="29">
        <v>539561</v>
      </c>
      <c r="C76" s="28" t="s">
        <v>1047</v>
      </c>
      <c r="D76" s="28" t="s">
        <v>1048</v>
      </c>
      <c r="E76" s="28" t="s">
        <v>577</v>
      </c>
      <c r="F76" s="87">
        <v>19923</v>
      </c>
      <c r="G76" s="29">
        <v>138.94999999999999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44599</v>
      </c>
      <c r="B77" s="29">
        <v>539561</v>
      </c>
      <c r="C77" s="28" t="s">
        <v>1047</v>
      </c>
      <c r="D77" s="28" t="s">
        <v>1050</v>
      </c>
      <c r="E77" s="28" t="s">
        <v>577</v>
      </c>
      <c r="F77" s="87">
        <v>20000</v>
      </c>
      <c r="G77" s="29">
        <v>138.94999999999999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44599</v>
      </c>
      <c r="B78" s="29">
        <v>539561</v>
      </c>
      <c r="C78" s="28" t="s">
        <v>1047</v>
      </c>
      <c r="D78" s="28" t="s">
        <v>1049</v>
      </c>
      <c r="E78" s="28" t="s">
        <v>577</v>
      </c>
      <c r="F78" s="87">
        <v>20000</v>
      </c>
      <c r="G78" s="29">
        <v>135.05000000000001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44599</v>
      </c>
      <c r="B79" s="29">
        <v>543366</v>
      </c>
      <c r="C79" s="28" t="s">
        <v>1051</v>
      </c>
      <c r="D79" s="28" t="s">
        <v>1052</v>
      </c>
      <c r="E79" s="28" t="s">
        <v>576</v>
      </c>
      <c r="F79" s="87">
        <v>6000</v>
      </c>
      <c r="G79" s="29">
        <v>81</v>
      </c>
      <c r="H79" s="29" t="s">
        <v>312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44599</v>
      </c>
      <c r="B80" s="29">
        <v>543366</v>
      </c>
      <c r="C80" s="28" t="s">
        <v>1051</v>
      </c>
      <c r="D80" s="28" t="s">
        <v>1053</v>
      </c>
      <c r="E80" s="28" t="s">
        <v>577</v>
      </c>
      <c r="F80" s="87">
        <v>6000</v>
      </c>
      <c r="G80" s="29">
        <v>81</v>
      </c>
      <c r="H80" s="29" t="s">
        <v>312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44599</v>
      </c>
      <c r="B81" s="29">
        <v>540782</v>
      </c>
      <c r="C81" s="28" t="s">
        <v>1054</v>
      </c>
      <c r="D81" s="28" t="s">
        <v>1055</v>
      </c>
      <c r="E81" s="28" t="s">
        <v>577</v>
      </c>
      <c r="F81" s="87">
        <v>54000</v>
      </c>
      <c r="G81" s="29">
        <v>15.16</v>
      </c>
      <c r="H81" s="29" t="s">
        <v>312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44599</v>
      </c>
      <c r="B82" s="29">
        <v>538875</v>
      </c>
      <c r="C82" s="28" t="s">
        <v>1056</v>
      </c>
      <c r="D82" s="28" t="s">
        <v>1057</v>
      </c>
      <c r="E82" s="28" t="s">
        <v>577</v>
      </c>
      <c r="F82" s="87">
        <v>120000</v>
      </c>
      <c r="G82" s="29">
        <v>16.88</v>
      </c>
      <c r="H82" s="29" t="s">
        <v>312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44599</v>
      </c>
      <c r="B83" s="29">
        <v>540425</v>
      </c>
      <c r="C83" s="28" t="s">
        <v>1058</v>
      </c>
      <c r="D83" s="28" t="s">
        <v>1059</v>
      </c>
      <c r="E83" s="28" t="s">
        <v>576</v>
      </c>
      <c r="F83" s="87">
        <v>114500</v>
      </c>
      <c r="G83" s="29">
        <v>550</v>
      </c>
      <c r="H83" s="29" t="s">
        <v>312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44599</v>
      </c>
      <c r="B84" s="29">
        <v>540425</v>
      </c>
      <c r="C84" s="28" t="s">
        <v>1058</v>
      </c>
      <c r="D84" s="28" t="s">
        <v>1060</v>
      </c>
      <c r="E84" s="28" t="s">
        <v>577</v>
      </c>
      <c r="F84" s="87">
        <v>135000</v>
      </c>
      <c r="G84" s="29">
        <v>550.19000000000005</v>
      </c>
      <c r="H84" s="29" t="s">
        <v>312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44599</v>
      </c>
      <c r="B85" s="29">
        <v>540425</v>
      </c>
      <c r="C85" s="28" t="s">
        <v>1058</v>
      </c>
      <c r="D85" s="28" t="s">
        <v>1061</v>
      </c>
      <c r="E85" s="28" t="s">
        <v>577</v>
      </c>
      <c r="F85" s="87">
        <v>633253</v>
      </c>
      <c r="G85" s="29">
        <v>550.34</v>
      </c>
      <c r="H85" s="29" t="s">
        <v>312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44599</v>
      </c>
      <c r="B86" s="29">
        <v>540693</v>
      </c>
      <c r="C86" s="28" t="s">
        <v>1062</v>
      </c>
      <c r="D86" s="28" t="s">
        <v>1063</v>
      </c>
      <c r="E86" s="28" t="s">
        <v>577</v>
      </c>
      <c r="F86" s="87">
        <v>67500</v>
      </c>
      <c r="G86" s="29">
        <v>86.16</v>
      </c>
      <c r="H86" s="29" t="s">
        <v>312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44599</v>
      </c>
      <c r="B87" s="29">
        <v>530017</v>
      </c>
      <c r="C87" s="28" t="s">
        <v>1064</v>
      </c>
      <c r="D87" s="28" t="s">
        <v>1065</v>
      </c>
      <c r="E87" s="28" t="s">
        <v>576</v>
      </c>
      <c r="F87" s="87">
        <v>335000</v>
      </c>
      <c r="G87" s="29">
        <v>14.79</v>
      </c>
      <c r="H87" s="29" t="s">
        <v>312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44599</v>
      </c>
      <c r="B88" s="29">
        <v>530017</v>
      </c>
      <c r="C88" s="28" t="s">
        <v>1064</v>
      </c>
      <c r="D88" s="28" t="s">
        <v>1066</v>
      </c>
      <c r="E88" s="28" t="s">
        <v>577</v>
      </c>
      <c r="F88" s="87">
        <v>335307</v>
      </c>
      <c r="G88" s="29">
        <v>14.79</v>
      </c>
      <c r="H88" s="29" t="s">
        <v>312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44599</v>
      </c>
      <c r="B89" s="29">
        <v>540253</v>
      </c>
      <c r="C89" s="28" t="s">
        <v>1067</v>
      </c>
      <c r="D89" s="28" t="s">
        <v>1068</v>
      </c>
      <c r="E89" s="28" t="s">
        <v>577</v>
      </c>
      <c r="F89" s="87">
        <v>56484</v>
      </c>
      <c r="G89" s="29">
        <v>2.23</v>
      </c>
      <c r="H89" s="29" t="s">
        <v>312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44599</v>
      </c>
      <c r="B90" s="29">
        <v>540253</v>
      </c>
      <c r="C90" s="28" t="s">
        <v>1067</v>
      </c>
      <c r="D90" s="28" t="s">
        <v>1069</v>
      </c>
      <c r="E90" s="28" t="s">
        <v>576</v>
      </c>
      <c r="F90" s="87">
        <v>82732</v>
      </c>
      <c r="G90" s="29">
        <v>2.23</v>
      </c>
      <c r="H90" s="29" t="s">
        <v>312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44599</v>
      </c>
      <c r="B91" s="29">
        <v>539026</v>
      </c>
      <c r="C91" s="28" t="s">
        <v>1070</v>
      </c>
      <c r="D91" s="28" t="s">
        <v>1071</v>
      </c>
      <c r="E91" s="28" t="s">
        <v>576</v>
      </c>
      <c r="F91" s="87">
        <v>20000</v>
      </c>
      <c r="G91" s="29">
        <v>7.95</v>
      </c>
      <c r="H91" s="29" t="s">
        <v>312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44599</v>
      </c>
      <c r="B92" s="29">
        <v>539026</v>
      </c>
      <c r="C92" s="28" t="s">
        <v>1070</v>
      </c>
      <c r="D92" s="28" t="s">
        <v>1072</v>
      </c>
      <c r="E92" s="28" t="s">
        <v>577</v>
      </c>
      <c r="F92" s="87">
        <v>20000</v>
      </c>
      <c r="G92" s="29">
        <v>7.95</v>
      </c>
      <c r="H92" s="29" t="s">
        <v>312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44599</v>
      </c>
      <c r="B93" s="29">
        <v>542025</v>
      </c>
      <c r="C93" s="28" t="s">
        <v>940</v>
      </c>
      <c r="D93" s="28" t="s">
        <v>1073</v>
      </c>
      <c r="E93" s="28" t="s">
        <v>576</v>
      </c>
      <c r="F93" s="87">
        <v>864000</v>
      </c>
      <c r="G93" s="29">
        <v>1.42</v>
      </c>
      <c r="H93" s="29" t="s">
        <v>312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44599</v>
      </c>
      <c r="B94" s="29">
        <v>542025</v>
      </c>
      <c r="C94" s="28" t="s">
        <v>940</v>
      </c>
      <c r="D94" s="28" t="s">
        <v>1073</v>
      </c>
      <c r="E94" s="28" t="s">
        <v>577</v>
      </c>
      <c r="F94" s="87">
        <v>864000</v>
      </c>
      <c r="G94" s="29">
        <v>1.44</v>
      </c>
      <c r="H94" s="29" t="s">
        <v>312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44599</v>
      </c>
      <c r="B95" s="29">
        <v>542025</v>
      </c>
      <c r="C95" s="28" t="s">
        <v>940</v>
      </c>
      <c r="D95" s="28" t="s">
        <v>1074</v>
      </c>
      <c r="E95" s="28" t="s">
        <v>576</v>
      </c>
      <c r="F95" s="87">
        <v>864000</v>
      </c>
      <c r="G95" s="29">
        <v>1.45</v>
      </c>
      <c r="H95" s="29" t="s">
        <v>312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44599</v>
      </c>
      <c r="B96" s="29">
        <v>542025</v>
      </c>
      <c r="C96" s="28" t="s">
        <v>940</v>
      </c>
      <c r="D96" s="28" t="s">
        <v>1074</v>
      </c>
      <c r="E96" s="28" t="s">
        <v>577</v>
      </c>
      <c r="F96" s="87">
        <v>816000</v>
      </c>
      <c r="G96" s="29">
        <v>1.47</v>
      </c>
      <c r="H96" s="29" t="s">
        <v>312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44599</v>
      </c>
      <c r="B97" s="29">
        <v>539835</v>
      </c>
      <c r="C97" s="28" t="s">
        <v>961</v>
      </c>
      <c r="D97" s="28" t="s">
        <v>861</v>
      </c>
      <c r="E97" s="28" t="s">
        <v>577</v>
      </c>
      <c r="F97" s="87">
        <v>232908</v>
      </c>
      <c r="G97" s="29">
        <v>3.4</v>
      </c>
      <c r="H97" s="29" t="s">
        <v>312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44599</v>
      </c>
      <c r="B98" s="29">
        <v>534733</v>
      </c>
      <c r="C98" s="28" t="s">
        <v>919</v>
      </c>
      <c r="D98" s="28" t="s">
        <v>941</v>
      </c>
      <c r="E98" s="28" t="s">
        <v>577</v>
      </c>
      <c r="F98" s="87">
        <v>769229</v>
      </c>
      <c r="G98" s="29">
        <v>4.88</v>
      </c>
      <c r="H98" s="29" t="s">
        <v>312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44599</v>
      </c>
      <c r="B99" s="29">
        <v>543373</v>
      </c>
      <c r="C99" s="28" t="s">
        <v>1075</v>
      </c>
      <c r="D99" s="28" t="s">
        <v>1076</v>
      </c>
      <c r="E99" s="28" t="s">
        <v>576</v>
      </c>
      <c r="F99" s="87">
        <v>57000</v>
      </c>
      <c r="G99" s="29">
        <v>66.14</v>
      </c>
      <c r="H99" s="29" t="s">
        <v>312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44599</v>
      </c>
      <c r="B100" s="29">
        <v>543373</v>
      </c>
      <c r="C100" s="28" t="s">
        <v>1075</v>
      </c>
      <c r="D100" s="28" t="s">
        <v>1077</v>
      </c>
      <c r="E100" s="28" t="s">
        <v>576</v>
      </c>
      <c r="F100" s="87">
        <v>60000</v>
      </c>
      <c r="G100" s="29">
        <v>64</v>
      </c>
      <c r="H100" s="29" t="s">
        <v>312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44599</v>
      </c>
      <c r="B101" s="29">
        <v>543373</v>
      </c>
      <c r="C101" s="28" t="s">
        <v>1075</v>
      </c>
      <c r="D101" s="28" t="s">
        <v>1078</v>
      </c>
      <c r="E101" s="28" t="s">
        <v>576</v>
      </c>
      <c r="F101" s="87">
        <v>75000</v>
      </c>
      <c r="G101" s="29">
        <v>64</v>
      </c>
      <c r="H101" s="29" t="s">
        <v>312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44599</v>
      </c>
      <c r="B102" s="29">
        <v>543373</v>
      </c>
      <c r="C102" s="28" t="s">
        <v>1075</v>
      </c>
      <c r="D102" s="28" t="s">
        <v>1079</v>
      </c>
      <c r="E102" s="28" t="s">
        <v>576</v>
      </c>
      <c r="F102" s="87">
        <v>120000</v>
      </c>
      <c r="G102" s="29">
        <v>64</v>
      </c>
      <c r="H102" s="29" t="s">
        <v>312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44599</v>
      </c>
      <c r="B103" s="29">
        <v>543373</v>
      </c>
      <c r="C103" s="28" t="s">
        <v>1075</v>
      </c>
      <c r="D103" s="28" t="s">
        <v>1080</v>
      </c>
      <c r="E103" s="28" t="s">
        <v>576</v>
      </c>
      <c r="F103" s="87">
        <v>120000</v>
      </c>
      <c r="G103" s="29">
        <v>64</v>
      </c>
      <c r="H103" s="29" t="s">
        <v>312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44599</v>
      </c>
      <c r="B104" s="29">
        <v>543373</v>
      </c>
      <c r="C104" s="28" t="s">
        <v>1075</v>
      </c>
      <c r="D104" s="28" t="s">
        <v>1081</v>
      </c>
      <c r="E104" s="28" t="s">
        <v>577</v>
      </c>
      <c r="F104" s="87">
        <v>261000</v>
      </c>
      <c r="G104" s="29">
        <v>64</v>
      </c>
      <c r="H104" s="29" t="s">
        <v>312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44599</v>
      </c>
      <c r="B105" s="29">
        <v>543373</v>
      </c>
      <c r="C105" s="28" t="s">
        <v>1075</v>
      </c>
      <c r="D105" s="28" t="s">
        <v>1082</v>
      </c>
      <c r="E105" s="28" t="s">
        <v>577</v>
      </c>
      <c r="F105" s="87">
        <v>264000</v>
      </c>
      <c r="G105" s="29">
        <v>64</v>
      </c>
      <c r="H105" s="29" t="s">
        <v>312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44599</v>
      </c>
      <c r="B106" s="29">
        <v>523558</v>
      </c>
      <c r="C106" s="28" t="s">
        <v>962</v>
      </c>
      <c r="D106" s="28" t="s">
        <v>854</v>
      </c>
      <c r="E106" s="28" t="s">
        <v>577</v>
      </c>
      <c r="F106" s="87">
        <v>750000</v>
      </c>
      <c r="G106" s="29">
        <v>26.3</v>
      </c>
      <c r="H106" s="29" t="s">
        <v>312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44599</v>
      </c>
      <c r="B107" s="29">
        <v>512359</v>
      </c>
      <c r="C107" s="28" t="s">
        <v>1083</v>
      </c>
      <c r="D107" s="28" t="s">
        <v>1007</v>
      </c>
      <c r="E107" s="28" t="s">
        <v>576</v>
      </c>
      <c r="F107" s="87">
        <v>750000</v>
      </c>
      <c r="G107" s="29">
        <v>0.96</v>
      </c>
      <c r="H107" s="29" t="s">
        <v>312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44599</v>
      </c>
      <c r="B108" s="29">
        <v>542923</v>
      </c>
      <c r="C108" s="28" t="s">
        <v>1084</v>
      </c>
      <c r="D108" s="28" t="s">
        <v>1085</v>
      </c>
      <c r="E108" s="28" t="s">
        <v>576</v>
      </c>
      <c r="F108" s="87">
        <v>60000</v>
      </c>
      <c r="G108" s="29">
        <v>20.75</v>
      </c>
      <c r="H108" s="29" t="s">
        <v>312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44599</v>
      </c>
      <c r="B109" s="29">
        <v>542923</v>
      </c>
      <c r="C109" s="28" t="s">
        <v>1084</v>
      </c>
      <c r="D109" s="28" t="s">
        <v>1086</v>
      </c>
      <c r="E109" s="28" t="s">
        <v>577</v>
      </c>
      <c r="F109" s="87">
        <v>60000</v>
      </c>
      <c r="G109" s="29">
        <v>20.75</v>
      </c>
      <c r="H109" s="29" t="s">
        <v>312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44599</v>
      </c>
      <c r="B110" s="29">
        <v>502281</v>
      </c>
      <c r="C110" s="28" t="s">
        <v>1087</v>
      </c>
      <c r="D110" s="28" t="s">
        <v>1088</v>
      </c>
      <c r="E110" s="28" t="s">
        <v>576</v>
      </c>
      <c r="F110" s="87">
        <v>100000</v>
      </c>
      <c r="G110" s="29">
        <v>22.95</v>
      </c>
      <c r="H110" s="29" t="s">
        <v>312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44599</v>
      </c>
      <c r="B111" s="29">
        <v>502281</v>
      </c>
      <c r="C111" s="28" t="s">
        <v>1087</v>
      </c>
      <c r="D111" s="28" t="s">
        <v>1089</v>
      </c>
      <c r="E111" s="28" t="s">
        <v>577</v>
      </c>
      <c r="F111" s="87">
        <v>143093</v>
      </c>
      <c r="G111" s="29">
        <v>22.95</v>
      </c>
      <c r="H111" s="29" t="s">
        <v>312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44599</v>
      </c>
      <c r="B112" s="29">
        <v>540726</v>
      </c>
      <c r="C112" s="28" t="s">
        <v>1090</v>
      </c>
      <c r="D112" s="28" t="s">
        <v>1091</v>
      </c>
      <c r="E112" s="28" t="s">
        <v>576</v>
      </c>
      <c r="F112" s="87">
        <v>83511</v>
      </c>
      <c r="G112" s="29">
        <v>58.4</v>
      </c>
      <c r="H112" s="29" t="s">
        <v>312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44599</v>
      </c>
      <c r="B113" s="29">
        <v>540726</v>
      </c>
      <c r="C113" s="28" t="s">
        <v>1090</v>
      </c>
      <c r="D113" s="28" t="s">
        <v>1091</v>
      </c>
      <c r="E113" s="28" t="s">
        <v>577</v>
      </c>
      <c r="F113" s="87">
        <v>83511</v>
      </c>
      <c r="G113" s="29">
        <v>61.91</v>
      </c>
      <c r="H113" s="29" t="s">
        <v>312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44599</v>
      </c>
      <c r="B114" s="29">
        <v>540097</v>
      </c>
      <c r="C114" s="28" t="s">
        <v>1092</v>
      </c>
      <c r="D114" s="28" t="s">
        <v>1093</v>
      </c>
      <c r="E114" s="28" t="s">
        <v>577</v>
      </c>
      <c r="F114" s="87">
        <v>25000</v>
      </c>
      <c r="G114" s="29">
        <v>30.6</v>
      </c>
      <c r="H114" s="29" t="s">
        <v>312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44599</v>
      </c>
      <c r="B115" s="29">
        <v>511509</v>
      </c>
      <c r="C115" s="28" t="s">
        <v>963</v>
      </c>
      <c r="D115" s="28" t="s">
        <v>964</v>
      </c>
      <c r="E115" s="28" t="s">
        <v>577</v>
      </c>
      <c r="F115" s="87">
        <v>145546</v>
      </c>
      <c r="G115" s="29">
        <v>55.64</v>
      </c>
      <c r="H115" s="29" t="s">
        <v>312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44599</v>
      </c>
      <c r="B116" s="29" t="s">
        <v>1094</v>
      </c>
      <c r="C116" s="28" t="s">
        <v>1095</v>
      </c>
      <c r="D116" s="28" t="s">
        <v>877</v>
      </c>
      <c r="E116" s="28" t="s">
        <v>576</v>
      </c>
      <c r="F116" s="87">
        <v>921611</v>
      </c>
      <c r="G116" s="29">
        <v>25.17</v>
      </c>
      <c r="H116" s="29" t="s">
        <v>862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44599</v>
      </c>
      <c r="B117" s="29" t="s">
        <v>1096</v>
      </c>
      <c r="C117" s="28" t="s">
        <v>1097</v>
      </c>
      <c r="D117" s="28" t="s">
        <v>1098</v>
      </c>
      <c r="E117" s="28" t="s">
        <v>576</v>
      </c>
      <c r="F117" s="87">
        <v>200000</v>
      </c>
      <c r="G117" s="29">
        <v>23.81</v>
      </c>
      <c r="H117" s="29" t="s">
        <v>862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44599</v>
      </c>
      <c r="B118" s="29" t="s">
        <v>1096</v>
      </c>
      <c r="C118" s="28" t="s">
        <v>1097</v>
      </c>
      <c r="D118" s="28" t="s">
        <v>1099</v>
      </c>
      <c r="E118" s="28" t="s">
        <v>576</v>
      </c>
      <c r="F118" s="87">
        <v>193226</v>
      </c>
      <c r="G118" s="29">
        <v>23.75</v>
      </c>
      <c r="H118" s="29" t="s">
        <v>862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44599</v>
      </c>
      <c r="B119" s="29" t="s">
        <v>1100</v>
      </c>
      <c r="C119" s="28" t="s">
        <v>1101</v>
      </c>
      <c r="D119" s="28" t="s">
        <v>1102</v>
      </c>
      <c r="E119" s="28" t="s">
        <v>576</v>
      </c>
      <c r="F119" s="87">
        <v>1208830</v>
      </c>
      <c r="G119" s="29">
        <v>126.42</v>
      </c>
      <c r="H119" s="29" t="s">
        <v>862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44599</v>
      </c>
      <c r="B120" s="29" t="s">
        <v>1103</v>
      </c>
      <c r="C120" s="28" t="s">
        <v>1104</v>
      </c>
      <c r="D120" s="28" t="s">
        <v>1105</v>
      </c>
      <c r="E120" s="28" t="s">
        <v>576</v>
      </c>
      <c r="F120" s="87">
        <v>60000</v>
      </c>
      <c r="G120" s="29">
        <v>120</v>
      </c>
      <c r="H120" s="29" t="s">
        <v>862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44599</v>
      </c>
      <c r="B121" s="29" t="s">
        <v>1106</v>
      </c>
      <c r="C121" s="28" t="s">
        <v>1107</v>
      </c>
      <c r="D121" s="28" t="s">
        <v>942</v>
      </c>
      <c r="E121" s="28" t="s">
        <v>576</v>
      </c>
      <c r="F121" s="87">
        <v>944530</v>
      </c>
      <c r="G121" s="29">
        <v>101.51</v>
      </c>
      <c r="H121" s="29" t="s">
        <v>862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44599</v>
      </c>
      <c r="B122" s="29" t="s">
        <v>1108</v>
      </c>
      <c r="C122" s="28" t="s">
        <v>1109</v>
      </c>
      <c r="D122" s="28" t="s">
        <v>1110</v>
      </c>
      <c r="E122" s="28" t="s">
        <v>576</v>
      </c>
      <c r="F122" s="87">
        <v>1058045</v>
      </c>
      <c r="G122" s="29">
        <v>25.15</v>
      </c>
      <c r="H122" s="29" t="s">
        <v>862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44599</v>
      </c>
      <c r="B123" s="29" t="s">
        <v>1111</v>
      </c>
      <c r="C123" s="28" t="s">
        <v>1112</v>
      </c>
      <c r="D123" s="28" t="s">
        <v>1113</v>
      </c>
      <c r="E123" s="28" t="s">
        <v>576</v>
      </c>
      <c r="F123" s="87">
        <v>1000000</v>
      </c>
      <c r="G123" s="29">
        <v>14</v>
      </c>
      <c r="H123" s="29" t="s">
        <v>862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44599</v>
      </c>
      <c r="B124" s="29" t="s">
        <v>1111</v>
      </c>
      <c r="C124" s="28" t="s">
        <v>1112</v>
      </c>
      <c r="D124" s="28" t="s">
        <v>1114</v>
      </c>
      <c r="E124" s="28" t="s">
        <v>576</v>
      </c>
      <c r="F124" s="87">
        <v>1000000</v>
      </c>
      <c r="G124" s="29">
        <v>14</v>
      </c>
      <c r="H124" s="29" t="s">
        <v>862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44599</v>
      </c>
      <c r="B125" s="29" t="s">
        <v>1111</v>
      </c>
      <c r="C125" s="28" t="s">
        <v>1112</v>
      </c>
      <c r="D125" s="28" t="s">
        <v>1115</v>
      </c>
      <c r="E125" s="28" t="s">
        <v>576</v>
      </c>
      <c r="F125" s="87">
        <v>5000000</v>
      </c>
      <c r="G125" s="29">
        <v>14</v>
      </c>
      <c r="H125" s="29" t="s">
        <v>862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44599</v>
      </c>
      <c r="B126" s="29" t="s">
        <v>1111</v>
      </c>
      <c r="C126" s="28" t="s">
        <v>1112</v>
      </c>
      <c r="D126" s="28" t="s">
        <v>877</v>
      </c>
      <c r="E126" s="28" t="s">
        <v>576</v>
      </c>
      <c r="F126" s="87">
        <v>2064369</v>
      </c>
      <c r="G126" s="29">
        <v>13.92</v>
      </c>
      <c r="H126" s="29" t="s">
        <v>862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44599</v>
      </c>
      <c r="B127" s="29" t="s">
        <v>1111</v>
      </c>
      <c r="C127" s="28" t="s">
        <v>1112</v>
      </c>
      <c r="D127" s="28" t="s">
        <v>1116</v>
      </c>
      <c r="E127" s="28" t="s">
        <v>576</v>
      </c>
      <c r="F127" s="87">
        <v>2500000</v>
      </c>
      <c r="G127" s="29">
        <v>13.99</v>
      </c>
      <c r="H127" s="29" t="s">
        <v>862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44599</v>
      </c>
      <c r="B128" s="29" t="s">
        <v>1111</v>
      </c>
      <c r="C128" s="28" t="s">
        <v>1112</v>
      </c>
      <c r="D128" s="28" t="s">
        <v>1117</v>
      </c>
      <c r="E128" s="28" t="s">
        <v>576</v>
      </c>
      <c r="F128" s="87">
        <v>1000000</v>
      </c>
      <c r="G128" s="29">
        <v>14</v>
      </c>
      <c r="H128" s="29" t="s">
        <v>862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44599</v>
      </c>
      <c r="B129" s="29" t="s">
        <v>1111</v>
      </c>
      <c r="C129" s="28" t="s">
        <v>1112</v>
      </c>
      <c r="D129" s="28" t="s">
        <v>1118</v>
      </c>
      <c r="E129" s="28" t="s">
        <v>576</v>
      </c>
      <c r="F129" s="87">
        <v>1250000</v>
      </c>
      <c r="G129" s="29">
        <v>14</v>
      </c>
      <c r="H129" s="29" t="s">
        <v>862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44599</v>
      </c>
      <c r="B130" s="29" t="s">
        <v>1111</v>
      </c>
      <c r="C130" s="28" t="s">
        <v>1112</v>
      </c>
      <c r="D130" s="28" t="s">
        <v>1119</v>
      </c>
      <c r="E130" s="28" t="s">
        <v>576</v>
      </c>
      <c r="F130" s="87">
        <v>2000000</v>
      </c>
      <c r="G130" s="29">
        <v>14</v>
      </c>
      <c r="H130" s="29" t="s">
        <v>862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44599</v>
      </c>
      <c r="B131" s="29" t="s">
        <v>381</v>
      </c>
      <c r="C131" s="28" t="s">
        <v>1120</v>
      </c>
      <c r="D131" s="28" t="s">
        <v>865</v>
      </c>
      <c r="E131" s="28" t="s">
        <v>576</v>
      </c>
      <c r="F131" s="87">
        <v>1225323</v>
      </c>
      <c r="G131" s="29">
        <v>518.34</v>
      </c>
      <c r="H131" s="29" t="s">
        <v>862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44599</v>
      </c>
      <c r="B132" s="29" t="s">
        <v>381</v>
      </c>
      <c r="C132" s="28" t="s">
        <v>1120</v>
      </c>
      <c r="D132" s="28" t="s">
        <v>942</v>
      </c>
      <c r="E132" s="28" t="s">
        <v>576</v>
      </c>
      <c r="F132" s="87">
        <v>1187507</v>
      </c>
      <c r="G132" s="29">
        <v>518.96</v>
      </c>
      <c r="H132" s="29" t="s">
        <v>862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44599</v>
      </c>
      <c r="B133" s="29" t="s">
        <v>943</v>
      </c>
      <c r="C133" s="28" t="s">
        <v>944</v>
      </c>
      <c r="D133" s="28" t="s">
        <v>1121</v>
      </c>
      <c r="E133" s="28" t="s">
        <v>576</v>
      </c>
      <c r="F133" s="87">
        <v>2419028</v>
      </c>
      <c r="G133" s="29">
        <v>66.849999999999994</v>
      </c>
      <c r="H133" s="29" t="s">
        <v>862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44599</v>
      </c>
      <c r="B134" s="29" t="s">
        <v>943</v>
      </c>
      <c r="C134" s="28" t="s">
        <v>944</v>
      </c>
      <c r="D134" s="28" t="s">
        <v>865</v>
      </c>
      <c r="E134" s="28" t="s">
        <v>576</v>
      </c>
      <c r="F134" s="87">
        <v>2239097</v>
      </c>
      <c r="G134" s="29">
        <v>66.48</v>
      </c>
      <c r="H134" s="29" t="s">
        <v>862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44599</v>
      </c>
      <c r="B135" s="29" t="s">
        <v>943</v>
      </c>
      <c r="C135" s="28" t="s">
        <v>944</v>
      </c>
      <c r="D135" s="28" t="s">
        <v>942</v>
      </c>
      <c r="E135" s="28" t="s">
        <v>576</v>
      </c>
      <c r="F135" s="87">
        <v>3683087</v>
      </c>
      <c r="G135" s="29">
        <v>66.819999999999993</v>
      </c>
      <c r="H135" s="29" t="s">
        <v>862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44599</v>
      </c>
      <c r="B136" s="29" t="s">
        <v>943</v>
      </c>
      <c r="C136" s="28" t="s">
        <v>944</v>
      </c>
      <c r="D136" s="28" t="s">
        <v>1102</v>
      </c>
      <c r="E136" s="28" t="s">
        <v>576</v>
      </c>
      <c r="F136" s="87">
        <v>2638451</v>
      </c>
      <c r="G136" s="29">
        <v>66.86</v>
      </c>
      <c r="H136" s="29" t="s">
        <v>862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44599</v>
      </c>
      <c r="B137" s="29" t="s">
        <v>1122</v>
      </c>
      <c r="C137" s="28" t="s">
        <v>1123</v>
      </c>
      <c r="D137" s="28" t="s">
        <v>1124</v>
      </c>
      <c r="E137" s="28" t="s">
        <v>576</v>
      </c>
      <c r="F137" s="87">
        <v>365114</v>
      </c>
      <c r="G137" s="29">
        <v>29.61</v>
      </c>
      <c r="H137" s="29" t="s">
        <v>862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44599</v>
      </c>
      <c r="B138" s="29" t="s">
        <v>1122</v>
      </c>
      <c r="C138" s="28" t="s">
        <v>1123</v>
      </c>
      <c r="D138" s="28" t="s">
        <v>1098</v>
      </c>
      <c r="E138" s="28" t="s">
        <v>576</v>
      </c>
      <c r="F138" s="87">
        <v>306398</v>
      </c>
      <c r="G138" s="29">
        <v>29.43</v>
      </c>
      <c r="H138" s="29" t="s">
        <v>862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44599</v>
      </c>
      <c r="B139" s="29" t="s">
        <v>1122</v>
      </c>
      <c r="C139" s="28" t="s">
        <v>1123</v>
      </c>
      <c r="D139" s="28" t="s">
        <v>1125</v>
      </c>
      <c r="E139" s="28" t="s">
        <v>576</v>
      </c>
      <c r="F139" s="87">
        <v>583425</v>
      </c>
      <c r="G139" s="29">
        <v>28.88</v>
      </c>
      <c r="H139" s="29" t="s">
        <v>862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44599</v>
      </c>
      <c r="B140" s="29" t="s">
        <v>917</v>
      </c>
      <c r="C140" s="28" t="s">
        <v>920</v>
      </c>
      <c r="D140" s="28" t="s">
        <v>1126</v>
      </c>
      <c r="E140" s="28" t="s">
        <v>576</v>
      </c>
      <c r="F140" s="87">
        <v>2470669</v>
      </c>
      <c r="G140" s="29">
        <v>4.42</v>
      </c>
      <c r="H140" s="29" t="s">
        <v>862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44599</v>
      </c>
      <c r="B141" s="29" t="s">
        <v>917</v>
      </c>
      <c r="C141" s="28" t="s">
        <v>920</v>
      </c>
      <c r="D141" s="28" t="s">
        <v>861</v>
      </c>
      <c r="E141" s="28" t="s">
        <v>576</v>
      </c>
      <c r="F141" s="87">
        <v>2849839</v>
      </c>
      <c r="G141" s="29">
        <v>4.43</v>
      </c>
      <c r="H141" s="29" t="s">
        <v>862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44599</v>
      </c>
      <c r="B142" s="29" t="s">
        <v>1127</v>
      </c>
      <c r="C142" s="28" t="s">
        <v>1128</v>
      </c>
      <c r="D142" s="28" t="s">
        <v>1129</v>
      </c>
      <c r="E142" s="28" t="s">
        <v>576</v>
      </c>
      <c r="F142" s="87">
        <v>68496</v>
      </c>
      <c r="G142" s="29">
        <v>72.900000000000006</v>
      </c>
      <c r="H142" s="29" t="s">
        <v>862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44599</v>
      </c>
      <c r="B143" s="29" t="s">
        <v>1130</v>
      </c>
      <c r="C143" s="28" t="s">
        <v>1131</v>
      </c>
      <c r="D143" s="28" t="s">
        <v>1125</v>
      </c>
      <c r="E143" s="28" t="s">
        <v>576</v>
      </c>
      <c r="F143" s="87">
        <v>197602</v>
      </c>
      <c r="G143" s="29">
        <v>141.4</v>
      </c>
      <c r="H143" s="29" t="s">
        <v>862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44599</v>
      </c>
      <c r="B144" s="29" t="s">
        <v>1132</v>
      </c>
      <c r="C144" s="28" t="s">
        <v>1133</v>
      </c>
      <c r="D144" s="28" t="s">
        <v>1134</v>
      </c>
      <c r="E144" s="28" t="s">
        <v>576</v>
      </c>
      <c r="F144" s="87">
        <v>38000</v>
      </c>
      <c r="G144" s="29">
        <v>106.16</v>
      </c>
      <c r="H144" s="29" t="s">
        <v>862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44599</v>
      </c>
      <c r="B145" s="29" t="s">
        <v>1135</v>
      </c>
      <c r="C145" s="28" t="s">
        <v>1136</v>
      </c>
      <c r="D145" s="28" t="s">
        <v>965</v>
      </c>
      <c r="E145" s="28" t="s">
        <v>576</v>
      </c>
      <c r="F145" s="87">
        <v>500000</v>
      </c>
      <c r="G145" s="29">
        <v>64.599999999999994</v>
      </c>
      <c r="H145" s="29" t="s">
        <v>862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44599</v>
      </c>
      <c r="B146" s="29" t="s">
        <v>1137</v>
      </c>
      <c r="C146" s="28" t="s">
        <v>1138</v>
      </c>
      <c r="D146" s="28" t="s">
        <v>1139</v>
      </c>
      <c r="E146" s="28" t="s">
        <v>576</v>
      </c>
      <c r="F146" s="87">
        <v>90000</v>
      </c>
      <c r="G146" s="29">
        <v>33.200000000000003</v>
      </c>
      <c r="H146" s="29" t="s">
        <v>862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44599</v>
      </c>
      <c r="B147" s="29" t="s">
        <v>1137</v>
      </c>
      <c r="C147" s="28" t="s">
        <v>1138</v>
      </c>
      <c r="D147" s="28" t="s">
        <v>1140</v>
      </c>
      <c r="E147" s="28" t="s">
        <v>576</v>
      </c>
      <c r="F147" s="87">
        <v>72000</v>
      </c>
      <c r="G147" s="29">
        <v>33.200000000000003</v>
      </c>
      <c r="H147" s="29" t="s">
        <v>862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44599</v>
      </c>
      <c r="B148" s="29" t="s">
        <v>1141</v>
      </c>
      <c r="C148" s="28" t="s">
        <v>1142</v>
      </c>
      <c r="D148" s="28" t="s">
        <v>1125</v>
      </c>
      <c r="E148" s="28" t="s">
        <v>576</v>
      </c>
      <c r="F148" s="87">
        <v>73190</v>
      </c>
      <c r="G148" s="29">
        <v>60.25</v>
      </c>
      <c r="H148" s="29" t="s">
        <v>862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44599</v>
      </c>
      <c r="B149" s="29" t="s">
        <v>1143</v>
      </c>
      <c r="C149" s="28" t="s">
        <v>1144</v>
      </c>
      <c r="D149" s="28" t="s">
        <v>861</v>
      </c>
      <c r="E149" s="28" t="s">
        <v>576</v>
      </c>
      <c r="F149" s="87">
        <v>35500001</v>
      </c>
      <c r="G149" s="29">
        <v>1.48</v>
      </c>
      <c r="H149" s="29" t="s">
        <v>862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44599</v>
      </c>
      <c r="B150" s="29" t="s">
        <v>907</v>
      </c>
      <c r="C150" s="28" t="s">
        <v>908</v>
      </c>
      <c r="D150" s="28" t="s">
        <v>877</v>
      </c>
      <c r="E150" s="28" t="s">
        <v>576</v>
      </c>
      <c r="F150" s="87">
        <v>1801755</v>
      </c>
      <c r="G150" s="29">
        <v>21.97</v>
      </c>
      <c r="H150" s="29" t="s">
        <v>862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44599</v>
      </c>
      <c r="B151" s="29" t="s">
        <v>907</v>
      </c>
      <c r="C151" s="28" t="s">
        <v>908</v>
      </c>
      <c r="D151" s="28" t="s">
        <v>1145</v>
      </c>
      <c r="E151" s="28" t="s">
        <v>576</v>
      </c>
      <c r="F151" s="87">
        <v>1384029</v>
      </c>
      <c r="G151" s="29">
        <v>21.74</v>
      </c>
      <c r="H151" s="29" t="s">
        <v>862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44599</v>
      </c>
      <c r="B152" s="29" t="s">
        <v>1094</v>
      </c>
      <c r="C152" s="28" t="s">
        <v>1095</v>
      </c>
      <c r="D152" s="28" t="s">
        <v>877</v>
      </c>
      <c r="E152" s="28" t="s">
        <v>577</v>
      </c>
      <c r="F152" s="87">
        <v>921611</v>
      </c>
      <c r="G152" s="29">
        <v>24.81</v>
      </c>
      <c r="H152" s="29" t="s">
        <v>862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44599</v>
      </c>
      <c r="B153" s="29" t="s">
        <v>1096</v>
      </c>
      <c r="C153" s="28" t="s">
        <v>1097</v>
      </c>
      <c r="D153" s="28" t="s">
        <v>1098</v>
      </c>
      <c r="E153" s="28" t="s">
        <v>577</v>
      </c>
      <c r="F153" s="87">
        <v>150000</v>
      </c>
      <c r="G153" s="29">
        <v>24.25</v>
      </c>
      <c r="H153" s="29" t="s">
        <v>862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44599</v>
      </c>
      <c r="B154" s="29" t="s">
        <v>1100</v>
      </c>
      <c r="C154" s="28" t="s">
        <v>1101</v>
      </c>
      <c r="D154" s="28" t="s">
        <v>1102</v>
      </c>
      <c r="E154" s="28" t="s">
        <v>577</v>
      </c>
      <c r="F154" s="87">
        <v>1258357</v>
      </c>
      <c r="G154" s="29">
        <v>126.5</v>
      </c>
      <c r="H154" s="29" t="s">
        <v>862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44599</v>
      </c>
      <c r="B155" s="29" t="s">
        <v>1146</v>
      </c>
      <c r="C155" s="28" t="s">
        <v>1147</v>
      </c>
      <c r="D155" s="28" t="s">
        <v>1148</v>
      </c>
      <c r="E155" s="28" t="s">
        <v>577</v>
      </c>
      <c r="F155" s="87">
        <v>352774</v>
      </c>
      <c r="G155" s="29">
        <v>41.19</v>
      </c>
      <c r="H155" s="29" t="s">
        <v>862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44599</v>
      </c>
      <c r="B156" s="29" t="s">
        <v>1103</v>
      </c>
      <c r="C156" s="28" t="s">
        <v>1104</v>
      </c>
      <c r="D156" s="28" t="s">
        <v>1149</v>
      </c>
      <c r="E156" s="28" t="s">
        <v>577</v>
      </c>
      <c r="F156" s="87">
        <v>68400</v>
      </c>
      <c r="G156" s="29">
        <v>120.06</v>
      </c>
      <c r="H156" s="29" t="s">
        <v>862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44599</v>
      </c>
      <c r="B157" s="29" t="s">
        <v>1106</v>
      </c>
      <c r="C157" s="28" t="s">
        <v>1107</v>
      </c>
      <c r="D157" s="28" t="s">
        <v>942</v>
      </c>
      <c r="E157" s="28" t="s">
        <v>577</v>
      </c>
      <c r="F157" s="87">
        <v>944530</v>
      </c>
      <c r="G157" s="29">
        <v>101.54</v>
      </c>
      <c r="H157" s="29" t="s">
        <v>862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44599</v>
      </c>
      <c r="B158" s="29" t="s">
        <v>1111</v>
      </c>
      <c r="C158" s="28" t="s">
        <v>1112</v>
      </c>
      <c r="D158" s="28" t="s">
        <v>877</v>
      </c>
      <c r="E158" s="28" t="s">
        <v>577</v>
      </c>
      <c r="F158" s="87">
        <v>814369</v>
      </c>
      <c r="G158" s="29">
        <v>13.66</v>
      </c>
      <c r="H158" s="29" t="s">
        <v>862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44599</v>
      </c>
      <c r="B159" s="29" t="s">
        <v>1111</v>
      </c>
      <c r="C159" s="28" t="s">
        <v>1112</v>
      </c>
      <c r="D159" s="28" t="s">
        <v>1150</v>
      </c>
      <c r="E159" s="28" t="s">
        <v>577</v>
      </c>
      <c r="F159" s="87">
        <v>15000000</v>
      </c>
      <c r="G159" s="29">
        <v>14</v>
      </c>
      <c r="H159" s="29" t="s">
        <v>862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44599</v>
      </c>
      <c r="B160" s="29" t="s">
        <v>381</v>
      </c>
      <c r="C160" s="28" t="s">
        <v>1120</v>
      </c>
      <c r="D160" s="28" t="s">
        <v>865</v>
      </c>
      <c r="E160" s="28" t="s">
        <v>577</v>
      </c>
      <c r="F160" s="87">
        <v>1217455</v>
      </c>
      <c r="G160" s="29">
        <v>518.65</v>
      </c>
      <c r="H160" s="29" t="s">
        <v>862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44599</v>
      </c>
      <c r="B161" s="29" t="s">
        <v>381</v>
      </c>
      <c r="C161" s="28" t="s">
        <v>1120</v>
      </c>
      <c r="D161" s="28" t="s">
        <v>942</v>
      </c>
      <c r="E161" s="28" t="s">
        <v>577</v>
      </c>
      <c r="F161" s="87">
        <v>1188452</v>
      </c>
      <c r="G161" s="29">
        <v>519.03</v>
      </c>
      <c r="H161" s="29" t="s">
        <v>862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44599</v>
      </c>
      <c r="B162" s="29" t="s">
        <v>943</v>
      </c>
      <c r="C162" s="28" t="s">
        <v>944</v>
      </c>
      <c r="D162" s="28" t="s">
        <v>1102</v>
      </c>
      <c r="E162" s="28" t="s">
        <v>577</v>
      </c>
      <c r="F162" s="87">
        <v>2517372</v>
      </c>
      <c r="G162" s="29">
        <v>66.819999999999993</v>
      </c>
      <c r="H162" s="29" t="s">
        <v>862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44599</v>
      </c>
      <c r="B163" s="29" t="s">
        <v>943</v>
      </c>
      <c r="C163" s="28" t="s">
        <v>944</v>
      </c>
      <c r="D163" s="28" t="s">
        <v>1121</v>
      </c>
      <c r="E163" s="28" t="s">
        <v>577</v>
      </c>
      <c r="F163" s="87">
        <v>2383442</v>
      </c>
      <c r="G163" s="29">
        <v>66.58</v>
      </c>
      <c r="H163" s="29" t="s">
        <v>862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44599</v>
      </c>
      <c r="B164" s="29" t="s">
        <v>943</v>
      </c>
      <c r="C164" s="28" t="s">
        <v>944</v>
      </c>
      <c r="D164" s="28" t="s">
        <v>942</v>
      </c>
      <c r="E164" s="28" t="s">
        <v>577</v>
      </c>
      <c r="F164" s="87">
        <v>3683087</v>
      </c>
      <c r="G164" s="29">
        <v>66.8</v>
      </c>
      <c r="H164" s="29" t="s">
        <v>862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44599</v>
      </c>
      <c r="B165" s="29" t="s">
        <v>943</v>
      </c>
      <c r="C165" s="28" t="s">
        <v>944</v>
      </c>
      <c r="D165" s="28" t="s">
        <v>865</v>
      </c>
      <c r="E165" s="28" t="s">
        <v>577</v>
      </c>
      <c r="F165" s="87">
        <v>2261796</v>
      </c>
      <c r="G165" s="29">
        <v>66.5</v>
      </c>
      <c r="H165" s="29" t="s">
        <v>862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44599</v>
      </c>
      <c r="B166" s="29" t="s">
        <v>1122</v>
      </c>
      <c r="C166" s="28" t="s">
        <v>1123</v>
      </c>
      <c r="D166" s="28" t="s">
        <v>1124</v>
      </c>
      <c r="E166" s="28" t="s">
        <v>577</v>
      </c>
      <c r="F166" s="87">
        <v>190114</v>
      </c>
      <c r="G166" s="29">
        <v>29.45</v>
      </c>
      <c r="H166" s="29" t="s">
        <v>862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44599</v>
      </c>
      <c r="B167" s="29" t="s">
        <v>1122</v>
      </c>
      <c r="C167" s="28" t="s">
        <v>1123</v>
      </c>
      <c r="D167" s="28" t="s">
        <v>1125</v>
      </c>
      <c r="E167" s="28" t="s">
        <v>577</v>
      </c>
      <c r="F167" s="87">
        <v>583425</v>
      </c>
      <c r="G167" s="29">
        <v>29.62</v>
      </c>
      <c r="H167" s="29" t="s">
        <v>862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44599</v>
      </c>
      <c r="B168" s="29" t="s">
        <v>1122</v>
      </c>
      <c r="C168" s="28" t="s">
        <v>1123</v>
      </c>
      <c r="D168" s="28" t="s">
        <v>1098</v>
      </c>
      <c r="E168" s="28" t="s">
        <v>577</v>
      </c>
      <c r="F168" s="87">
        <v>306398</v>
      </c>
      <c r="G168" s="29">
        <v>29.39</v>
      </c>
      <c r="H168" s="29" t="s">
        <v>862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44599</v>
      </c>
      <c r="B169" s="29" t="s">
        <v>937</v>
      </c>
      <c r="C169" s="28" t="s">
        <v>945</v>
      </c>
      <c r="D169" s="28" t="s">
        <v>966</v>
      </c>
      <c r="E169" s="28" t="s">
        <v>577</v>
      </c>
      <c r="F169" s="87">
        <v>114000</v>
      </c>
      <c r="G169" s="29">
        <v>8.52</v>
      </c>
      <c r="H169" s="29" t="s">
        <v>862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>
        <v>44599</v>
      </c>
      <c r="B170" s="29" t="s">
        <v>917</v>
      </c>
      <c r="C170" s="28" t="s">
        <v>920</v>
      </c>
      <c r="D170" s="28" t="s">
        <v>861</v>
      </c>
      <c r="E170" s="28" t="s">
        <v>577</v>
      </c>
      <c r="F170" s="87">
        <v>8904234</v>
      </c>
      <c r="G170" s="29">
        <v>4.46</v>
      </c>
      <c r="H170" s="29" t="s">
        <v>862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>
        <v>44599</v>
      </c>
      <c r="B171" s="29" t="s">
        <v>917</v>
      </c>
      <c r="C171" s="28" t="s">
        <v>920</v>
      </c>
      <c r="D171" s="28" t="s">
        <v>1126</v>
      </c>
      <c r="E171" s="28" t="s">
        <v>577</v>
      </c>
      <c r="F171" s="87">
        <v>5579689</v>
      </c>
      <c r="G171" s="29">
        <v>4.55</v>
      </c>
      <c r="H171" s="29" t="s">
        <v>862</v>
      </c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>
        <v>44599</v>
      </c>
      <c r="B172" s="29" t="s">
        <v>1130</v>
      </c>
      <c r="C172" s="28" t="s">
        <v>1131</v>
      </c>
      <c r="D172" s="28" t="s">
        <v>1125</v>
      </c>
      <c r="E172" s="28" t="s">
        <v>577</v>
      </c>
      <c r="F172" s="87">
        <v>197602</v>
      </c>
      <c r="G172" s="29">
        <v>143.13999999999999</v>
      </c>
      <c r="H172" s="29" t="s">
        <v>862</v>
      </c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>
        <v>44599</v>
      </c>
      <c r="B173" s="29" t="s">
        <v>1058</v>
      </c>
      <c r="C173" s="28" t="s">
        <v>1151</v>
      </c>
      <c r="D173" s="28" t="s">
        <v>1060</v>
      </c>
      <c r="E173" s="28" t="s">
        <v>577</v>
      </c>
      <c r="F173" s="87">
        <v>465000</v>
      </c>
      <c r="G173" s="29">
        <v>556.13</v>
      </c>
      <c r="H173" s="29" t="s">
        <v>862</v>
      </c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>
        <v>44599</v>
      </c>
      <c r="B174" s="29" t="s">
        <v>1058</v>
      </c>
      <c r="C174" s="28" t="s">
        <v>1151</v>
      </c>
      <c r="D174" s="28" t="s">
        <v>1061</v>
      </c>
      <c r="E174" s="28" t="s">
        <v>577</v>
      </c>
      <c r="F174" s="87">
        <v>751412</v>
      </c>
      <c r="G174" s="29">
        <v>550.30999999999995</v>
      </c>
      <c r="H174" s="29" t="s">
        <v>862</v>
      </c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>
        <v>44599</v>
      </c>
      <c r="B175" s="29" t="s">
        <v>1135</v>
      </c>
      <c r="C175" s="28" t="s">
        <v>1136</v>
      </c>
      <c r="D175" s="28" t="s">
        <v>1152</v>
      </c>
      <c r="E175" s="28" t="s">
        <v>577</v>
      </c>
      <c r="F175" s="87">
        <v>200000</v>
      </c>
      <c r="G175" s="29">
        <v>64.599999999999994</v>
      </c>
      <c r="H175" s="29" t="s">
        <v>862</v>
      </c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>
        <v>44599</v>
      </c>
      <c r="B176" s="29" t="s">
        <v>1135</v>
      </c>
      <c r="C176" s="28" t="s">
        <v>1136</v>
      </c>
      <c r="D176" s="28" t="s">
        <v>1153</v>
      </c>
      <c r="E176" s="28" t="s">
        <v>577</v>
      </c>
      <c r="F176" s="87">
        <v>146000</v>
      </c>
      <c r="G176" s="29">
        <v>64.599999999999994</v>
      </c>
      <c r="H176" s="29" t="s">
        <v>862</v>
      </c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>
        <v>44599</v>
      </c>
      <c r="B177" s="29" t="s">
        <v>1135</v>
      </c>
      <c r="C177" s="28" t="s">
        <v>1136</v>
      </c>
      <c r="D177" s="28" t="s">
        <v>1154</v>
      </c>
      <c r="E177" s="28" t="s">
        <v>577</v>
      </c>
      <c r="F177" s="87">
        <v>215000</v>
      </c>
      <c r="G177" s="29">
        <v>64.599999999999994</v>
      </c>
      <c r="H177" s="29" t="s">
        <v>862</v>
      </c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>
        <v>44599</v>
      </c>
      <c r="B178" s="29" t="s">
        <v>1135</v>
      </c>
      <c r="C178" s="28" t="s">
        <v>1136</v>
      </c>
      <c r="D178" s="28" t="s">
        <v>1155</v>
      </c>
      <c r="E178" s="28" t="s">
        <v>577</v>
      </c>
      <c r="F178" s="87">
        <v>132000</v>
      </c>
      <c r="G178" s="29">
        <v>64.599999999999994</v>
      </c>
      <c r="H178" s="29" t="s">
        <v>862</v>
      </c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>
        <v>44599</v>
      </c>
      <c r="B179" s="29" t="s">
        <v>1141</v>
      </c>
      <c r="C179" s="28" t="s">
        <v>1142</v>
      </c>
      <c r="D179" s="28" t="s">
        <v>1125</v>
      </c>
      <c r="E179" s="28" t="s">
        <v>577</v>
      </c>
      <c r="F179" s="87">
        <v>73190</v>
      </c>
      <c r="G179" s="29">
        <v>66.34</v>
      </c>
      <c r="H179" s="29" t="s">
        <v>862</v>
      </c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>
        <v>44599</v>
      </c>
      <c r="B180" s="29" t="s">
        <v>907</v>
      </c>
      <c r="C180" s="28" t="s">
        <v>908</v>
      </c>
      <c r="D180" s="28" t="s">
        <v>1156</v>
      </c>
      <c r="E180" s="28" t="s">
        <v>577</v>
      </c>
      <c r="F180" s="87">
        <v>1070000</v>
      </c>
      <c r="G180" s="29">
        <v>21.55</v>
      </c>
      <c r="H180" s="29" t="s">
        <v>862</v>
      </c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>
        <v>44599</v>
      </c>
      <c r="B181" s="29" t="s">
        <v>907</v>
      </c>
      <c r="C181" s="28" t="s">
        <v>908</v>
      </c>
      <c r="D181" s="28" t="s">
        <v>1145</v>
      </c>
      <c r="E181" s="28" t="s">
        <v>577</v>
      </c>
      <c r="F181" s="87">
        <v>1384029</v>
      </c>
      <c r="G181" s="29">
        <v>21.94</v>
      </c>
      <c r="H181" s="29" t="s">
        <v>862</v>
      </c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>
        <v>44599</v>
      </c>
      <c r="B182" s="29" t="s">
        <v>907</v>
      </c>
      <c r="C182" s="28" t="s">
        <v>908</v>
      </c>
      <c r="D182" s="28" t="s">
        <v>877</v>
      </c>
      <c r="E182" s="28" t="s">
        <v>577</v>
      </c>
      <c r="F182" s="87">
        <v>1654292</v>
      </c>
      <c r="G182" s="29">
        <v>21.99</v>
      </c>
      <c r="H182" s="29" t="s">
        <v>862</v>
      </c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1"/>
  <sheetViews>
    <sheetView zoomScale="85" zoomScaleNormal="85" workbookViewId="0">
      <selection activeCell="J30" sqref="J3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87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905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44600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823</v>
      </c>
      <c r="Q9" s="1"/>
      <c r="R9" s="6"/>
      <c r="S9" s="1"/>
      <c r="T9" s="1"/>
      <c r="U9" s="1"/>
      <c r="V9" s="1"/>
      <c r="W9" s="1"/>
      <c r="X9" s="1"/>
    </row>
    <row r="10" spans="1:38" s="252" customFormat="1" ht="12.75" customHeight="1">
      <c r="A10" s="306">
        <v>1</v>
      </c>
      <c r="B10" s="307">
        <v>44582</v>
      </c>
      <c r="C10" s="308"/>
      <c r="D10" s="309" t="s">
        <v>114</v>
      </c>
      <c r="E10" s="310" t="s">
        <v>593</v>
      </c>
      <c r="F10" s="311" t="s">
        <v>867</v>
      </c>
      <c r="G10" s="311">
        <v>1090</v>
      </c>
      <c r="H10" s="310"/>
      <c r="I10" s="312" t="s">
        <v>868</v>
      </c>
      <c r="J10" s="284" t="s">
        <v>594</v>
      </c>
      <c r="K10" s="284"/>
      <c r="L10" s="285"/>
      <c r="M10" s="286"/>
      <c r="N10" s="284"/>
      <c r="O10" s="287"/>
      <c r="P10" s="282">
        <f>VLOOKUP(D10,'MidCap Intra'!B55:C548,2,0)</f>
        <v>1157.3499999999999</v>
      </c>
      <c r="Q10" s="251"/>
      <c r="R10" s="251" t="s">
        <v>592</v>
      </c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</row>
    <row r="11" spans="1:38" s="252" customFormat="1" ht="12.75" customHeight="1">
      <c r="A11" s="306">
        <v>2</v>
      </c>
      <c r="B11" s="307">
        <v>44582</v>
      </c>
      <c r="C11" s="308"/>
      <c r="D11" s="309" t="s">
        <v>202</v>
      </c>
      <c r="E11" s="310" t="s">
        <v>593</v>
      </c>
      <c r="F11" s="311" t="s">
        <v>869</v>
      </c>
      <c r="G11" s="311">
        <v>3590</v>
      </c>
      <c r="H11" s="310"/>
      <c r="I11" s="312" t="s">
        <v>870</v>
      </c>
      <c r="J11" s="284" t="s">
        <v>594</v>
      </c>
      <c r="K11" s="284"/>
      <c r="L11" s="285"/>
      <c r="M11" s="286"/>
      <c r="N11" s="284"/>
      <c r="O11" s="287"/>
      <c r="P11" s="282">
        <f>VLOOKUP(D11,'MidCap Intra'!B56:C549,2,0)</f>
        <v>3779</v>
      </c>
      <c r="Q11" s="251"/>
      <c r="R11" s="251" t="s">
        <v>592</v>
      </c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</row>
    <row r="12" spans="1:38" s="252" customFormat="1" ht="12.75" customHeight="1">
      <c r="A12" s="365">
        <v>3</v>
      </c>
      <c r="B12" s="250">
        <v>44586</v>
      </c>
      <c r="C12" s="366"/>
      <c r="D12" s="367" t="s">
        <v>534</v>
      </c>
      <c r="E12" s="368" t="s">
        <v>593</v>
      </c>
      <c r="F12" s="369">
        <v>1255</v>
      </c>
      <c r="G12" s="369">
        <v>1190</v>
      </c>
      <c r="H12" s="368">
        <v>1327.5</v>
      </c>
      <c r="I12" s="370" t="s">
        <v>871</v>
      </c>
      <c r="J12" s="99" t="s">
        <v>921</v>
      </c>
      <c r="K12" s="99">
        <f t="shared" ref="K12" si="0">H12-F12</f>
        <v>72.5</v>
      </c>
      <c r="L12" s="100">
        <f t="shared" ref="L12" si="1">(F12*-0.7)/100</f>
        <v>-8.7850000000000001</v>
      </c>
      <c r="M12" s="101">
        <f t="shared" ref="M12" si="2">(K12+L12)/F12</f>
        <v>5.076892430278885E-2</v>
      </c>
      <c r="N12" s="99" t="s">
        <v>591</v>
      </c>
      <c r="O12" s="102">
        <v>44595</v>
      </c>
      <c r="P12" s="100"/>
      <c r="Q12" s="251"/>
      <c r="R12" s="251" t="s">
        <v>592</v>
      </c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</row>
    <row r="13" spans="1:38" s="252" customFormat="1" ht="12.75" customHeight="1">
      <c r="A13" s="365">
        <v>4</v>
      </c>
      <c r="B13" s="250">
        <v>44586</v>
      </c>
      <c r="C13" s="366"/>
      <c r="D13" s="367" t="s">
        <v>115</v>
      </c>
      <c r="E13" s="368" t="s">
        <v>593</v>
      </c>
      <c r="F13" s="369">
        <v>2500</v>
      </c>
      <c r="G13" s="369">
        <v>2340</v>
      </c>
      <c r="H13" s="368">
        <v>2595</v>
      </c>
      <c r="I13" s="370" t="s">
        <v>872</v>
      </c>
      <c r="J13" s="99" t="s">
        <v>891</v>
      </c>
      <c r="K13" s="99">
        <f t="shared" ref="K13" si="3">H13-F13</f>
        <v>95</v>
      </c>
      <c r="L13" s="100">
        <f t="shared" ref="L13" si="4">(F13*-0.7)/100</f>
        <v>-17.5</v>
      </c>
      <c r="M13" s="101">
        <f t="shared" ref="M13" si="5">(K13+L13)/F13</f>
        <v>3.1E-2</v>
      </c>
      <c r="N13" s="99" t="s">
        <v>591</v>
      </c>
      <c r="O13" s="102">
        <v>44593</v>
      </c>
      <c r="P13" s="371"/>
      <c r="Q13" s="251"/>
      <c r="R13" s="251" t="s">
        <v>592</v>
      </c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</row>
    <row r="14" spans="1:38" s="252" customFormat="1" ht="12.75" customHeight="1">
      <c r="A14" s="365">
        <v>5</v>
      </c>
      <c r="B14" s="250">
        <v>44586</v>
      </c>
      <c r="C14" s="366"/>
      <c r="D14" s="367" t="s">
        <v>333</v>
      </c>
      <c r="E14" s="368" t="s">
        <v>593</v>
      </c>
      <c r="F14" s="369">
        <v>855</v>
      </c>
      <c r="G14" s="369">
        <v>815</v>
      </c>
      <c r="H14" s="368">
        <v>905</v>
      </c>
      <c r="I14" s="370" t="s">
        <v>873</v>
      </c>
      <c r="J14" s="99" t="s">
        <v>951</v>
      </c>
      <c r="K14" s="99">
        <f t="shared" ref="K14" si="6">H14-F14</f>
        <v>50</v>
      </c>
      <c r="L14" s="100">
        <f t="shared" ref="L14" si="7">(F14*-0.7)/100</f>
        <v>-5.9850000000000003</v>
      </c>
      <c r="M14" s="101">
        <f t="shared" ref="M14" si="8">(K14+L14)/F14</f>
        <v>5.1479532163742688E-2</v>
      </c>
      <c r="N14" s="99" t="s">
        <v>591</v>
      </c>
      <c r="O14" s="102">
        <v>44596</v>
      </c>
      <c r="P14" s="371"/>
      <c r="Q14" s="251"/>
      <c r="R14" s="251" t="s">
        <v>592</v>
      </c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</row>
    <row r="15" spans="1:38" s="252" customFormat="1" ht="12.75" customHeight="1">
      <c r="A15" s="306">
        <v>6</v>
      </c>
      <c r="B15" s="253">
        <v>44586</v>
      </c>
      <c r="C15" s="308"/>
      <c r="D15" s="309" t="s">
        <v>207</v>
      </c>
      <c r="E15" s="310" t="s">
        <v>593</v>
      </c>
      <c r="F15" s="311">
        <v>1070</v>
      </c>
      <c r="G15" s="311">
        <v>995</v>
      </c>
      <c r="H15" s="310"/>
      <c r="I15" s="312" t="s">
        <v>876</v>
      </c>
      <c r="J15" s="284" t="s">
        <v>594</v>
      </c>
      <c r="K15" s="284"/>
      <c r="L15" s="285"/>
      <c r="M15" s="286"/>
      <c r="N15" s="284"/>
      <c r="O15" s="287"/>
      <c r="P15" s="282">
        <f>VLOOKUP(D15,'MidCap Intra'!B62:C555,2,0)</f>
        <v>1050.45</v>
      </c>
      <c r="Q15" s="251"/>
      <c r="R15" s="251" t="s">
        <v>592</v>
      </c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</row>
    <row r="16" spans="1:38" ht="13.9" customHeight="1">
      <c r="A16" s="365">
        <v>7</v>
      </c>
      <c r="B16" s="250">
        <v>44588</v>
      </c>
      <c r="C16" s="366"/>
      <c r="D16" s="367" t="s">
        <v>193</v>
      </c>
      <c r="E16" s="368" t="s">
        <v>593</v>
      </c>
      <c r="F16" s="369">
        <v>2360</v>
      </c>
      <c r="G16" s="369">
        <v>2200</v>
      </c>
      <c r="H16" s="368">
        <v>2505</v>
      </c>
      <c r="I16" s="370" t="s">
        <v>879</v>
      </c>
      <c r="J16" s="99" t="s">
        <v>739</v>
      </c>
      <c r="K16" s="99">
        <f t="shared" ref="K16:K17" si="9">H16-F16</f>
        <v>145</v>
      </c>
      <c r="L16" s="100">
        <f t="shared" ref="L16:L17" si="10">(F16*-0.7)/100</f>
        <v>-16.52</v>
      </c>
      <c r="M16" s="101">
        <f t="shared" ref="M16:M17" si="11">(K16+L16)/F16</f>
        <v>5.4440677966101692E-2</v>
      </c>
      <c r="N16" s="99" t="s">
        <v>591</v>
      </c>
      <c r="O16" s="102">
        <v>44599</v>
      </c>
      <c r="P16" s="100"/>
      <c r="Q16" s="1"/>
      <c r="R16" s="251" t="s">
        <v>595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3.9" customHeight="1">
      <c r="A17" s="399">
        <v>8</v>
      </c>
      <c r="B17" s="250">
        <v>44589</v>
      </c>
      <c r="C17" s="400"/>
      <c r="D17" s="401" t="s">
        <v>132</v>
      </c>
      <c r="E17" s="402" t="s">
        <v>593</v>
      </c>
      <c r="F17" s="291">
        <v>1860</v>
      </c>
      <c r="G17" s="291">
        <v>1695</v>
      </c>
      <c r="H17" s="402">
        <v>1900</v>
      </c>
      <c r="I17" s="403" t="s">
        <v>881</v>
      </c>
      <c r="J17" s="410" t="s">
        <v>636</v>
      </c>
      <c r="K17" s="410">
        <f t="shared" si="9"/>
        <v>40</v>
      </c>
      <c r="L17" s="411">
        <f t="shared" si="10"/>
        <v>-13.02</v>
      </c>
      <c r="M17" s="412">
        <f t="shared" si="11"/>
        <v>1.4505376344086022E-2</v>
      </c>
      <c r="N17" s="410" t="s">
        <v>591</v>
      </c>
      <c r="O17" s="413">
        <v>44593</v>
      </c>
      <c r="P17" s="414"/>
      <c r="Q17" s="1"/>
      <c r="R17" s="251" t="s">
        <v>592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s="252" customFormat="1" ht="13.9" customHeight="1">
      <c r="A18" s="405">
        <v>9</v>
      </c>
      <c r="B18" s="253">
        <v>44595</v>
      </c>
      <c r="C18" s="406"/>
      <c r="D18" s="407" t="s">
        <v>54</v>
      </c>
      <c r="E18" s="408" t="s">
        <v>593</v>
      </c>
      <c r="F18" s="256" t="s">
        <v>926</v>
      </c>
      <c r="G18" s="256">
        <v>210</v>
      </c>
      <c r="H18" s="408"/>
      <c r="I18" s="409" t="s">
        <v>927</v>
      </c>
      <c r="J18" s="329" t="s">
        <v>594</v>
      </c>
      <c r="K18" s="329"/>
      <c r="L18" s="330"/>
      <c r="M18" s="331"/>
      <c r="N18" s="329"/>
      <c r="O18" s="381"/>
      <c r="P18" s="282">
        <f>VLOOKUP(D18,'MidCap Intra'!B1:C558,2,0)</f>
        <v>224.1</v>
      </c>
      <c r="Q18" s="251"/>
      <c r="R18" s="251" t="s">
        <v>595</v>
      </c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</row>
    <row r="19" spans="1:38" s="252" customFormat="1" ht="13.9" customHeight="1">
      <c r="A19" s="405">
        <v>10</v>
      </c>
      <c r="B19" s="253">
        <v>44599</v>
      </c>
      <c r="C19" s="406"/>
      <c r="D19" s="407" t="s">
        <v>516</v>
      </c>
      <c r="E19" s="408" t="s">
        <v>593</v>
      </c>
      <c r="F19" s="256" t="s">
        <v>972</v>
      </c>
      <c r="G19" s="256">
        <v>387</v>
      </c>
      <c r="H19" s="408"/>
      <c r="I19" s="409" t="s">
        <v>973</v>
      </c>
      <c r="J19" s="329" t="s">
        <v>594</v>
      </c>
      <c r="K19" s="329"/>
      <c r="L19" s="330"/>
      <c r="M19" s="331"/>
      <c r="N19" s="329"/>
      <c r="O19" s="381"/>
      <c r="P19" s="282">
        <f>VLOOKUP(D19,'MidCap Intra'!B2:C559,2,0)</f>
        <v>417.4</v>
      </c>
      <c r="Q19" s="251"/>
      <c r="R19" s="251" t="s">
        <v>592</v>
      </c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</row>
    <row r="20" spans="1:38" s="252" customFormat="1" ht="13.9" customHeight="1">
      <c r="A20" s="405"/>
      <c r="B20" s="253"/>
      <c r="C20" s="406"/>
      <c r="D20" s="407"/>
      <c r="E20" s="408"/>
      <c r="F20" s="256"/>
      <c r="G20" s="256"/>
      <c r="H20" s="408"/>
      <c r="I20" s="409"/>
      <c r="J20" s="329"/>
      <c r="K20" s="329"/>
      <c r="L20" s="330"/>
      <c r="M20" s="331"/>
      <c r="N20" s="329"/>
      <c r="O20" s="381"/>
      <c r="P20" s="256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</row>
    <row r="21" spans="1:38" ht="13.9" customHeight="1">
      <c r="A21" s="391"/>
      <c r="B21" s="392"/>
      <c r="C21" s="393"/>
      <c r="D21" s="394"/>
      <c r="E21" s="395"/>
      <c r="F21" s="396"/>
      <c r="G21" s="396"/>
      <c r="H21" s="395"/>
      <c r="I21" s="397"/>
      <c r="J21" s="398"/>
      <c r="K21" s="391"/>
      <c r="L21" s="392"/>
      <c r="M21" s="393"/>
      <c r="N21" s="394"/>
      <c r="O21" s="395"/>
      <c r="P21" s="256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11"/>
      <c r="B22" s="112"/>
      <c r="C22" s="113"/>
      <c r="D22" s="114"/>
      <c r="E22" s="115"/>
      <c r="F22" s="115"/>
      <c r="H22" s="115"/>
      <c r="I22" s="116"/>
      <c r="J22" s="117"/>
      <c r="K22" s="117"/>
      <c r="L22" s="118"/>
      <c r="M22" s="119"/>
      <c r="N22" s="120"/>
      <c r="O22" s="121"/>
      <c r="P22" s="122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111"/>
      <c r="B23" s="112"/>
      <c r="C23" s="113"/>
      <c r="D23" s="114"/>
      <c r="E23" s="115"/>
      <c r="F23" s="115"/>
      <c r="G23" s="111"/>
      <c r="H23" s="115"/>
      <c r="I23" s="116"/>
      <c r="J23" s="117"/>
      <c r="K23" s="117"/>
      <c r="L23" s="118"/>
      <c r="M23" s="119"/>
      <c r="N23" s="120"/>
      <c r="O23" s="121"/>
      <c r="P23" s="122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23" t="s">
        <v>596</v>
      </c>
      <c r="B24" s="124"/>
      <c r="C24" s="125"/>
      <c r="D24" s="126"/>
      <c r="E24" s="127"/>
      <c r="F24" s="127"/>
      <c r="G24" s="127"/>
      <c r="H24" s="127"/>
      <c r="I24" s="127"/>
      <c r="J24" s="128"/>
      <c r="K24" s="127"/>
      <c r="L24" s="129"/>
      <c r="M24" s="56"/>
      <c r="N24" s="128"/>
      <c r="O24" s="125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30" t="s">
        <v>597</v>
      </c>
      <c r="B25" s="123"/>
      <c r="C25" s="123"/>
      <c r="D25" s="123"/>
      <c r="E25" s="41"/>
      <c r="F25" s="131" t="s">
        <v>598</v>
      </c>
      <c r="G25" s="6"/>
      <c r="H25" s="6"/>
      <c r="I25" s="6"/>
      <c r="J25" s="132"/>
      <c r="K25" s="133"/>
      <c r="L25" s="133"/>
      <c r="M25" s="134"/>
      <c r="N25" s="1"/>
      <c r="O25" s="135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23" t="s">
        <v>599</v>
      </c>
      <c r="B26" s="123"/>
      <c r="C26" s="123"/>
      <c r="D26" s="123" t="s">
        <v>860</v>
      </c>
      <c r="E26" s="6"/>
      <c r="F26" s="131" t="s">
        <v>600</v>
      </c>
      <c r="G26" s="6"/>
      <c r="H26" s="6"/>
      <c r="I26" s="6"/>
      <c r="J26" s="132"/>
      <c r="K26" s="133"/>
      <c r="L26" s="133"/>
      <c r="M26" s="134"/>
      <c r="N26" s="1"/>
      <c r="O26" s="135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3"/>
      <c r="B27" s="123"/>
      <c r="C27" s="123"/>
      <c r="D27" s="123"/>
      <c r="E27" s="6"/>
      <c r="F27" s="6"/>
      <c r="G27" s="6"/>
      <c r="H27" s="6"/>
      <c r="I27" s="6"/>
      <c r="J27" s="136"/>
      <c r="K27" s="133"/>
      <c r="L27" s="133"/>
      <c r="M27" s="6"/>
      <c r="N27" s="137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.75" customHeight="1">
      <c r="A28" s="1"/>
      <c r="B28" s="138" t="s">
        <v>601</v>
      </c>
      <c r="C28" s="138"/>
      <c r="D28" s="138"/>
      <c r="E28" s="138"/>
      <c r="F28" s="139"/>
      <c r="G28" s="6"/>
      <c r="H28" s="6"/>
      <c r="I28" s="140"/>
      <c r="J28" s="141"/>
      <c r="K28" s="142"/>
      <c r="L28" s="141"/>
      <c r="M28" s="6"/>
      <c r="N28" s="1"/>
      <c r="O28" s="1"/>
      <c r="P28" s="1"/>
      <c r="R28" s="56"/>
      <c r="S28" s="1"/>
      <c r="T28" s="1"/>
      <c r="U28" s="1"/>
      <c r="V28" s="1"/>
      <c r="W28" s="1"/>
      <c r="X28" s="1"/>
      <c r="Y28" s="1"/>
      <c r="Z28" s="1"/>
    </row>
    <row r="29" spans="1:38" ht="38.25" customHeight="1">
      <c r="A29" s="95" t="s">
        <v>16</v>
      </c>
      <c r="B29" s="96" t="s">
        <v>568</v>
      </c>
      <c r="C29" s="98"/>
      <c r="D29" s="97" t="s">
        <v>579</v>
      </c>
      <c r="E29" s="96" t="s">
        <v>580</v>
      </c>
      <c r="F29" s="96" t="s">
        <v>581</v>
      </c>
      <c r="G29" s="96" t="s">
        <v>602</v>
      </c>
      <c r="H29" s="96" t="s">
        <v>583</v>
      </c>
      <c r="I29" s="96" t="s">
        <v>584</v>
      </c>
      <c r="J29" s="96" t="s">
        <v>585</v>
      </c>
      <c r="K29" s="96" t="s">
        <v>603</v>
      </c>
      <c r="L29" s="144" t="s">
        <v>587</v>
      </c>
      <c r="M29" s="98" t="s">
        <v>588</v>
      </c>
      <c r="N29" s="95" t="s">
        <v>589</v>
      </c>
      <c r="O29" s="336" t="s">
        <v>590</v>
      </c>
      <c r="P29" s="288"/>
      <c r="Q29" s="1"/>
      <c r="R29" s="333"/>
      <c r="S29" s="333"/>
      <c r="T29" s="333"/>
      <c r="U29" s="303"/>
      <c r="V29" s="303"/>
      <c r="W29" s="303"/>
      <c r="X29" s="303"/>
      <c r="Y29" s="303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s="263" customFormat="1" ht="15" customHeight="1">
      <c r="A30" s="416">
        <v>1</v>
      </c>
      <c r="B30" s="340">
        <v>44586</v>
      </c>
      <c r="C30" s="341"/>
      <c r="D30" s="417" t="s">
        <v>309</v>
      </c>
      <c r="E30" s="339" t="s">
        <v>593</v>
      </c>
      <c r="F30" s="339">
        <v>615</v>
      </c>
      <c r="G30" s="339">
        <v>595</v>
      </c>
      <c r="H30" s="339">
        <v>595</v>
      </c>
      <c r="I30" s="339" t="s">
        <v>863</v>
      </c>
      <c r="J30" s="418" t="s">
        <v>946</v>
      </c>
      <c r="K30" s="418">
        <f t="shared" ref="K30" si="12">H30-F30</f>
        <v>-20</v>
      </c>
      <c r="L30" s="419">
        <f>(F30*-0.7)/100</f>
        <v>-4.3049999999999997</v>
      </c>
      <c r="M30" s="420">
        <f t="shared" ref="M30" si="13">(K30+L30)/F30</f>
        <v>-3.9520325203252035E-2</v>
      </c>
      <c r="N30" s="418" t="s">
        <v>604</v>
      </c>
      <c r="O30" s="421">
        <v>44596</v>
      </c>
      <c r="P30" s="334"/>
      <c r="Q30" s="334"/>
      <c r="R30" s="335" t="s">
        <v>595</v>
      </c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332"/>
      <c r="AJ30" s="302"/>
      <c r="AK30" s="302"/>
      <c r="AL30" s="302"/>
    </row>
    <row r="31" spans="1:38" s="263" customFormat="1" ht="15" customHeight="1">
      <c r="A31" s="337">
        <v>2</v>
      </c>
      <c r="B31" s="250">
        <v>44589</v>
      </c>
      <c r="C31" s="292"/>
      <c r="D31" s="338" t="s">
        <v>180</v>
      </c>
      <c r="E31" s="291" t="s">
        <v>593</v>
      </c>
      <c r="F31" s="291">
        <v>41.15</v>
      </c>
      <c r="G31" s="291">
        <v>39.9</v>
      </c>
      <c r="H31" s="291">
        <v>42.7</v>
      </c>
      <c r="I31" s="291" t="s">
        <v>882</v>
      </c>
      <c r="J31" s="99" t="s">
        <v>915</v>
      </c>
      <c r="K31" s="99">
        <f t="shared" ref="K31" si="14">H31-F31</f>
        <v>1.5500000000000043</v>
      </c>
      <c r="L31" s="100">
        <f>(F31*-0.7)/100</f>
        <v>-0.28804999999999997</v>
      </c>
      <c r="M31" s="101">
        <f t="shared" ref="M31" si="15">(K31+L31)/F31</f>
        <v>3.0667071688942997E-2</v>
      </c>
      <c r="N31" s="99" t="s">
        <v>591</v>
      </c>
      <c r="O31" s="102">
        <v>44594</v>
      </c>
      <c r="P31" s="334"/>
      <c r="Q31" s="334"/>
      <c r="R31" s="335" t="s">
        <v>592</v>
      </c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332"/>
      <c r="AJ31" s="302"/>
      <c r="AK31" s="302"/>
      <c r="AL31" s="302"/>
    </row>
    <row r="32" spans="1:38" s="263" customFormat="1" ht="15" customHeight="1">
      <c r="A32" s="337">
        <v>3</v>
      </c>
      <c r="B32" s="250">
        <v>44593</v>
      </c>
      <c r="C32" s="292"/>
      <c r="D32" s="338" t="s">
        <v>897</v>
      </c>
      <c r="E32" s="291" t="s">
        <v>593</v>
      </c>
      <c r="F32" s="291">
        <v>1955</v>
      </c>
      <c r="G32" s="291">
        <v>1880</v>
      </c>
      <c r="H32" s="291">
        <v>1997.5</v>
      </c>
      <c r="I32" s="291" t="s">
        <v>898</v>
      </c>
      <c r="J32" s="99" t="s">
        <v>916</v>
      </c>
      <c r="K32" s="99">
        <f t="shared" ref="K32:K33" si="16">H32-F32</f>
        <v>42.5</v>
      </c>
      <c r="L32" s="100">
        <f>(F32*-0.07)/100</f>
        <v>-1.3685000000000003</v>
      </c>
      <c r="M32" s="101">
        <f t="shared" ref="M32:M33" si="17">(K32+L32)/F32</f>
        <v>2.1039130434782609E-2</v>
      </c>
      <c r="N32" s="99" t="s">
        <v>591</v>
      </c>
      <c r="O32" s="415">
        <v>44593</v>
      </c>
      <c r="P32" s="334"/>
      <c r="Q32" s="334"/>
      <c r="R32" s="335" t="s">
        <v>592</v>
      </c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332"/>
      <c r="AJ32" s="302"/>
      <c r="AK32" s="302"/>
      <c r="AL32" s="302"/>
    </row>
    <row r="33" spans="1:38" s="263" customFormat="1" ht="15" customHeight="1">
      <c r="A33" s="416">
        <v>4</v>
      </c>
      <c r="B33" s="340">
        <v>44593</v>
      </c>
      <c r="C33" s="341"/>
      <c r="D33" s="417" t="s">
        <v>137</v>
      </c>
      <c r="E33" s="339" t="s">
        <v>593</v>
      </c>
      <c r="F33" s="339">
        <v>863.5</v>
      </c>
      <c r="G33" s="339">
        <v>839</v>
      </c>
      <c r="H33" s="339">
        <v>839</v>
      </c>
      <c r="I33" s="339" t="s">
        <v>899</v>
      </c>
      <c r="J33" s="418" t="s">
        <v>1157</v>
      </c>
      <c r="K33" s="418">
        <f t="shared" si="16"/>
        <v>-24.5</v>
      </c>
      <c r="L33" s="419">
        <f>(F33*-0.7)/100</f>
        <v>-6.0444999999999993</v>
      </c>
      <c r="M33" s="420">
        <f t="shared" si="17"/>
        <v>-3.5372900984365949E-2</v>
      </c>
      <c r="N33" s="418" t="s">
        <v>604</v>
      </c>
      <c r="O33" s="421">
        <v>44599</v>
      </c>
      <c r="P33" s="334"/>
      <c r="Q33" s="334"/>
      <c r="R33" s="335" t="s">
        <v>592</v>
      </c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332"/>
      <c r="AJ33" s="302"/>
      <c r="AK33" s="302"/>
      <c r="AL33" s="302"/>
    </row>
    <row r="34" spans="1:38" s="263" customFormat="1" ht="15" customHeight="1">
      <c r="A34" s="337">
        <v>5</v>
      </c>
      <c r="B34" s="250">
        <v>44593</v>
      </c>
      <c r="C34" s="292"/>
      <c r="D34" s="338" t="s">
        <v>51</v>
      </c>
      <c r="E34" s="291" t="s">
        <v>593</v>
      </c>
      <c r="F34" s="291">
        <v>374</v>
      </c>
      <c r="G34" s="291">
        <v>364</v>
      </c>
      <c r="H34" s="291">
        <v>385</v>
      </c>
      <c r="I34" s="291" t="s">
        <v>900</v>
      </c>
      <c r="J34" s="99" t="s">
        <v>914</v>
      </c>
      <c r="K34" s="99">
        <f t="shared" ref="K34" si="18">H34-F34</f>
        <v>11</v>
      </c>
      <c r="L34" s="100">
        <f>(F34*-0.7)/100</f>
        <v>-2.6180000000000003</v>
      </c>
      <c r="M34" s="101">
        <f t="shared" ref="M34" si="19">(K34+L34)/F34</f>
        <v>2.2411764705882353E-2</v>
      </c>
      <c r="N34" s="99" t="s">
        <v>591</v>
      </c>
      <c r="O34" s="102">
        <v>44594</v>
      </c>
      <c r="P34" s="334"/>
      <c r="Q34" s="334"/>
      <c r="R34" s="335" t="s">
        <v>592</v>
      </c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332"/>
      <c r="AJ34" s="302"/>
      <c r="AK34" s="302"/>
      <c r="AL34" s="302"/>
    </row>
    <row r="35" spans="1:38" s="263" customFormat="1" ht="15" customHeight="1">
      <c r="A35" s="337">
        <v>6</v>
      </c>
      <c r="B35" s="250">
        <v>44593</v>
      </c>
      <c r="C35" s="292"/>
      <c r="D35" s="338" t="s">
        <v>391</v>
      </c>
      <c r="E35" s="291" t="s">
        <v>593</v>
      </c>
      <c r="F35" s="291">
        <v>126.5</v>
      </c>
      <c r="G35" s="291">
        <v>122</v>
      </c>
      <c r="H35" s="291">
        <v>130.25</v>
      </c>
      <c r="I35" s="291" t="s">
        <v>901</v>
      </c>
      <c r="J35" s="99" t="s">
        <v>913</v>
      </c>
      <c r="K35" s="99">
        <f t="shared" ref="K35" si="20">H35-F35</f>
        <v>3.75</v>
      </c>
      <c r="L35" s="100">
        <f>(F35*-0.7)/100</f>
        <v>-0.88549999999999995</v>
      </c>
      <c r="M35" s="101">
        <f t="shared" ref="M35" si="21">(K35+L35)/F35</f>
        <v>2.2644268774703557E-2</v>
      </c>
      <c r="N35" s="99" t="s">
        <v>591</v>
      </c>
      <c r="O35" s="102">
        <v>44594</v>
      </c>
      <c r="P35" s="334"/>
      <c r="Q35" s="334"/>
      <c r="R35" s="335" t="s">
        <v>595</v>
      </c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332"/>
      <c r="AJ35" s="302"/>
      <c r="AK35" s="302"/>
      <c r="AL35" s="302"/>
    </row>
    <row r="36" spans="1:38" s="263" customFormat="1" ht="15" customHeight="1">
      <c r="A36" s="326">
        <v>7</v>
      </c>
      <c r="B36" s="253">
        <v>44593</v>
      </c>
      <c r="C36" s="327"/>
      <c r="D36" s="328" t="s">
        <v>416</v>
      </c>
      <c r="E36" s="256" t="s">
        <v>593</v>
      </c>
      <c r="F36" s="256" t="s">
        <v>902</v>
      </c>
      <c r="G36" s="256">
        <v>3250</v>
      </c>
      <c r="H36" s="256"/>
      <c r="I36" s="256" t="s">
        <v>903</v>
      </c>
      <c r="J36" s="329" t="s">
        <v>594</v>
      </c>
      <c r="K36" s="329"/>
      <c r="L36" s="330"/>
      <c r="M36" s="331"/>
      <c r="N36" s="329"/>
      <c r="O36" s="381"/>
      <c r="P36" s="334"/>
      <c r="Q36" s="334"/>
      <c r="R36" s="335" t="s">
        <v>595</v>
      </c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332"/>
      <c r="AJ36" s="302"/>
      <c r="AK36" s="302"/>
      <c r="AL36" s="302"/>
    </row>
    <row r="37" spans="1:38" s="263" customFormat="1" ht="15" customHeight="1">
      <c r="A37" s="337">
        <v>8</v>
      </c>
      <c r="B37" s="250">
        <v>44595</v>
      </c>
      <c r="C37" s="292"/>
      <c r="D37" s="338" t="s">
        <v>54</v>
      </c>
      <c r="E37" s="291" t="s">
        <v>593</v>
      </c>
      <c r="F37" s="291">
        <v>219.5</v>
      </c>
      <c r="G37" s="291">
        <v>213.5</v>
      </c>
      <c r="H37" s="291">
        <v>226</v>
      </c>
      <c r="I37" s="291" t="s">
        <v>922</v>
      </c>
      <c r="J37" s="99" t="s">
        <v>923</v>
      </c>
      <c r="K37" s="99">
        <f t="shared" ref="K37" si="22">H37-F37</f>
        <v>6.5</v>
      </c>
      <c r="L37" s="100">
        <f>(F37*-0.07)/100</f>
        <v>-0.15365000000000001</v>
      </c>
      <c r="M37" s="101">
        <f t="shared" ref="M37" si="23">(K37+L37)/F37</f>
        <v>2.8912756264236904E-2</v>
      </c>
      <c r="N37" s="99" t="s">
        <v>591</v>
      </c>
      <c r="O37" s="415">
        <v>44595</v>
      </c>
      <c r="P37" s="334"/>
      <c r="Q37" s="334"/>
      <c r="R37" s="335" t="s">
        <v>595</v>
      </c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332"/>
      <c r="AJ37" s="302"/>
      <c r="AK37" s="302"/>
      <c r="AL37" s="302"/>
    </row>
    <row r="38" spans="1:38" s="263" customFormat="1" ht="15" customHeight="1">
      <c r="A38" s="326">
        <v>9</v>
      </c>
      <c r="B38" s="253">
        <v>44595</v>
      </c>
      <c r="C38" s="327"/>
      <c r="D38" s="328" t="s">
        <v>146</v>
      </c>
      <c r="E38" s="256" t="s">
        <v>593</v>
      </c>
      <c r="F38" s="256" t="s">
        <v>924</v>
      </c>
      <c r="G38" s="256">
        <v>1890</v>
      </c>
      <c r="H38" s="256"/>
      <c r="I38" s="256" t="s">
        <v>925</v>
      </c>
      <c r="J38" s="329" t="s">
        <v>594</v>
      </c>
      <c r="K38" s="329"/>
      <c r="L38" s="330"/>
      <c r="M38" s="331"/>
      <c r="N38" s="329"/>
      <c r="O38" s="381"/>
      <c r="P38" s="334"/>
      <c r="Q38" s="334"/>
      <c r="R38" s="335" t="s">
        <v>592</v>
      </c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332"/>
      <c r="AJ38" s="302"/>
      <c r="AK38" s="302"/>
      <c r="AL38" s="302"/>
    </row>
    <row r="39" spans="1:38" s="263" customFormat="1" ht="15" customHeight="1">
      <c r="A39" s="326">
        <v>10</v>
      </c>
      <c r="B39" s="253">
        <v>44599</v>
      </c>
      <c r="C39" s="327"/>
      <c r="D39" s="328" t="s">
        <v>451</v>
      </c>
      <c r="E39" s="256" t="s">
        <v>593</v>
      </c>
      <c r="F39" s="256" t="s">
        <v>970</v>
      </c>
      <c r="G39" s="256">
        <v>338</v>
      </c>
      <c r="H39" s="256"/>
      <c r="I39" s="256" t="s">
        <v>971</v>
      </c>
      <c r="J39" s="329" t="s">
        <v>594</v>
      </c>
      <c r="K39" s="329"/>
      <c r="L39" s="330"/>
      <c r="M39" s="331"/>
      <c r="N39" s="329"/>
      <c r="O39" s="381"/>
      <c r="P39" s="334"/>
      <c r="Q39" s="334"/>
      <c r="R39" s="335" t="s">
        <v>592</v>
      </c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332"/>
      <c r="AJ39" s="302"/>
      <c r="AK39" s="302"/>
      <c r="AL39" s="302"/>
    </row>
    <row r="40" spans="1:38" s="263" customFormat="1" ht="15" customHeight="1">
      <c r="A40" s="326"/>
      <c r="B40" s="253"/>
      <c r="C40" s="327"/>
      <c r="D40" s="328"/>
      <c r="E40" s="256"/>
      <c r="F40" s="256"/>
      <c r="G40" s="256"/>
      <c r="H40" s="256"/>
      <c r="I40" s="256"/>
      <c r="J40" s="329"/>
      <c r="K40" s="329"/>
      <c r="L40" s="330"/>
      <c r="M40" s="331"/>
      <c r="N40" s="329"/>
      <c r="O40" s="381"/>
      <c r="P40" s="334"/>
      <c r="Q40" s="334"/>
      <c r="R40" s="335"/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332"/>
      <c r="AJ40" s="302"/>
      <c r="AK40" s="302"/>
      <c r="AL40" s="302"/>
    </row>
    <row r="41" spans="1:38" s="276" customFormat="1" ht="15" customHeight="1">
      <c r="K41" s="257"/>
      <c r="L41" s="289"/>
      <c r="M41" s="357"/>
      <c r="N41" s="257"/>
      <c r="O41" s="300"/>
      <c r="P41" s="1"/>
      <c r="Q41" s="1"/>
      <c r="R41" s="353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359"/>
      <c r="AJ41" s="358"/>
      <c r="AK41" s="358"/>
      <c r="AL41" s="358"/>
    </row>
    <row r="42" spans="1:38" ht="15" customHeight="1">
      <c r="A42" s="344"/>
      <c r="B42" s="345"/>
      <c r="C42" s="346"/>
      <c r="D42" s="347"/>
      <c r="E42" s="348"/>
      <c r="F42" s="348"/>
      <c r="G42" s="348"/>
      <c r="H42" s="348"/>
      <c r="I42" s="348"/>
      <c r="J42" s="349"/>
      <c r="K42" s="349"/>
      <c r="L42" s="350"/>
      <c r="M42" s="351"/>
      <c r="N42" s="349"/>
      <c r="O42" s="352"/>
      <c r="P42" s="1"/>
      <c r="Q42" s="1"/>
      <c r="R42" s="353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44.25" customHeight="1">
      <c r="A43" s="123" t="s">
        <v>596</v>
      </c>
      <c r="B43" s="146"/>
      <c r="C43" s="146"/>
      <c r="D43" s="1"/>
      <c r="E43" s="6"/>
      <c r="F43" s="6"/>
      <c r="G43" s="6"/>
      <c r="H43" s="6" t="s">
        <v>608</v>
      </c>
      <c r="I43" s="6"/>
      <c r="J43" s="6"/>
      <c r="K43" s="119"/>
      <c r="L43" s="148"/>
      <c r="M43" s="119"/>
      <c r="N43" s="120"/>
      <c r="O43" s="119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305"/>
      <c r="AD43" s="305"/>
      <c r="AE43" s="305"/>
      <c r="AF43" s="305"/>
      <c r="AG43" s="305"/>
      <c r="AH43" s="305"/>
    </row>
    <row r="44" spans="1:38" ht="12.75" customHeight="1">
      <c r="A44" s="130" t="s">
        <v>597</v>
      </c>
      <c r="B44" s="123"/>
      <c r="C44" s="123"/>
      <c r="D44" s="123"/>
      <c r="E44" s="41"/>
      <c r="F44" s="131" t="s">
        <v>598</v>
      </c>
      <c r="G44" s="56"/>
      <c r="H44" s="41"/>
      <c r="I44" s="56"/>
      <c r="J44" s="6"/>
      <c r="K44" s="149"/>
      <c r="L44" s="150"/>
      <c r="M44" s="6"/>
      <c r="N44" s="113"/>
      <c r="O44" s="151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4.25" customHeight="1">
      <c r="A45" s="130"/>
      <c r="B45" s="123"/>
      <c r="C45" s="123"/>
      <c r="D45" s="123"/>
      <c r="E45" s="6"/>
      <c r="F45" s="131" t="s">
        <v>600</v>
      </c>
      <c r="G45" s="56"/>
      <c r="H45" s="41"/>
      <c r="I45" s="56"/>
      <c r="J45" s="6"/>
      <c r="K45" s="149"/>
      <c r="L45" s="150"/>
      <c r="M45" s="6"/>
      <c r="N45" s="113"/>
      <c r="O45" s="151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23"/>
      <c r="B46" s="123"/>
      <c r="C46" s="123"/>
      <c r="D46" s="123"/>
      <c r="E46" s="6"/>
      <c r="F46" s="6"/>
      <c r="G46" s="6"/>
      <c r="H46" s="6"/>
      <c r="I46" s="6"/>
      <c r="J46" s="136"/>
      <c r="K46" s="133"/>
      <c r="L46" s="134"/>
      <c r="M46" s="6"/>
      <c r="N46" s="137"/>
      <c r="O46" s="1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152" t="s">
        <v>609</v>
      </c>
      <c r="B47" s="152"/>
      <c r="C47" s="152"/>
      <c r="D47" s="152"/>
      <c r="E47" s="6"/>
      <c r="F47" s="6"/>
      <c r="G47" s="6"/>
      <c r="H47" s="6"/>
      <c r="I47" s="6"/>
      <c r="J47" s="6"/>
      <c r="K47" s="6"/>
      <c r="L47" s="6"/>
      <c r="M47" s="6"/>
      <c r="N47" s="6"/>
      <c r="O47" s="2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38.25" customHeight="1">
      <c r="A48" s="96" t="s">
        <v>16</v>
      </c>
      <c r="B48" s="96" t="s">
        <v>568</v>
      </c>
      <c r="C48" s="96"/>
      <c r="D48" s="97" t="s">
        <v>579</v>
      </c>
      <c r="E48" s="96" t="s">
        <v>580</v>
      </c>
      <c r="F48" s="96" t="s">
        <v>581</v>
      </c>
      <c r="G48" s="96" t="s">
        <v>602</v>
      </c>
      <c r="H48" s="96" t="s">
        <v>583</v>
      </c>
      <c r="I48" s="96" t="s">
        <v>584</v>
      </c>
      <c r="J48" s="95" t="s">
        <v>585</v>
      </c>
      <c r="K48" s="153" t="s">
        <v>610</v>
      </c>
      <c r="L48" s="98" t="s">
        <v>587</v>
      </c>
      <c r="M48" s="153" t="s">
        <v>611</v>
      </c>
      <c r="N48" s="96" t="s">
        <v>612</v>
      </c>
      <c r="O48" s="95" t="s">
        <v>589</v>
      </c>
      <c r="P48" s="97" t="s">
        <v>590</v>
      </c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s="252" customFormat="1" ht="13.5" customHeight="1">
      <c r="A49" s="339">
        <v>1</v>
      </c>
      <c r="B49" s="340">
        <v>44593</v>
      </c>
      <c r="C49" s="376"/>
      <c r="D49" s="376" t="s">
        <v>892</v>
      </c>
      <c r="E49" s="339" t="s">
        <v>593</v>
      </c>
      <c r="F49" s="339">
        <v>2414</v>
      </c>
      <c r="G49" s="339">
        <v>238</v>
      </c>
      <c r="H49" s="343">
        <v>2380</v>
      </c>
      <c r="I49" s="343" t="s">
        <v>893</v>
      </c>
      <c r="J49" s="354" t="s">
        <v>859</v>
      </c>
      <c r="K49" s="343">
        <f t="shared" ref="K49" si="24">H49-F49</f>
        <v>-34</v>
      </c>
      <c r="L49" s="372">
        <f t="shared" ref="L49:L51" si="25">(H49*N49)*0.07%</f>
        <v>624.75000000000011</v>
      </c>
      <c r="M49" s="373">
        <f t="shared" ref="M49" si="26">(K49*N49)-L49</f>
        <v>-13374.75</v>
      </c>
      <c r="N49" s="343">
        <v>375</v>
      </c>
      <c r="O49" s="374" t="s">
        <v>604</v>
      </c>
      <c r="P49" s="375">
        <v>44228</v>
      </c>
      <c r="Q49" s="254"/>
      <c r="R49" s="259" t="s">
        <v>592</v>
      </c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8"/>
      <c r="AG49" s="253"/>
      <c r="AH49" s="301"/>
      <c r="AI49" s="301"/>
      <c r="AJ49" s="282"/>
      <c r="AK49" s="282"/>
      <c r="AL49" s="282"/>
    </row>
    <row r="50" spans="1:38" s="252" customFormat="1" ht="13.5" customHeight="1">
      <c r="A50" s="339">
        <v>2</v>
      </c>
      <c r="B50" s="340">
        <v>44595</v>
      </c>
      <c r="C50" s="376"/>
      <c r="D50" s="376" t="s">
        <v>928</v>
      </c>
      <c r="E50" s="339" t="s">
        <v>593</v>
      </c>
      <c r="F50" s="339">
        <v>640</v>
      </c>
      <c r="G50" s="339">
        <v>630</v>
      </c>
      <c r="H50" s="343">
        <v>630</v>
      </c>
      <c r="I50" s="343" t="s">
        <v>929</v>
      </c>
      <c r="J50" s="354" t="s">
        <v>950</v>
      </c>
      <c r="K50" s="343">
        <f t="shared" ref="K50" si="27">H50-F50</f>
        <v>-10</v>
      </c>
      <c r="L50" s="372">
        <f t="shared" ref="L50" si="28">(H50*N50)*0.07%</f>
        <v>485.10000000000008</v>
      </c>
      <c r="M50" s="373">
        <f t="shared" ref="M50" si="29">(K50*N50)-L50</f>
        <v>-11485.1</v>
      </c>
      <c r="N50" s="343">
        <v>1100</v>
      </c>
      <c r="O50" s="374" t="s">
        <v>604</v>
      </c>
      <c r="P50" s="375">
        <v>44231</v>
      </c>
      <c r="Q50" s="254"/>
      <c r="R50" s="259" t="s">
        <v>592</v>
      </c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348"/>
      <c r="AG50" s="345"/>
      <c r="AH50" s="254"/>
      <c r="AI50" s="254"/>
      <c r="AJ50" s="348"/>
      <c r="AK50" s="348"/>
      <c r="AL50" s="348"/>
    </row>
    <row r="51" spans="1:38" s="252" customFormat="1" ht="13.5" customHeight="1">
      <c r="A51" s="486">
        <v>3</v>
      </c>
      <c r="B51" s="482">
        <v>44595</v>
      </c>
      <c r="C51" s="341"/>
      <c r="D51" s="342" t="s">
        <v>930</v>
      </c>
      <c r="E51" s="339" t="s">
        <v>593</v>
      </c>
      <c r="F51" s="339">
        <v>545</v>
      </c>
      <c r="G51" s="339">
        <v>534</v>
      </c>
      <c r="H51" s="339">
        <v>534</v>
      </c>
      <c r="I51" s="343">
        <v>565</v>
      </c>
      <c r="J51" s="488" t="s">
        <v>949</v>
      </c>
      <c r="K51" s="427">
        <f>H51-F51</f>
        <v>-11</v>
      </c>
      <c r="L51" s="372">
        <f t="shared" si="25"/>
        <v>560.70000000000005</v>
      </c>
      <c r="M51" s="488">
        <f>(-1500*6)-660.7</f>
        <v>-9660.7000000000007</v>
      </c>
      <c r="N51" s="489">
        <v>1500</v>
      </c>
      <c r="O51" s="482" t="s">
        <v>604</v>
      </c>
      <c r="P51" s="484">
        <v>44596</v>
      </c>
      <c r="Q51" s="254"/>
      <c r="R51" s="259" t="s">
        <v>592</v>
      </c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348"/>
      <c r="AG51" s="345"/>
      <c r="AH51" s="254"/>
      <c r="AI51" s="254"/>
      <c r="AJ51" s="348"/>
      <c r="AK51" s="348"/>
      <c r="AL51" s="348"/>
    </row>
    <row r="52" spans="1:38" s="252" customFormat="1" ht="13.5" customHeight="1">
      <c r="A52" s="487"/>
      <c r="B52" s="483"/>
      <c r="C52" s="341"/>
      <c r="D52" s="342" t="s">
        <v>931</v>
      </c>
      <c r="E52" s="339" t="s">
        <v>858</v>
      </c>
      <c r="F52" s="339">
        <v>14.5</v>
      </c>
      <c r="G52" s="339"/>
      <c r="H52" s="339">
        <v>9.5</v>
      </c>
      <c r="I52" s="343"/>
      <c r="J52" s="485"/>
      <c r="K52" s="427">
        <f>F52-H52</f>
        <v>5</v>
      </c>
      <c r="L52" s="428">
        <v>100</v>
      </c>
      <c r="M52" s="485"/>
      <c r="N52" s="490"/>
      <c r="O52" s="483"/>
      <c r="P52" s="485"/>
      <c r="Q52" s="254"/>
      <c r="R52" s="259" t="s">
        <v>592</v>
      </c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348"/>
      <c r="AG52" s="345"/>
      <c r="AH52" s="254"/>
      <c r="AI52" s="254"/>
      <c r="AJ52" s="348"/>
      <c r="AK52" s="348"/>
      <c r="AL52" s="348"/>
    </row>
    <row r="53" spans="1:38" s="252" customFormat="1" ht="13.5" customHeight="1">
      <c r="A53" s="432">
        <v>4</v>
      </c>
      <c r="B53" s="433">
        <v>44599</v>
      </c>
      <c r="C53" s="327"/>
      <c r="D53" s="447" t="s">
        <v>974</v>
      </c>
      <c r="E53" s="256" t="s">
        <v>593</v>
      </c>
      <c r="F53" s="256" t="s">
        <v>975</v>
      </c>
      <c r="G53" s="256">
        <v>2940</v>
      </c>
      <c r="H53" s="256"/>
      <c r="I53" s="257" t="s">
        <v>976</v>
      </c>
      <c r="J53" s="430" t="s">
        <v>594</v>
      </c>
      <c r="K53" s="390"/>
      <c r="L53" s="330"/>
      <c r="M53" s="430"/>
      <c r="N53" s="431"/>
      <c r="O53" s="433"/>
      <c r="P53" s="430"/>
      <c r="Q53" s="254"/>
      <c r="R53" s="259" t="s">
        <v>595</v>
      </c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348"/>
      <c r="AG53" s="345"/>
      <c r="AH53" s="254"/>
      <c r="AI53" s="254"/>
      <c r="AJ53" s="348"/>
      <c r="AK53" s="348"/>
      <c r="AL53" s="348"/>
    </row>
    <row r="54" spans="1:38" s="252" customFormat="1" ht="13.5" customHeight="1">
      <c r="A54" s="434">
        <v>5</v>
      </c>
      <c r="B54" s="435">
        <v>44599</v>
      </c>
      <c r="C54" s="292"/>
      <c r="D54" s="448" t="s">
        <v>980</v>
      </c>
      <c r="E54" s="291" t="s">
        <v>593</v>
      </c>
      <c r="F54" s="291">
        <v>221</v>
      </c>
      <c r="G54" s="291">
        <v>216</v>
      </c>
      <c r="H54" s="291">
        <v>225.5</v>
      </c>
      <c r="I54" s="378" t="s">
        <v>981</v>
      </c>
      <c r="J54" s="422" t="s">
        <v>986</v>
      </c>
      <c r="K54" s="378">
        <f t="shared" ref="K54:K55" si="30">H54-F54</f>
        <v>4.5</v>
      </c>
      <c r="L54" s="423">
        <f t="shared" ref="L54:L55" si="31">(H54*N54)*0.07%</f>
        <v>394.62500000000006</v>
      </c>
      <c r="M54" s="424">
        <f t="shared" ref="M54:M55" si="32">(K54*N54)-L54</f>
        <v>10855.375</v>
      </c>
      <c r="N54" s="378">
        <v>2500</v>
      </c>
      <c r="O54" s="425" t="s">
        <v>591</v>
      </c>
      <c r="P54" s="426">
        <v>44234</v>
      </c>
      <c r="Q54" s="254"/>
      <c r="R54" s="259" t="s">
        <v>592</v>
      </c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348"/>
      <c r="AG54" s="345"/>
      <c r="AH54" s="254"/>
      <c r="AI54" s="254"/>
      <c r="AJ54" s="348"/>
      <c r="AK54" s="348"/>
      <c r="AL54" s="348"/>
    </row>
    <row r="55" spans="1:38" s="252" customFormat="1" ht="13.5" customHeight="1">
      <c r="A55" s="339">
        <v>6</v>
      </c>
      <c r="B55" s="429">
        <v>44599</v>
      </c>
      <c r="C55" s="376"/>
      <c r="D55" s="376" t="s">
        <v>982</v>
      </c>
      <c r="E55" s="339" t="s">
        <v>593</v>
      </c>
      <c r="F55" s="339">
        <v>17300</v>
      </c>
      <c r="G55" s="339">
        <v>17170</v>
      </c>
      <c r="H55" s="343">
        <v>17170</v>
      </c>
      <c r="I55" s="343">
        <v>17500</v>
      </c>
      <c r="J55" s="354" t="s">
        <v>987</v>
      </c>
      <c r="K55" s="343">
        <f t="shared" si="30"/>
        <v>-130</v>
      </c>
      <c r="L55" s="372">
        <f t="shared" si="31"/>
        <v>600.95000000000005</v>
      </c>
      <c r="M55" s="373">
        <f t="shared" si="32"/>
        <v>-7100.95</v>
      </c>
      <c r="N55" s="343">
        <v>50</v>
      </c>
      <c r="O55" s="374" t="s">
        <v>604</v>
      </c>
      <c r="P55" s="375">
        <v>44234</v>
      </c>
      <c r="Q55" s="254"/>
      <c r="R55" s="259" t="s">
        <v>592</v>
      </c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348"/>
      <c r="AG55" s="345"/>
      <c r="AH55" s="254"/>
      <c r="AI55" s="254"/>
      <c r="AJ55" s="348"/>
      <c r="AK55" s="348"/>
      <c r="AL55" s="348"/>
    </row>
    <row r="56" spans="1:38" s="252" customFormat="1" ht="13.5" customHeight="1">
      <c r="A56" s="256"/>
      <c r="B56" s="253"/>
      <c r="C56" s="382"/>
      <c r="D56" s="382"/>
      <c r="E56" s="256"/>
      <c r="F56" s="256"/>
      <c r="G56" s="256"/>
      <c r="H56" s="257"/>
      <c r="I56" s="257"/>
      <c r="J56" s="329"/>
      <c r="K56" s="257"/>
      <c r="L56" s="289"/>
      <c r="M56" s="290"/>
      <c r="N56" s="257"/>
      <c r="O56" s="404"/>
      <c r="P56" s="300"/>
      <c r="Q56" s="254"/>
      <c r="R56" s="259"/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51"/>
      <c r="AE56" s="251"/>
      <c r="AF56" s="348"/>
      <c r="AG56" s="345"/>
      <c r="AH56" s="254"/>
      <c r="AI56" s="254"/>
      <c r="AJ56" s="348"/>
      <c r="AK56" s="348"/>
      <c r="AL56" s="348"/>
    </row>
    <row r="57" spans="1:38" s="252" customFormat="1" ht="13.5" customHeight="1">
      <c r="A57" s="256"/>
      <c r="B57" s="253"/>
      <c r="C57" s="382"/>
      <c r="D57" s="382"/>
      <c r="E57" s="256"/>
      <c r="F57" s="256"/>
      <c r="G57" s="256"/>
      <c r="H57" s="257"/>
      <c r="I57" s="257"/>
      <c r="J57" s="329"/>
      <c r="K57" s="257"/>
      <c r="L57" s="289"/>
      <c r="M57" s="290"/>
      <c r="N57" s="257"/>
      <c r="O57" s="404"/>
      <c r="P57" s="300"/>
      <c r="Q57" s="254"/>
      <c r="R57" s="259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348"/>
      <c r="AG57" s="345"/>
      <c r="AH57" s="254"/>
      <c r="AI57" s="254"/>
      <c r="AJ57" s="348"/>
      <c r="AK57" s="348"/>
      <c r="AL57" s="348"/>
    </row>
    <row r="58" spans="1:38" s="252" customFormat="1" ht="13.5" customHeight="1">
      <c r="A58" s="256"/>
      <c r="B58" s="253"/>
      <c r="C58" s="382"/>
      <c r="D58" s="382"/>
      <c r="E58" s="256"/>
      <c r="F58" s="256"/>
      <c r="G58" s="256"/>
      <c r="H58" s="257"/>
      <c r="I58" s="257"/>
      <c r="J58" s="329"/>
      <c r="K58" s="257"/>
      <c r="L58" s="289"/>
      <c r="M58" s="290"/>
      <c r="N58" s="257"/>
      <c r="O58" s="299"/>
      <c r="P58" s="300"/>
      <c r="Q58" s="254"/>
      <c r="R58" s="259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348"/>
      <c r="AG58" s="345"/>
      <c r="AH58" s="254"/>
      <c r="AI58" s="254"/>
      <c r="AJ58" s="348"/>
      <c r="AK58" s="348"/>
      <c r="AL58" s="348"/>
    </row>
    <row r="59" spans="1:38" ht="13.5" customHeight="1">
      <c r="A59" s="111"/>
      <c r="B59" s="112"/>
      <c r="C59" s="146"/>
      <c r="D59" s="154"/>
      <c r="E59" s="155"/>
      <c r="F59" s="111"/>
      <c r="G59" s="111"/>
      <c r="H59" s="111"/>
      <c r="I59" s="147"/>
      <c r="J59" s="147"/>
      <c r="K59" s="147"/>
      <c r="L59" s="147"/>
      <c r="M59" s="147"/>
      <c r="N59" s="147"/>
      <c r="O59" s="147"/>
      <c r="P59" s="147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>
      <c r="A60" s="156"/>
      <c r="B60" s="112"/>
      <c r="C60" s="113"/>
      <c r="D60" s="157"/>
      <c r="E60" s="116"/>
      <c r="F60" s="116"/>
      <c r="G60" s="116"/>
      <c r="H60" s="116"/>
      <c r="I60" s="116"/>
      <c r="J60" s="6"/>
      <c r="K60" s="116"/>
      <c r="L60" s="116"/>
      <c r="M60" s="6"/>
      <c r="N60" s="1"/>
      <c r="O60" s="113"/>
      <c r="P60" s="41"/>
      <c r="Q60" s="4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41"/>
      <c r="AG60" s="41"/>
      <c r="AH60" s="41"/>
      <c r="AI60" s="41"/>
      <c r="AJ60" s="41"/>
      <c r="AK60" s="41"/>
      <c r="AL60" s="41"/>
    </row>
    <row r="61" spans="1:38" ht="12.75" customHeight="1">
      <c r="A61" s="158" t="s">
        <v>614</v>
      </c>
      <c r="B61" s="158"/>
      <c r="C61" s="158"/>
      <c r="D61" s="158"/>
      <c r="E61" s="159"/>
      <c r="F61" s="116"/>
      <c r="G61" s="116"/>
      <c r="H61" s="116"/>
      <c r="I61" s="116"/>
      <c r="J61" s="1"/>
      <c r="K61" s="6"/>
      <c r="L61" s="6"/>
      <c r="M61" s="6"/>
      <c r="N61" s="1"/>
      <c r="O61" s="1"/>
      <c r="P61" s="41"/>
      <c r="Q61" s="4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41"/>
      <c r="AG61" s="41"/>
      <c r="AH61" s="41"/>
      <c r="AI61" s="41"/>
      <c r="AJ61" s="41"/>
      <c r="AK61" s="41"/>
      <c r="AL61" s="41"/>
    </row>
    <row r="62" spans="1:38" ht="38.25" customHeight="1">
      <c r="A62" s="96" t="s">
        <v>16</v>
      </c>
      <c r="B62" s="96" t="s">
        <v>568</v>
      </c>
      <c r="C62" s="96"/>
      <c r="D62" s="97" t="s">
        <v>579</v>
      </c>
      <c r="E62" s="96" t="s">
        <v>580</v>
      </c>
      <c r="F62" s="96" t="s">
        <v>581</v>
      </c>
      <c r="G62" s="96" t="s">
        <v>602</v>
      </c>
      <c r="H62" s="96" t="s">
        <v>583</v>
      </c>
      <c r="I62" s="96" t="s">
        <v>584</v>
      </c>
      <c r="J62" s="95" t="s">
        <v>585</v>
      </c>
      <c r="K62" s="95" t="s">
        <v>615</v>
      </c>
      <c r="L62" s="98" t="s">
        <v>587</v>
      </c>
      <c r="M62" s="153" t="s">
        <v>611</v>
      </c>
      <c r="N62" s="96" t="s">
        <v>612</v>
      </c>
      <c r="O62" s="96" t="s">
        <v>589</v>
      </c>
      <c r="P62" s="97" t="s">
        <v>590</v>
      </c>
      <c r="Q62" s="4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41"/>
      <c r="AG62" s="41"/>
      <c r="AH62" s="41"/>
      <c r="AI62" s="41"/>
      <c r="AJ62" s="41"/>
      <c r="AK62" s="41"/>
      <c r="AL62" s="41"/>
    </row>
    <row r="63" spans="1:38" s="252" customFormat="1" ht="12.75" customHeight="1">
      <c r="A63" s="462">
        <v>1</v>
      </c>
      <c r="B63" s="464">
        <v>44586</v>
      </c>
      <c r="C63" s="327"/>
      <c r="D63" s="389" t="s">
        <v>874</v>
      </c>
      <c r="E63" s="256" t="s">
        <v>593</v>
      </c>
      <c r="F63" s="256">
        <v>82</v>
      </c>
      <c r="G63" s="256"/>
      <c r="H63" s="256" t="s">
        <v>909</v>
      </c>
      <c r="I63" s="257"/>
      <c r="J63" s="466" t="s">
        <v>594</v>
      </c>
      <c r="K63" s="390"/>
      <c r="L63" s="330"/>
      <c r="M63" s="466"/>
      <c r="N63" s="478"/>
      <c r="O63" s="480"/>
      <c r="P63" s="466"/>
      <c r="Q63" s="254"/>
      <c r="R63" s="255" t="s">
        <v>592</v>
      </c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251"/>
      <c r="AG63" s="251"/>
      <c r="AH63" s="251"/>
      <c r="AI63" s="251"/>
      <c r="AJ63" s="251"/>
      <c r="AK63" s="251"/>
      <c r="AL63" s="251"/>
    </row>
    <row r="64" spans="1:38" s="252" customFormat="1" ht="12.75" customHeight="1">
      <c r="A64" s="463"/>
      <c r="B64" s="465"/>
      <c r="C64" s="327"/>
      <c r="D64" s="389" t="s">
        <v>875</v>
      </c>
      <c r="E64" s="256" t="s">
        <v>858</v>
      </c>
      <c r="F64" s="256">
        <v>46</v>
      </c>
      <c r="G64" s="256"/>
      <c r="H64" s="256"/>
      <c r="I64" s="257"/>
      <c r="J64" s="467"/>
      <c r="K64" s="390"/>
      <c r="L64" s="330"/>
      <c r="M64" s="467"/>
      <c r="N64" s="479"/>
      <c r="O64" s="481"/>
      <c r="P64" s="467"/>
      <c r="Q64" s="254"/>
      <c r="R64" s="255" t="s">
        <v>592</v>
      </c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1"/>
      <c r="AJ64" s="251"/>
      <c r="AK64" s="251"/>
      <c r="AL64" s="251"/>
    </row>
    <row r="65" spans="1:38" s="252" customFormat="1" ht="12.75" customHeight="1">
      <c r="A65" s="339">
        <v>2</v>
      </c>
      <c r="B65" s="340">
        <v>44592</v>
      </c>
      <c r="C65" s="341"/>
      <c r="D65" s="342" t="s">
        <v>886</v>
      </c>
      <c r="E65" s="339" t="s">
        <v>593</v>
      </c>
      <c r="F65" s="339">
        <v>107.5</v>
      </c>
      <c r="G65" s="339">
        <v>60</v>
      </c>
      <c r="H65" s="339">
        <v>57.5</v>
      </c>
      <c r="I65" s="343" t="s">
        <v>887</v>
      </c>
      <c r="J65" s="354" t="s">
        <v>866</v>
      </c>
      <c r="K65" s="343">
        <f t="shared" ref="K65:K66" si="33">H65-F65</f>
        <v>-50</v>
      </c>
      <c r="L65" s="372">
        <v>100</v>
      </c>
      <c r="M65" s="373">
        <f t="shared" ref="M65:M66" si="34">(K65*N65)-L65</f>
        <v>-2600</v>
      </c>
      <c r="N65" s="343">
        <v>50</v>
      </c>
      <c r="O65" s="374" t="s">
        <v>604</v>
      </c>
      <c r="P65" s="375">
        <v>44228</v>
      </c>
      <c r="Q65" s="254"/>
      <c r="R65" s="255" t="s">
        <v>595</v>
      </c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251"/>
      <c r="AG65" s="251"/>
      <c r="AH65" s="251"/>
      <c r="AI65" s="251"/>
      <c r="AJ65" s="251"/>
      <c r="AK65" s="251"/>
      <c r="AL65" s="251"/>
    </row>
    <row r="66" spans="1:38" s="252" customFormat="1" ht="12.75" customHeight="1">
      <c r="A66" s="339">
        <v>3</v>
      </c>
      <c r="B66" s="340">
        <v>44592</v>
      </c>
      <c r="C66" s="341"/>
      <c r="D66" s="342" t="s">
        <v>888</v>
      </c>
      <c r="E66" s="339" t="s">
        <v>593</v>
      </c>
      <c r="F66" s="339">
        <v>26.5</v>
      </c>
      <c r="G66" s="339">
        <v>17</v>
      </c>
      <c r="H66" s="339">
        <v>17</v>
      </c>
      <c r="I66" s="343" t="s">
        <v>889</v>
      </c>
      <c r="J66" s="354" t="s">
        <v>969</v>
      </c>
      <c r="K66" s="343">
        <f t="shared" si="33"/>
        <v>-9.5</v>
      </c>
      <c r="L66" s="372">
        <v>100</v>
      </c>
      <c r="M66" s="373">
        <f t="shared" si="34"/>
        <v>-3900</v>
      </c>
      <c r="N66" s="343">
        <v>400</v>
      </c>
      <c r="O66" s="374" t="s">
        <v>604</v>
      </c>
      <c r="P66" s="375">
        <v>44234</v>
      </c>
      <c r="Q66" s="254"/>
      <c r="R66" s="255" t="s">
        <v>592</v>
      </c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251"/>
      <c r="AG66" s="251"/>
      <c r="AH66" s="251"/>
      <c r="AI66" s="251"/>
      <c r="AJ66" s="251"/>
      <c r="AK66" s="251"/>
      <c r="AL66" s="251"/>
    </row>
    <row r="67" spans="1:38" s="252" customFormat="1" ht="12.75" customHeight="1">
      <c r="A67" s="339">
        <v>4</v>
      </c>
      <c r="B67" s="340">
        <v>44592</v>
      </c>
      <c r="C67" s="341"/>
      <c r="D67" s="342" t="s">
        <v>890</v>
      </c>
      <c r="E67" s="339" t="s">
        <v>593</v>
      </c>
      <c r="F67" s="339">
        <v>57.5</v>
      </c>
      <c r="G67" s="339">
        <v>38</v>
      </c>
      <c r="H67" s="339">
        <v>40</v>
      </c>
      <c r="I67" s="343" t="s">
        <v>864</v>
      </c>
      <c r="J67" s="354" t="s">
        <v>904</v>
      </c>
      <c r="K67" s="343">
        <f t="shared" ref="K67" si="35">H67-F67</f>
        <v>-17.5</v>
      </c>
      <c r="L67" s="372">
        <v>100</v>
      </c>
      <c r="M67" s="373">
        <f t="shared" ref="M67" si="36">(K67*N67)-L67</f>
        <v>-4475</v>
      </c>
      <c r="N67" s="343">
        <v>250</v>
      </c>
      <c r="O67" s="374" t="s">
        <v>604</v>
      </c>
      <c r="P67" s="375">
        <v>44228</v>
      </c>
      <c r="Q67" s="254"/>
      <c r="R67" s="255" t="s">
        <v>592</v>
      </c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251"/>
      <c r="AG67" s="251"/>
      <c r="AH67" s="251"/>
      <c r="AI67" s="251"/>
      <c r="AJ67" s="251"/>
      <c r="AK67" s="251"/>
      <c r="AL67" s="251"/>
    </row>
    <row r="68" spans="1:38" s="252" customFormat="1" ht="12.75" customHeight="1">
      <c r="A68" s="468">
        <v>5</v>
      </c>
      <c r="B68" s="470">
        <v>44593</v>
      </c>
      <c r="C68" s="292"/>
      <c r="D68" s="377" t="s">
        <v>894</v>
      </c>
      <c r="E68" s="291" t="s">
        <v>593</v>
      </c>
      <c r="F68" s="291">
        <v>202.5</v>
      </c>
      <c r="G68" s="291"/>
      <c r="H68" s="291">
        <v>335</v>
      </c>
      <c r="I68" s="378"/>
      <c r="J68" s="472" t="s">
        <v>896</v>
      </c>
      <c r="K68" s="379">
        <f>H68-F68</f>
        <v>132.5</v>
      </c>
      <c r="L68" s="380">
        <v>100</v>
      </c>
      <c r="M68" s="472">
        <v>4300</v>
      </c>
      <c r="N68" s="472">
        <v>50</v>
      </c>
      <c r="O68" s="474" t="s">
        <v>591</v>
      </c>
      <c r="P68" s="476">
        <v>44593</v>
      </c>
      <c r="Q68" s="254"/>
      <c r="R68" s="255" t="s">
        <v>592</v>
      </c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251"/>
      <c r="AG68" s="251"/>
      <c r="AH68" s="251"/>
      <c r="AI68" s="251"/>
      <c r="AJ68" s="251"/>
      <c r="AK68" s="251"/>
      <c r="AL68" s="251"/>
    </row>
    <row r="69" spans="1:38" s="252" customFormat="1" ht="12.75" customHeight="1">
      <c r="A69" s="469"/>
      <c r="B69" s="471"/>
      <c r="C69" s="292"/>
      <c r="D69" s="377" t="s">
        <v>895</v>
      </c>
      <c r="E69" s="291" t="s">
        <v>858</v>
      </c>
      <c r="F69" s="291">
        <v>102.5</v>
      </c>
      <c r="G69" s="291"/>
      <c r="H69" s="291">
        <v>145</v>
      </c>
      <c r="I69" s="378"/>
      <c r="J69" s="473"/>
      <c r="K69" s="379">
        <f>F69-H69</f>
        <v>-42.5</v>
      </c>
      <c r="L69" s="380">
        <v>100</v>
      </c>
      <c r="M69" s="473"/>
      <c r="N69" s="473"/>
      <c r="O69" s="475"/>
      <c r="P69" s="477"/>
      <c r="Q69" s="254"/>
      <c r="R69" s="255" t="s">
        <v>592</v>
      </c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251"/>
      <c r="AG69" s="251"/>
      <c r="AH69" s="251"/>
      <c r="AI69" s="251"/>
      <c r="AJ69" s="251"/>
      <c r="AK69" s="251"/>
      <c r="AL69" s="251"/>
    </row>
    <row r="70" spans="1:38" s="252" customFormat="1" ht="12.75" customHeight="1">
      <c r="A70" s="339">
        <v>6</v>
      </c>
      <c r="B70" s="340">
        <v>44594</v>
      </c>
      <c r="C70" s="341"/>
      <c r="D70" s="342" t="s">
        <v>910</v>
      </c>
      <c r="E70" s="339" t="s">
        <v>593</v>
      </c>
      <c r="F70" s="339">
        <v>90</v>
      </c>
      <c r="G70" s="339">
        <v>45</v>
      </c>
      <c r="H70" s="339">
        <v>45</v>
      </c>
      <c r="I70" s="343" t="s">
        <v>911</v>
      </c>
      <c r="J70" s="354" t="s">
        <v>912</v>
      </c>
      <c r="K70" s="343">
        <f t="shared" ref="K70" si="37">H70-F70</f>
        <v>-45</v>
      </c>
      <c r="L70" s="372">
        <v>100</v>
      </c>
      <c r="M70" s="373">
        <f t="shared" ref="M70" si="38">(K70*N70)-L70</f>
        <v>-2350</v>
      </c>
      <c r="N70" s="343">
        <v>50</v>
      </c>
      <c r="O70" s="374" t="s">
        <v>604</v>
      </c>
      <c r="P70" s="375">
        <v>44229</v>
      </c>
      <c r="Q70" s="254"/>
      <c r="R70" s="255" t="s">
        <v>592</v>
      </c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251"/>
      <c r="AG70" s="251"/>
      <c r="AH70" s="251"/>
      <c r="AI70" s="251"/>
      <c r="AJ70" s="251"/>
      <c r="AK70" s="251"/>
      <c r="AL70" s="251"/>
    </row>
    <row r="71" spans="1:38" s="252" customFormat="1" ht="12.75" customHeight="1">
      <c r="A71" s="339">
        <v>7</v>
      </c>
      <c r="B71" s="340">
        <v>44595</v>
      </c>
      <c r="C71" s="341"/>
      <c r="D71" s="342" t="s">
        <v>932</v>
      </c>
      <c r="E71" s="339" t="s">
        <v>593</v>
      </c>
      <c r="F71" s="339">
        <v>65</v>
      </c>
      <c r="G71" s="339">
        <v>0</v>
      </c>
      <c r="H71" s="339">
        <v>0</v>
      </c>
      <c r="I71" s="343" t="s">
        <v>933</v>
      </c>
      <c r="J71" s="354" t="s">
        <v>934</v>
      </c>
      <c r="K71" s="343">
        <f t="shared" ref="K71:K73" si="39">H71-F71</f>
        <v>-65</v>
      </c>
      <c r="L71" s="372">
        <v>100</v>
      </c>
      <c r="M71" s="373">
        <f t="shared" ref="M71:M73" si="40">(K71*N71)-L71</f>
        <v>-1725</v>
      </c>
      <c r="N71" s="343">
        <v>25</v>
      </c>
      <c r="O71" s="374" t="s">
        <v>604</v>
      </c>
      <c r="P71" s="375">
        <v>44230</v>
      </c>
      <c r="Q71" s="254"/>
      <c r="R71" s="255" t="s">
        <v>595</v>
      </c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251"/>
      <c r="AG71" s="251"/>
      <c r="AH71" s="251"/>
      <c r="AI71" s="251"/>
      <c r="AJ71" s="251"/>
      <c r="AK71" s="251"/>
      <c r="AL71" s="251"/>
    </row>
    <row r="72" spans="1:38" s="252" customFormat="1" ht="12.75" customHeight="1">
      <c r="A72" s="291">
        <v>8</v>
      </c>
      <c r="B72" s="250">
        <v>44596</v>
      </c>
      <c r="C72" s="292"/>
      <c r="D72" s="377" t="s">
        <v>947</v>
      </c>
      <c r="E72" s="291" t="s">
        <v>593</v>
      </c>
      <c r="F72" s="291">
        <v>110</v>
      </c>
      <c r="G72" s="291">
        <v>65</v>
      </c>
      <c r="H72" s="291">
        <v>135</v>
      </c>
      <c r="I72" s="378" t="s">
        <v>948</v>
      </c>
      <c r="J72" s="422" t="s">
        <v>613</v>
      </c>
      <c r="K72" s="378">
        <f t="shared" si="39"/>
        <v>25</v>
      </c>
      <c r="L72" s="423">
        <v>100</v>
      </c>
      <c r="M72" s="424">
        <f t="shared" si="40"/>
        <v>1150</v>
      </c>
      <c r="N72" s="378">
        <v>50</v>
      </c>
      <c r="O72" s="425" t="s">
        <v>591</v>
      </c>
      <c r="P72" s="426">
        <v>44231</v>
      </c>
      <c r="Q72" s="254"/>
      <c r="R72" s="255" t="s">
        <v>595</v>
      </c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251"/>
      <c r="AG72" s="251"/>
      <c r="AH72" s="251"/>
      <c r="AI72" s="251"/>
      <c r="AJ72" s="251"/>
      <c r="AK72" s="251"/>
      <c r="AL72" s="251"/>
    </row>
    <row r="73" spans="1:38" s="252" customFormat="1" ht="12.75" customHeight="1">
      <c r="A73" s="339">
        <v>9</v>
      </c>
      <c r="B73" s="340">
        <v>44599</v>
      </c>
      <c r="C73" s="341"/>
      <c r="D73" s="342" t="s">
        <v>977</v>
      </c>
      <c r="E73" s="339" t="s">
        <v>593</v>
      </c>
      <c r="F73" s="339">
        <v>83</v>
      </c>
      <c r="G73" s="339">
        <v>40</v>
      </c>
      <c r="H73" s="339">
        <v>40</v>
      </c>
      <c r="I73" s="343" t="s">
        <v>978</v>
      </c>
      <c r="J73" s="354" t="s">
        <v>979</v>
      </c>
      <c r="K73" s="343">
        <f t="shared" si="39"/>
        <v>-43</v>
      </c>
      <c r="L73" s="372">
        <v>100</v>
      </c>
      <c r="M73" s="373">
        <f t="shared" si="40"/>
        <v>-2250</v>
      </c>
      <c r="N73" s="343">
        <v>50</v>
      </c>
      <c r="O73" s="374" t="s">
        <v>604</v>
      </c>
      <c r="P73" s="375">
        <v>44229</v>
      </c>
      <c r="Q73" s="254"/>
      <c r="R73" s="255" t="s">
        <v>595</v>
      </c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251"/>
      <c r="AG73" s="251"/>
      <c r="AH73" s="251"/>
      <c r="AI73" s="251"/>
      <c r="AJ73" s="251"/>
      <c r="AK73" s="251"/>
      <c r="AL73" s="251"/>
    </row>
    <row r="74" spans="1:38" s="252" customFormat="1" ht="12.75" customHeight="1">
      <c r="A74" s="256">
        <v>10</v>
      </c>
      <c r="B74" s="253">
        <v>44599</v>
      </c>
      <c r="C74" s="327"/>
      <c r="D74" s="389" t="s">
        <v>983</v>
      </c>
      <c r="E74" s="256" t="s">
        <v>593</v>
      </c>
      <c r="F74" s="256" t="s">
        <v>984</v>
      </c>
      <c r="G74" s="256">
        <v>90</v>
      </c>
      <c r="H74" s="256"/>
      <c r="I74" s="257" t="s">
        <v>985</v>
      </c>
      <c r="J74" s="329" t="s">
        <v>594</v>
      </c>
      <c r="K74" s="257"/>
      <c r="L74" s="289"/>
      <c r="M74" s="290"/>
      <c r="N74" s="257"/>
      <c r="O74" s="404"/>
      <c r="P74" s="446"/>
      <c r="Q74" s="254"/>
      <c r="R74" s="255" t="s">
        <v>592</v>
      </c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251"/>
      <c r="AG74" s="251"/>
      <c r="AH74" s="251"/>
      <c r="AI74" s="251"/>
      <c r="AJ74" s="251"/>
      <c r="AK74" s="251"/>
      <c r="AL74" s="251"/>
    </row>
    <row r="75" spans="1:38" s="252" customFormat="1" ht="12.75" customHeight="1">
      <c r="A75" s="436"/>
      <c r="B75" s="437"/>
      <c r="C75" s="438"/>
      <c r="D75" s="439"/>
      <c r="E75" s="436"/>
      <c r="F75" s="436"/>
      <c r="G75" s="436"/>
      <c r="H75" s="436"/>
      <c r="I75" s="440"/>
      <c r="J75" s="441"/>
      <c r="K75" s="440"/>
      <c r="L75" s="442"/>
      <c r="M75" s="443"/>
      <c r="N75" s="440"/>
      <c r="O75" s="444"/>
      <c r="P75" s="445"/>
      <c r="Q75" s="254"/>
      <c r="R75" s="255"/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251"/>
      <c r="AG75" s="251"/>
      <c r="AH75" s="251"/>
      <c r="AI75" s="251"/>
      <c r="AJ75" s="251"/>
      <c r="AK75" s="251"/>
      <c r="AL75" s="251"/>
    </row>
    <row r="76" spans="1:38" s="325" customFormat="1" ht="12.75" customHeight="1">
      <c r="A76" s="313"/>
      <c r="B76" s="314"/>
      <c r="C76" s="315"/>
      <c r="D76" s="316"/>
      <c r="E76" s="313"/>
      <c r="F76" s="313"/>
      <c r="G76" s="313"/>
      <c r="H76" s="313"/>
      <c r="I76" s="317"/>
      <c r="J76" s="318"/>
      <c r="K76" s="319"/>
      <c r="L76" s="319"/>
      <c r="M76" s="318"/>
      <c r="N76" s="318"/>
      <c r="O76" s="320"/>
      <c r="P76" s="321"/>
      <c r="Q76" s="322"/>
      <c r="R76" s="323"/>
      <c r="S76" s="322"/>
      <c r="T76" s="322"/>
      <c r="U76" s="322"/>
      <c r="V76" s="322"/>
      <c r="W76" s="322"/>
      <c r="X76" s="322"/>
      <c r="Y76" s="322"/>
      <c r="Z76" s="322"/>
      <c r="AA76" s="322"/>
      <c r="AB76" s="322"/>
      <c r="AC76" s="322"/>
      <c r="AD76" s="322"/>
      <c r="AE76" s="322"/>
      <c r="AF76" s="324"/>
      <c r="AG76" s="324"/>
      <c r="AH76" s="324"/>
      <c r="AI76" s="324"/>
      <c r="AJ76" s="324"/>
      <c r="AK76" s="324"/>
      <c r="AL76" s="324"/>
    </row>
    <row r="77" spans="1:38" ht="14.25" customHeight="1">
      <c r="A77" s="155"/>
      <c r="B77" s="160"/>
      <c r="C77" s="160"/>
      <c r="D77" s="161"/>
      <c r="E77" s="155"/>
      <c r="F77" s="162"/>
      <c r="G77" s="155"/>
      <c r="H77" s="155"/>
      <c r="I77" s="155"/>
      <c r="J77" s="160"/>
      <c r="K77" s="163"/>
      <c r="L77" s="155"/>
      <c r="M77" s="155"/>
      <c r="N77" s="155"/>
      <c r="O77" s="164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 customHeight="1">
      <c r="A78" s="94" t="s">
        <v>616</v>
      </c>
      <c r="B78" s="165"/>
      <c r="C78" s="165"/>
      <c r="D78" s="166"/>
      <c r="E78" s="139"/>
      <c r="F78" s="6"/>
      <c r="G78" s="6"/>
      <c r="H78" s="140"/>
      <c r="I78" s="167"/>
      <c r="J78" s="1"/>
      <c r="K78" s="6"/>
      <c r="L78" s="6"/>
      <c r="M78" s="6"/>
      <c r="N78" s="1"/>
      <c r="O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38.25" customHeight="1">
      <c r="A79" s="95" t="s">
        <v>16</v>
      </c>
      <c r="B79" s="96" t="s">
        <v>568</v>
      </c>
      <c r="C79" s="96"/>
      <c r="D79" s="97" t="s">
        <v>579</v>
      </c>
      <c r="E79" s="96" t="s">
        <v>580</v>
      </c>
      <c r="F79" s="96" t="s">
        <v>581</v>
      </c>
      <c r="G79" s="96" t="s">
        <v>582</v>
      </c>
      <c r="H79" s="96" t="s">
        <v>583</v>
      </c>
      <c r="I79" s="96" t="s">
        <v>584</v>
      </c>
      <c r="J79" s="95" t="s">
        <v>585</v>
      </c>
      <c r="K79" s="143" t="s">
        <v>603</v>
      </c>
      <c r="L79" s="144" t="s">
        <v>587</v>
      </c>
      <c r="M79" s="98" t="s">
        <v>588</v>
      </c>
      <c r="N79" s="96" t="s">
        <v>589</v>
      </c>
      <c r="O79" s="97" t="s">
        <v>590</v>
      </c>
      <c r="P79" s="96" t="s">
        <v>823</v>
      </c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s="252" customFormat="1" ht="14.25" customHeight="1">
      <c r="A80" s="277">
        <v>1</v>
      </c>
      <c r="B80" s="278">
        <v>44488</v>
      </c>
      <c r="C80" s="279"/>
      <c r="D80" s="280" t="s">
        <v>138</v>
      </c>
      <c r="E80" s="281" t="s">
        <v>593</v>
      </c>
      <c r="F80" s="282" t="s">
        <v>831</v>
      </c>
      <c r="G80" s="282">
        <v>198</v>
      </c>
      <c r="H80" s="281"/>
      <c r="I80" s="283" t="s">
        <v>828</v>
      </c>
      <c r="J80" s="284" t="s">
        <v>594</v>
      </c>
      <c r="K80" s="284"/>
      <c r="L80" s="285"/>
      <c r="M80" s="286"/>
      <c r="N80" s="284"/>
      <c r="O80" s="287"/>
      <c r="P80" s="284"/>
      <c r="Q80" s="251"/>
      <c r="R80" s="1" t="s">
        <v>592</v>
      </c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251"/>
      <c r="AG80" s="251"/>
      <c r="AH80" s="251"/>
      <c r="AI80" s="251"/>
      <c r="AJ80" s="251"/>
      <c r="AK80" s="251"/>
      <c r="AL80" s="251"/>
    </row>
    <row r="81" spans="1:38" s="252" customFormat="1" ht="14.25" customHeight="1">
      <c r="A81" s="277">
        <v>2</v>
      </c>
      <c r="B81" s="278">
        <v>44599</v>
      </c>
      <c r="C81" s="279"/>
      <c r="D81" s="280" t="s">
        <v>71</v>
      </c>
      <c r="E81" s="281" t="s">
        <v>593</v>
      </c>
      <c r="F81" s="282" t="s">
        <v>967</v>
      </c>
      <c r="G81" s="282">
        <v>183</v>
      </c>
      <c r="H81" s="281"/>
      <c r="I81" s="283" t="s">
        <v>968</v>
      </c>
      <c r="J81" s="284" t="s">
        <v>594</v>
      </c>
      <c r="K81" s="284"/>
      <c r="L81" s="285"/>
      <c r="M81" s="286"/>
      <c r="N81" s="284"/>
      <c r="O81" s="287"/>
      <c r="P81" s="284"/>
      <c r="Q81" s="251"/>
      <c r="R81" s="1"/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251"/>
      <c r="AG81" s="251"/>
      <c r="AH81" s="251"/>
      <c r="AI81" s="251"/>
      <c r="AJ81" s="251"/>
      <c r="AK81" s="251"/>
      <c r="AL81" s="251"/>
    </row>
    <row r="82" spans="1:38" ht="14.25" customHeight="1">
      <c r="A82" s="168"/>
      <c r="B82" s="145"/>
      <c r="C82" s="169"/>
      <c r="D82" s="104"/>
      <c r="E82" s="170"/>
      <c r="F82" s="170"/>
      <c r="G82" s="170"/>
      <c r="H82" s="170"/>
      <c r="I82" s="170"/>
      <c r="J82" s="170"/>
      <c r="K82" s="171"/>
      <c r="L82" s="172"/>
      <c r="M82" s="170"/>
      <c r="N82" s="173"/>
      <c r="O82" s="174"/>
      <c r="P82" s="174"/>
      <c r="R82" s="6"/>
      <c r="S82" s="41"/>
      <c r="T82" s="1"/>
      <c r="U82" s="1"/>
      <c r="V82" s="1"/>
      <c r="W82" s="1"/>
      <c r="X82" s="1"/>
      <c r="Y82" s="1"/>
      <c r="Z82" s="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</row>
    <row r="83" spans="1:38" ht="12.75" customHeight="1">
      <c r="A83" s="123" t="s">
        <v>596</v>
      </c>
      <c r="B83" s="123"/>
      <c r="C83" s="123"/>
      <c r="D83" s="123"/>
      <c r="E83" s="41"/>
      <c r="F83" s="131" t="s">
        <v>598</v>
      </c>
      <c r="G83" s="56"/>
      <c r="H83" s="56"/>
      <c r="I83" s="56"/>
      <c r="J83" s="6"/>
      <c r="K83" s="149"/>
      <c r="L83" s="150"/>
      <c r="M83" s="6"/>
      <c r="N83" s="113"/>
      <c r="O83" s="175"/>
      <c r="P83" s="1"/>
      <c r="Q83" s="1"/>
      <c r="R83" s="6"/>
      <c r="S83" s="1"/>
      <c r="T83" s="1"/>
      <c r="U83" s="1"/>
      <c r="V83" s="1"/>
      <c r="W83" s="1"/>
      <c r="X83" s="1"/>
      <c r="Y83" s="1"/>
    </row>
    <row r="84" spans="1:38" ht="12.75" customHeight="1">
      <c r="A84" s="130" t="s">
        <v>597</v>
      </c>
      <c r="B84" s="123"/>
      <c r="C84" s="123"/>
      <c r="D84" s="123"/>
      <c r="E84" s="6"/>
      <c r="F84" s="131" t="s">
        <v>600</v>
      </c>
      <c r="G84" s="6"/>
      <c r="H84" s="6" t="s">
        <v>819</v>
      </c>
      <c r="I84" s="6"/>
      <c r="J84" s="1"/>
      <c r="K84" s="6"/>
      <c r="L84" s="6"/>
      <c r="M84" s="6"/>
      <c r="N84" s="1"/>
      <c r="O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38" ht="12.75" customHeight="1">
      <c r="A85" s="130"/>
      <c r="B85" s="123"/>
      <c r="C85" s="123"/>
      <c r="D85" s="123"/>
      <c r="E85" s="6"/>
      <c r="F85" s="131"/>
      <c r="G85" s="6"/>
      <c r="H85" s="6"/>
      <c r="I85" s="6"/>
      <c r="J85" s="1"/>
      <c r="K85" s="6"/>
      <c r="L85" s="6"/>
      <c r="M85" s="6"/>
      <c r="N85" s="1"/>
      <c r="O85" s="1"/>
      <c r="Q85" s="1"/>
      <c r="R85" s="56"/>
      <c r="S85" s="1"/>
      <c r="T85" s="1"/>
      <c r="U85" s="1"/>
      <c r="V85" s="1"/>
      <c r="W85" s="1"/>
      <c r="X85" s="1"/>
      <c r="Y85" s="1"/>
      <c r="Z85" s="1"/>
    </row>
    <row r="86" spans="1:38" ht="12.75" customHeight="1">
      <c r="A86" s="1"/>
      <c r="B86" s="138" t="s">
        <v>617</v>
      </c>
      <c r="C86" s="138"/>
      <c r="D86" s="138"/>
      <c r="E86" s="138"/>
      <c r="F86" s="139"/>
      <c r="G86" s="6"/>
      <c r="H86" s="6"/>
      <c r="I86" s="140"/>
      <c r="J86" s="141"/>
      <c r="K86" s="142"/>
      <c r="L86" s="141"/>
      <c r="M86" s="6"/>
      <c r="N86" s="1"/>
      <c r="O86" s="1"/>
      <c r="Q86" s="1"/>
      <c r="R86" s="56"/>
      <c r="S86" s="1"/>
      <c r="T86" s="1"/>
      <c r="U86" s="1"/>
      <c r="V86" s="1"/>
      <c r="W86" s="1"/>
      <c r="X86" s="1"/>
      <c r="Y86" s="1"/>
      <c r="Z86" s="1"/>
    </row>
    <row r="87" spans="1:38" ht="38.25" customHeight="1">
      <c r="A87" s="95" t="s">
        <v>16</v>
      </c>
      <c r="B87" s="96" t="s">
        <v>568</v>
      </c>
      <c r="C87" s="96"/>
      <c r="D87" s="97" t="s">
        <v>579</v>
      </c>
      <c r="E87" s="96" t="s">
        <v>580</v>
      </c>
      <c r="F87" s="96" t="s">
        <v>581</v>
      </c>
      <c r="G87" s="96" t="s">
        <v>602</v>
      </c>
      <c r="H87" s="96" t="s">
        <v>583</v>
      </c>
      <c r="I87" s="96" t="s">
        <v>584</v>
      </c>
      <c r="J87" s="176" t="s">
        <v>585</v>
      </c>
      <c r="K87" s="143" t="s">
        <v>603</v>
      </c>
      <c r="L87" s="153" t="s">
        <v>611</v>
      </c>
      <c r="M87" s="96" t="s">
        <v>612</v>
      </c>
      <c r="N87" s="144" t="s">
        <v>587</v>
      </c>
      <c r="O87" s="98" t="s">
        <v>588</v>
      </c>
      <c r="P87" s="96" t="s">
        <v>589</v>
      </c>
      <c r="Q87" s="97" t="s">
        <v>590</v>
      </c>
      <c r="R87" s="56"/>
      <c r="S87" s="1"/>
      <c r="T87" s="1"/>
      <c r="U87" s="1"/>
      <c r="V87" s="1"/>
      <c r="W87" s="1"/>
      <c r="X87" s="1"/>
      <c r="Y87" s="1"/>
      <c r="Z87" s="1"/>
    </row>
    <row r="88" spans="1:38" ht="14.25" customHeight="1">
      <c r="A88" s="105"/>
      <c r="B88" s="106"/>
      <c r="C88" s="177"/>
      <c r="D88" s="107"/>
      <c r="E88" s="108"/>
      <c r="F88" s="178"/>
      <c r="G88" s="105"/>
      <c r="H88" s="108"/>
      <c r="I88" s="109"/>
      <c r="J88" s="179"/>
      <c r="K88" s="179"/>
      <c r="L88" s="180"/>
      <c r="M88" s="103"/>
      <c r="N88" s="180"/>
      <c r="O88" s="181"/>
      <c r="P88" s="182"/>
      <c r="Q88" s="183"/>
      <c r="R88" s="148"/>
      <c r="S88" s="117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38" ht="14.25" customHeight="1">
      <c r="A89" s="105"/>
      <c r="B89" s="106"/>
      <c r="C89" s="177"/>
      <c r="D89" s="107"/>
      <c r="E89" s="108"/>
      <c r="F89" s="178"/>
      <c r="G89" s="105"/>
      <c r="H89" s="108"/>
      <c r="I89" s="109"/>
      <c r="J89" s="179"/>
      <c r="K89" s="179"/>
      <c r="L89" s="180"/>
      <c r="M89" s="103"/>
      <c r="N89" s="180"/>
      <c r="O89" s="181"/>
      <c r="P89" s="182"/>
      <c r="Q89" s="183"/>
      <c r="R89" s="148"/>
      <c r="S89" s="117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38" ht="14.25" customHeight="1">
      <c r="A90" s="105"/>
      <c r="B90" s="106"/>
      <c r="C90" s="177"/>
      <c r="D90" s="107"/>
      <c r="E90" s="108"/>
      <c r="F90" s="178"/>
      <c r="G90" s="105"/>
      <c r="H90" s="108"/>
      <c r="I90" s="109"/>
      <c r="J90" s="179"/>
      <c r="K90" s="179"/>
      <c r="L90" s="180"/>
      <c r="M90" s="103"/>
      <c r="N90" s="180"/>
      <c r="O90" s="181"/>
      <c r="P90" s="182"/>
      <c r="Q90" s="183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4.25" customHeight="1">
      <c r="A91" s="105"/>
      <c r="B91" s="106"/>
      <c r="C91" s="177"/>
      <c r="D91" s="107"/>
      <c r="E91" s="108"/>
      <c r="F91" s="179"/>
      <c r="G91" s="105"/>
      <c r="H91" s="108"/>
      <c r="I91" s="109"/>
      <c r="J91" s="179"/>
      <c r="K91" s="179"/>
      <c r="L91" s="180"/>
      <c r="M91" s="103"/>
      <c r="N91" s="180"/>
      <c r="O91" s="181"/>
      <c r="P91" s="182"/>
      <c r="Q91" s="183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4.25" customHeight="1">
      <c r="A92" s="105"/>
      <c r="B92" s="106"/>
      <c r="C92" s="177"/>
      <c r="D92" s="107"/>
      <c r="E92" s="108"/>
      <c r="F92" s="179"/>
      <c r="G92" s="105"/>
      <c r="H92" s="108"/>
      <c r="I92" s="109"/>
      <c r="J92" s="179"/>
      <c r="K92" s="179"/>
      <c r="L92" s="180"/>
      <c r="M92" s="103"/>
      <c r="N92" s="180"/>
      <c r="O92" s="181"/>
      <c r="P92" s="182"/>
      <c r="Q92" s="183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4.25" customHeight="1">
      <c r="A93" s="105"/>
      <c r="B93" s="106"/>
      <c r="C93" s="177"/>
      <c r="D93" s="107"/>
      <c r="E93" s="108"/>
      <c r="F93" s="178"/>
      <c r="G93" s="105"/>
      <c r="H93" s="108"/>
      <c r="I93" s="109"/>
      <c r="J93" s="179"/>
      <c r="K93" s="179"/>
      <c r="L93" s="180"/>
      <c r="M93" s="103"/>
      <c r="N93" s="180"/>
      <c r="O93" s="181"/>
      <c r="P93" s="182"/>
      <c r="Q93" s="183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4.25" customHeight="1">
      <c r="A94" s="105"/>
      <c r="B94" s="106"/>
      <c r="C94" s="177"/>
      <c r="D94" s="107"/>
      <c r="E94" s="108"/>
      <c r="F94" s="178"/>
      <c r="G94" s="105"/>
      <c r="H94" s="108"/>
      <c r="I94" s="109"/>
      <c r="J94" s="179"/>
      <c r="K94" s="179"/>
      <c r="L94" s="179"/>
      <c r="M94" s="179"/>
      <c r="N94" s="180"/>
      <c r="O94" s="184"/>
      <c r="P94" s="182"/>
      <c r="Q94" s="183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4.25" customHeight="1">
      <c r="A95" s="105"/>
      <c r="B95" s="106"/>
      <c r="C95" s="177"/>
      <c r="D95" s="107"/>
      <c r="E95" s="108"/>
      <c r="F95" s="179"/>
      <c r="G95" s="105"/>
      <c r="H95" s="108"/>
      <c r="I95" s="109"/>
      <c r="J95" s="179"/>
      <c r="K95" s="179"/>
      <c r="L95" s="180"/>
      <c r="M95" s="103"/>
      <c r="N95" s="180"/>
      <c r="O95" s="181"/>
      <c r="P95" s="182"/>
      <c r="Q95" s="183"/>
      <c r="R95" s="148"/>
      <c r="S95" s="117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4.25" customHeight="1">
      <c r="A96" s="105"/>
      <c r="B96" s="106"/>
      <c r="C96" s="177"/>
      <c r="D96" s="107"/>
      <c r="E96" s="108"/>
      <c r="F96" s="178"/>
      <c r="G96" s="105"/>
      <c r="H96" s="108"/>
      <c r="I96" s="109"/>
      <c r="J96" s="185"/>
      <c r="K96" s="185"/>
      <c r="L96" s="185"/>
      <c r="M96" s="185"/>
      <c r="N96" s="186"/>
      <c r="O96" s="181"/>
      <c r="P96" s="110"/>
      <c r="Q96" s="183"/>
      <c r="R96" s="148"/>
      <c r="S96" s="117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26" ht="12.75" customHeight="1">
      <c r="A97" s="130"/>
      <c r="B97" s="123"/>
      <c r="C97" s="123"/>
      <c r="D97" s="123"/>
      <c r="E97" s="6"/>
      <c r="F97" s="131"/>
      <c r="G97" s="6"/>
      <c r="H97" s="6"/>
      <c r="I97" s="6"/>
      <c r="J97" s="1"/>
      <c r="K97" s="6"/>
      <c r="L97" s="6"/>
      <c r="M97" s="6"/>
      <c r="N97" s="1"/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30"/>
      <c r="B98" s="123"/>
      <c r="C98" s="123"/>
      <c r="D98" s="123"/>
      <c r="E98" s="6"/>
      <c r="F98" s="131"/>
      <c r="G98" s="56"/>
      <c r="H98" s="41"/>
      <c r="I98" s="56"/>
      <c r="J98" s="6"/>
      <c r="K98" s="149"/>
      <c r="L98" s="150"/>
      <c r="M98" s="6"/>
      <c r="N98" s="113"/>
      <c r="O98" s="15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56"/>
      <c r="B99" s="112"/>
      <c r="C99" s="112"/>
      <c r="D99" s="41"/>
      <c r="E99" s="56"/>
      <c r="F99" s="56"/>
      <c r="G99" s="56"/>
      <c r="H99" s="41"/>
      <c r="I99" s="56"/>
      <c r="J99" s="6"/>
      <c r="K99" s="149"/>
      <c r="L99" s="150"/>
      <c r="M99" s="6"/>
      <c r="N99" s="113"/>
      <c r="O99" s="15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41"/>
      <c r="B100" s="187" t="s">
        <v>618</v>
      </c>
      <c r="C100" s="187"/>
      <c r="D100" s="187"/>
      <c r="E100" s="187"/>
      <c r="F100" s="6"/>
      <c r="G100" s="6"/>
      <c r="H100" s="141"/>
      <c r="I100" s="6"/>
      <c r="J100" s="141"/>
      <c r="K100" s="142"/>
      <c r="L100" s="6"/>
      <c r="M100" s="6"/>
      <c r="N100" s="1"/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38.25" customHeight="1">
      <c r="A101" s="95" t="s">
        <v>16</v>
      </c>
      <c r="B101" s="96" t="s">
        <v>568</v>
      </c>
      <c r="C101" s="96"/>
      <c r="D101" s="97" t="s">
        <v>579</v>
      </c>
      <c r="E101" s="96" t="s">
        <v>580</v>
      </c>
      <c r="F101" s="96" t="s">
        <v>581</v>
      </c>
      <c r="G101" s="96" t="s">
        <v>619</v>
      </c>
      <c r="H101" s="96" t="s">
        <v>620</v>
      </c>
      <c r="I101" s="96" t="s">
        <v>584</v>
      </c>
      <c r="J101" s="188" t="s">
        <v>585</v>
      </c>
      <c r="K101" s="96" t="s">
        <v>586</v>
      </c>
      <c r="L101" s="96" t="s">
        <v>621</v>
      </c>
      <c r="M101" s="96" t="s">
        <v>589</v>
      </c>
      <c r="N101" s="97" t="s">
        <v>590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9">
        <v>1</v>
      </c>
      <c r="B102" s="190">
        <v>41579</v>
      </c>
      <c r="C102" s="190"/>
      <c r="D102" s="191" t="s">
        <v>622</v>
      </c>
      <c r="E102" s="192" t="s">
        <v>623</v>
      </c>
      <c r="F102" s="193">
        <v>82</v>
      </c>
      <c r="G102" s="192" t="s">
        <v>624</v>
      </c>
      <c r="H102" s="192">
        <v>100</v>
      </c>
      <c r="I102" s="194">
        <v>100</v>
      </c>
      <c r="J102" s="195" t="s">
        <v>625</v>
      </c>
      <c r="K102" s="196">
        <f t="shared" ref="K102:K154" si="41">H102-F102</f>
        <v>18</v>
      </c>
      <c r="L102" s="197">
        <f t="shared" ref="L102:L154" si="42">K102/F102</f>
        <v>0.21951219512195122</v>
      </c>
      <c r="M102" s="192" t="s">
        <v>591</v>
      </c>
      <c r="N102" s="198">
        <v>42657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9">
        <v>2</v>
      </c>
      <c r="B103" s="190">
        <v>41794</v>
      </c>
      <c r="C103" s="190"/>
      <c r="D103" s="191" t="s">
        <v>626</v>
      </c>
      <c r="E103" s="192" t="s">
        <v>593</v>
      </c>
      <c r="F103" s="193">
        <v>257</v>
      </c>
      <c r="G103" s="192" t="s">
        <v>624</v>
      </c>
      <c r="H103" s="192">
        <v>300</v>
      </c>
      <c r="I103" s="194">
        <v>300</v>
      </c>
      <c r="J103" s="195" t="s">
        <v>625</v>
      </c>
      <c r="K103" s="196">
        <f t="shared" si="41"/>
        <v>43</v>
      </c>
      <c r="L103" s="197">
        <f t="shared" si="42"/>
        <v>0.16731517509727625</v>
      </c>
      <c r="M103" s="192" t="s">
        <v>591</v>
      </c>
      <c r="N103" s="198">
        <v>41822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9">
        <v>3</v>
      </c>
      <c r="B104" s="190">
        <v>41828</v>
      </c>
      <c r="C104" s="190"/>
      <c r="D104" s="191" t="s">
        <v>627</v>
      </c>
      <c r="E104" s="192" t="s">
        <v>593</v>
      </c>
      <c r="F104" s="193">
        <v>393</v>
      </c>
      <c r="G104" s="192" t="s">
        <v>624</v>
      </c>
      <c r="H104" s="192">
        <v>468</v>
      </c>
      <c r="I104" s="194">
        <v>468</v>
      </c>
      <c r="J104" s="195" t="s">
        <v>625</v>
      </c>
      <c r="K104" s="196">
        <f t="shared" si="41"/>
        <v>75</v>
      </c>
      <c r="L104" s="197">
        <f t="shared" si="42"/>
        <v>0.19083969465648856</v>
      </c>
      <c r="M104" s="192" t="s">
        <v>591</v>
      </c>
      <c r="N104" s="198">
        <v>41863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9">
        <v>4</v>
      </c>
      <c r="B105" s="190">
        <v>41857</v>
      </c>
      <c r="C105" s="190"/>
      <c r="D105" s="191" t="s">
        <v>628</v>
      </c>
      <c r="E105" s="192" t="s">
        <v>593</v>
      </c>
      <c r="F105" s="193">
        <v>205</v>
      </c>
      <c r="G105" s="192" t="s">
        <v>624</v>
      </c>
      <c r="H105" s="192">
        <v>275</v>
      </c>
      <c r="I105" s="194">
        <v>250</v>
      </c>
      <c r="J105" s="195" t="s">
        <v>625</v>
      </c>
      <c r="K105" s="196">
        <f t="shared" si="41"/>
        <v>70</v>
      </c>
      <c r="L105" s="197">
        <f t="shared" si="42"/>
        <v>0.34146341463414637</v>
      </c>
      <c r="M105" s="192" t="s">
        <v>591</v>
      </c>
      <c r="N105" s="198">
        <v>41962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9">
        <v>5</v>
      </c>
      <c r="B106" s="190">
        <v>41886</v>
      </c>
      <c r="C106" s="190"/>
      <c r="D106" s="191" t="s">
        <v>629</v>
      </c>
      <c r="E106" s="192" t="s">
        <v>593</v>
      </c>
      <c r="F106" s="193">
        <v>162</v>
      </c>
      <c r="G106" s="192" t="s">
        <v>624</v>
      </c>
      <c r="H106" s="192">
        <v>190</v>
      </c>
      <c r="I106" s="194">
        <v>190</v>
      </c>
      <c r="J106" s="195" t="s">
        <v>625</v>
      </c>
      <c r="K106" s="196">
        <f t="shared" si="41"/>
        <v>28</v>
      </c>
      <c r="L106" s="197">
        <f t="shared" si="42"/>
        <v>0.1728395061728395</v>
      </c>
      <c r="M106" s="192" t="s">
        <v>591</v>
      </c>
      <c r="N106" s="198">
        <v>42006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9">
        <v>6</v>
      </c>
      <c r="B107" s="190">
        <v>41886</v>
      </c>
      <c r="C107" s="190"/>
      <c r="D107" s="191" t="s">
        <v>630</v>
      </c>
      <c r="E107" s="192" t="s">
        <v>593</v>
      </c>
      <c r="F107" s="193">
        <v>75</v>
      </c>
      <c r="G107" s="192" t="s">
        <v>624</v>
      </c>
      <c r="H107" s="192">
        <v>91.5</v>
      </c>
      <c r="I107" s="194" t="s">
        <v>631</v>
      </c>
      <c r="J107" s="195" t="s">
        <v>632</v>
      </c>
      <c r="K107" s="196">
        <f t="shared" si="41"/>
        <v>16.5</v>
      </c>
      <c r="L107" s="197">
        <f t="shared" si="42"/>
        <v>0.22</v>
      </c>
      <c r="M107" s="192" t="s">
        <v>591</v>
      </c>
      <c r="N107" s="198">
        <v>41954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9">
        <v>7</v>
      </c>
      <c r="B108" s="190">
        <v>41913</v>
      </c>
      <c r="C108" s="190"/>
      <c r="D108" s="191" t="s">
        <v>633</v>
      </c>
      <c r="E108" s="192" t="s">
        <v>593</v>
      </c>
      <c r="F108" s="193">
        <v>850</v>
      </c>
      <c r="G108" s="192" t="s">
        <v>624</v>
      </c>
      <c r="H108" s="192">
        <v>982.5</v>
      </c>
      <c r="I108" s="194">
        <v>1050</v>
      </c>
      <c r="J108" s="195" t="s">
        <v>634</v>
      </c>
      <c r="K108" s="196">
        <f t="shared" si="41"/>
        <v>132.5</v>
      </c>
      <c r="L108" s="197">
        <f t="shared" si="42"/>
        <v>0.15588235294117647</v>
      </c>
      <c r="M108" s="192" t="s">
        <v>591</v>
      </c>
      <c r="N108" s="198">
        <v>42039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9">
        <v>8</v>
      </c>
      <c r="B109" s="190">
        <v>41913</v>
      </c>
      <c r="C109" s="190"/>
      <c r="D109" s="191" t="s">
        <v>635</v>
      </c>
      <c r="E109" s="192" t="s">
        <v>593</v>
      </c>
      <c r="F109" s="193">
        <v>475</v>
      </c>
      <c r="G109" s="192" t="s">
        <v>624</v>
      </c>
      <c r="H109" s="192">
        <v>515</v>
      </c>
      <c r="I109" s="194">
        <v>600</v>
      </c>
      <c r="J109" s="195" t="s">
        <v>636</v>
      </c>
      <c r="K109" s="196">
        <f t="shared" si="41"/>
        <v>40</v>
      </c>
      <c r="L109" s="197">
        <f t="shared" si="42"/>
        <v>8.4210526315789472E-2</v>
      </c>
      <c r="M109" s="192" t="s">
        <v>591</v>
      </c>
      <c r="N109" s="198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9">
        <v>9</v>
      </c>
      <c r="B110" s="190">
        <v>41913</v>
      </c>
      <c r="C110" s="190"/>
      <c r="D110" s="191" t="s">
        <v>637</v>
      </c>
      <c r="E110" s="192" t="s">
        <v>593</v>
      </c>
      <c r="F110" s="193">
        <v>86</v>
      </c>
      <c r="G110" s="192" t="s">
        <v>624</v>
      </c>
      <c r="H110" s="192">
        <v>99</v>
      </c>
      <c r="I110" s="194">
        <v>140</v>
      </c>
      <c r="J110" s="195" t="s">
        <v>638</v>
      </c>
      <c r="K110" s="196">
        <f t="shared" si="41"/>
        <v>13</v>
      </c>
      <c r="L110" s="197">
        <f t="shared" si="42"/>
        <v>0.15116279069767441</v>
      </c>
      <c r="M110" s="192" t="s">
        <v>591</v>
      </c>
      <c r="N110" s="198">
        <v>41939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9">
        <v>10</v>
      </c>
      <c r="B111" s="190">
        <v>41926</v>
      </c>
      <c r="C111" s="190"/>
      <c r="D111" s="191" t="s">
        <v>639</v>
      </c>
      <c r="E111" s="192" t="s">
        <v>593</v>
      </c>
      <c r="F111" s="193">
        <v>496.6</v>
      </c>
      <c r="G111" s="192" t="s">
        <v>624</v>
      </c>
      <c r="H111" s="192">
        <v>621</v>
      </c>
      <c r="I111" s="194">
        <v>580</v>
      </c>
      <c r="J111" s="195" t="s">
        <v>625</v>
      </c>
      <c r="K111" s="196">
        <f t="shared" si="41"/>
        <v>124.39999999999998</v>
      </c>
      <c r="L111" s="197">
        <f t="shared" si="42"/>
        <v>0.25050342327829234</v>
      </c>
      <c r="M111" s="192" t="s">
        <v>591</v>
      </c>
      <c r="N111" s="198">
        <v>42605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9">
        <v>11</v>
      </c>
      <c r="B112" s="190">
        <v>41926</v>
      </c>
      <c r="C112" s="190"/>
      <c r="D112" s="191" t="s">
        <v>640</v>
      </c>
      <c r="E112" s="192" t="s">
        <v>593</v>
      </c>
      <c r="F112" s="193">
        <v>2481.9</v>
      </c>
      <c r="G112" s="192" t="s">
        <v>624</v>
      </c>
      <c r="H112" s="192">
        <v>2840</v>
      </c>
      <c r="I112" s="194">
        <v>2870</v>
      </c>
      <c r="J112" s="195" t="s">
        <v>641</v>
      </c>
      <c r="K112" s="196">
        <f t="shared" si="41"/>
        <v>358.09999999999991</v>
      </c>
      <c r="L112" s="197">
        <f t="shared" si="42"/>
        <v>0.14428462065353154</v>
      </c>
      <c r="M112" s="192" t="s">
        <v>591</v>
      </c>
      <c r="N112" s="198">
        <v>42017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9">
        <v>12</v>
      </c>
      <c r="B113" s="190">
        <v>41928</v>
      </c>
      <c r="C113" s="190"/>
      <c r="D113" s="191" t="s">
        <v>642</v>
      </c>
      <c r="E113" s="192" t="s">
        <v>593</v>
      </c>
      <c r="F113" s="193">
        <v>84.5</v>
      </c>
      <c r="G113" s="192" t="s">
        <v>624</v>
      </c>
      <c r="H113" s="192">
        <v>93</v>
      </c>
      <c r="I113" s="194">
        <v>110</v>
      </c>
      <c r="J113" s="195" t="s">
        <v>643</v>
      </c>
      <c r="K113" s="196">
        <f t="shared" si="41"/>
        <v>8.5</v>
      </c>
      <c r="L113" s="197">
        <f t="shared" si="42"/>
        <v>0.10059171597633136</v>
      </c>
      <c r="M113" s="192" t="s">
        <v>591</v>
      </c>
      <c r="N113" s="198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9">
        <v>13</v>
      </c>
      <c r="B114" s="190">
        <v>41928</v>
      </c>
      <c r="C114" s="190"/>
      <c r="D114" s="191" t="s">
        <v>644</v>
      </c>
      <c r="E114" s="192" t="s">
        <v>593</v>
      </c>
      <c r="F114" s="193">
        <v>401</v>
      </c>
      <c r="G114" s="192" t="s">
        <v>624</v>
      </c>
      <c r="H114" s="192">
        <v>428</v>
      </c>
      <c r="I114" s="194">
        <v>450</v>
      </c>
      <c r="J114" s="195" t="s">
        <v>645</v>
      </c>
      <c r="K114" s="196">
        <f t="shared" si="41"/>
        <v>27</v>
      </c>
      <c r="L114" s="197">
        <f t="shared" si="42"/>
        <v>6.7331670822942641E-2</v>
      </c>
      <c r="M114" s="192" t="s">
        <v>591</v>
      </c>
      <c r="N114" s="198">
        <v>42020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9">
        <v>14</v>
      </c>
      <c r="B115" s="190">
        <v>41928</v>
      </c>
      <c r="C115" s="190"/>
      <c r="D115" s="191" t="s">
        <v>646</v>
      </c>
      <c r="E115" s="192" t="s">
        <v>593</v>
      </c>
      <c r="F115" s="193">
        <v>101</v>
      </c>
      <c r="G115" s="192" t="s">
        <v>624</v>
      </c>
      <c r="H115" s="192">
        <v>112</v>
      </c>
      <c r="I115" s="194">
        <v>120</v>
      </c>
      <c r="J115" s="195" t="s">
        <v>647</v>
      </c>
      <c r="K115" s="196">
        <f t="shared" si="41"/>
        <v>11</v>
      </c>
      <c r="L115" s="197">
        <f t="shared" si="42"/>
        <v>0.10891089108910891</v>
      </c>
      <c r="M115" s="192" t="s">
        <v>591</v>
      </c>
      <c r="N115" s="198">
        <v>41939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9">
        <v>15</v>
      </c>
      <c r="B116" s="190">
        <v>41954</v>
      </c>
      <c r="C116" s="190"/>
      <c r="D116" s="191" t="s">
        <v>648</v>
      </c>
      <c r="E116" s="192" t="s">
        <v>593</v>
      </c>
      <c r="F116" s="193">
        <v>59</v>
      </c>
      <c r="G116" s="192" t="s">
        <v>624</v>
      </c>
      <c r="H116" s="192">
        <v>76</v>
      </c>
      <c r="I116" s="194">
        <v>76</v>
      </c>
      <c r="J116" s="195" t="s">
        <v>625</v>
      </c>
      <c r="K116" s="196">
        <f t="shared" si="41"/>
        <v>17</v>
      </c>
      <c r="L116" s="197">
        <f t="shared" si="42"/>
        <v>0.28813559322033899</v>
      </c>
      <c r="M116" s="192" t="s">
        <v>591</v>
      </c>
      <c r="N116" s="198">
        <v>43032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9">
        <v>16</v>
      </c>
      <c r="B117" s="190">
        <v>41954</v>
      </c>
      <c r="C117" s="190"/>
      <c r="D117" s="191" t="s">
        <v>637</v>
      </c>
      <c r="E117" s="192" t="s">
        <v>593</v>
      </c>
      <c r="F117" s="193">
        <v>99</v>
      </c>
      <c r="G117" s="192" t="s">
        <v>624</v>
      </c>
      <c r="H117" s="192">
        <v>120</v>
      </c>
      <c r="I117" s="194">
        <v>120</v>
      </c>
      <c r="J117" s="195" t="s">
        <v>605</v>
      </c>
      <c r="K117" s="196">
        <f t="shared" si="41"/>
        <v>21</v>
      </c>
      <c r="L117" s="197">
        <f t="shared" si="42"/>
        <v>0.21212121212121213</v>
      </c>
      <c r="M117" s="192" t="s">
        <v>591</v>
      </c>
      <c r="N117" s="198">
        <v>41960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9">
        <v>17</v>
      </c>
      <c r="B118" s="190">
        <v>41956</v>
      </c>
      <c r="C118" s="190"/>
      <c r="D118" s="191" t="s">
        <v>649</v>
      </c>
      <c r="E118" s="192" t="s">
        <v>593</v>
      </c>
      <c r="F118" s="193">
        <v>22</v>
      </c>
      <c r="G118" s="192" t="s">
        <v>624</v>
      </c>
      <c r="H118" s="192">
        <v>33.549999999999997</v>
      </c>
      <c r="I118" s="194">
        <v>32</v>
      </c>
      <c r="J118" s="195" t="s">
        <v>650</v>
      </c>
      <c r="K118" s="196">
        <f t="shared" si="41"/>
        <v>11.549999999999997</v>
      </c>
      <c r="L118" s="197">
        <f t="shared" si="42"/>
        <v>0.52499999999999991</v>
      </c>
      <c r="M118" s="192" t="s">
        <v>591</v>
      </c>
      <c r="N118" s="198">
        <v>42188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9">
        <v>18</v>
      </c>
      <c r="B119" s="190">
        <v>41976</v>
      </c>
      <c r="C119" s="190"/>
      <c r="D119" s="191" t="s">
        <v>651</v>
      </c>
      <c r="E119" s="192" t="s">
        <v>593</v>
      </c>
      <c r="F119" s="193">
        <v>440</v>
      </c>
      <c r="G119" s="192" t="s">
        <v>624</v>
      </c>
      <c r="H119" s="192">
        <v>520</v>
      </c>
      <c r="I119" s="194">
        <v>520</v>
      </c>
      <c r="J119" s="195" t="s">
        <v>652</v>
      </c>
      <c r="K119" s="196">
        <f t="shared" si="41"/>
        <v>80</v>
      </c>
      <c r="L119" s="197">
        <f t="shared" si="42"/>
        <v>0.18181818181818182</v>
      </c>
      <c r="M119" s="192" t="s">
        <v>591</v>
      </c>
      <c r="N119" s="198">
        <v>42208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9">
        <v>19</v>
      </c>
      <c r="B120" s="190">
        <v>41976</v>
      </c>
      <c r="C120" s="190"/>
      <c r="D120" s="191" t="s">
        <v>653</v>
      </c>
      <c r="E120" s="192" t="s">
        <v>593</v>
      </c>
      <c r="F120" s="193">
        <v>360</v>
      </c>
      <c r="G120" s="192" t="s">
        <v>624</v>
      </c>
      <c r="H120" s="192">
        <v>427</v>
      </c>
      <c r="I120" s="194">
        <v>425</v>
      </c>
      <c r="J120" s="195" t="s">
        <v>654</v>
      </c>
      <c r="K120" s="196">
        <f t="shared" si="41"/>
        <v>67</v>
      </c>
      <c r="L120" s="197">
        <f t="shared" si="42"/>
        <v>0.18611111111111112</v>
      </c>
      <c r="M120" s="192" t="s">
        <v>591</v>
      </c>
      <c r="N120" s="198">
        <v>42058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9">
        <v>20</v>
      </c>
      <c r="B121" s="190">
        <v>42012</v>
      </c>
      <c r="C121" s="190"/>
      <c r="D121" s="191" t="s">
        <v>655</v>
      </c>
      <c r="E121" s="192" t="s">
        <v>593</v>
      </c>
      <c r="F121" s="193">
        <v>360</v>
      </c>
      <c r="G121" s="192" t="s">
        <v>624</v>
      </c>
      <c r="H121" s="192">
        <v>455</v>
      </c>
      <c r="I121" s="194">
        <v>420</v>
      </c>
      <c r="J121" s="195" t="s">
        <v>656</v>
      </c>
      <c r="K121" s="196">
        <f t="shared" si="41"/>
        <v>95</v>
      </c>
      <c r="L121" s="197">
        <f t="shared" si="42"/>
        <v>0.2638888888888889</v>
      </c>
      <c r="M121" s="192" t="s">
        <v>591</v>
      </c>
      <c r="N121" s="198">
        <v>42024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9">
        <v>21</v>
      </c>
      <c r="B122" s="190">
        <v>42012</v>
      </c>
      <c r="C122" s="190"/>
      <c r="D122" s="191" t="s">
        <v>657</v>
      </c>
      <c r="E122" s="192" t="s">
        <v>593</v>
      </c>
      <c r="F122" s="193">
        <v>130</v>
      </c>
      <c r="G122" s="192"/>
      <c r="H122" s="192">
        <v>175.5</v>
      </c>
      <c r="I122" s="194">
        <v>165</v>
      </c>
      <c r="J122" s="195" t="s">
        <v>658</v>
      </c>
      <c r="K122" s="196">
        <f t="shared" si="41"/>
        <v>45.5</v>
      </c>
      <c r="L122" s="197">
        <f t="shared" si="42"/>
        <v>0.35</v>
      </c>
      <c r="M122" s="192" t="s">
        <v>591</v>
      </c>
      <c r="N122" s="198">
        <v>43088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9">
        <v>22</v>
      </c>
      <c r="B123" s="190">
        <v>42040</v>
      </c>
      <c r="C123" s="190"/>
      <c r="D123" s="191" t="s">
        <v>383</v>
      </c>
      <c r="E123" s="192" t="s">
        <v>623</v>
      </c>
      <c r="F123" s="193">
        <v>98</v>
      </c>
      <c r="G123" s="192"/>
      <c r="H123" s="192">
        <v>120</v>
      </c>
      <c r="I123" s="194">
        <v>120</v>
      </c>
      <c r="J123" s="195" t="s">
        <v>625</v>
      </c>
      <c r="K123" s="196">
        <f t="shared" si="41"/>
        <v>22</v>
      </c>
      <c r="L123" s="197">
        <f t="shared" si="42"/>
        <v>0.22448979591836735</v>
      </c>
      <c r="M123" s="192" t="s">
        <v>591</v>
      </c>
      <c r="N123" s="198">
        <v>42753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9">
        <v>23</v>
      </c>
      <c r="B124" s="190">
        <v>42040</v>
      </c>
      <c r="C124" s="190"/>
      <c r="D124" s="191" t="s">
        <v>659</v>
      </c>
      <c r="E124" s="192" t="s">
        <v>623</v>
      </c>
      <c r="F124" s="193">
        <v>196</v>
      </c>
      <c r="G124" s="192"/>
      <c r="H124" s="192">
        <v>262</v>
      </c>
      <c r="I124" s="194">
        <v>255</v>
      </c>
      <c r="J124" s="195" t="s">
        <v>625</v>
      </c>
      <c r="K124" s="196">
        <f t="shared" si="41"/>
        <v>66</v>
      </c>
      <c r="L124" s="197">
        <f t="shared" si="42"/>
        <v>0.33673469387755101</v>
      </c>
      <c r="M124" s="192" t="s">
        <v>591</v>
      </c>
      <c r="N124" s="198">
        <v>42599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9">
        <v>24</v>
      </c>
      <c r="B125" s="200">
        <v>42067</v>
      </c>
      <c r="C125" s="200"/>
      <c r="D125" s="201" t="s">
        <v>382</v>
      </c>
      <c r="E125" s="202" t="s">
        <v>623</v>
      </c>
      <c r="F125" s="203">
        <v>235</v>
      </c>
      <c r="G125" s="203"/>
      <c r="H125" s="204">
        <v>77</v>
      </c>
      <c r="I125" s="204" t="s">
        <v>660</v>
      </c>
      <c r="J125" s="205" t="s">
        <v>661</v>
      </c>
      <c r="K125" s="206">
        <f t="shared" si="41"/>
        <v>-158</v>
      </c>
      <c r="L125" s="207">
        <f t="shared" si="42"/>
        <v>-0.67234042553191486</v>
      </c>
      <c r="M125" s="203" t="s">
        <v>604</v>
      </c>
      <c r="N125" s="200">
        <v>43522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9">
        <v>25</v>
      </c>
      <c r="B126" s="190">
        <v>42067</v>
      </c>
      <c r="C126" s="190"/>
      <c r="D126" s="191" t="s">
        <v>662</v>
      </c>
      <c r="E126" s="192" t="s">
        <v>623</v>
      </c>
      <c r="F126" s="193">
        <v>185</v>
      </c>
      <c r="G126" s="192"/>
      <c r="H126" s="192">
        <v>224</v>
      </c>
      <c r="I126" s="194" t="s">
        <v>663</v>
      </c>
      <c r="J126" s="195" t="s">
        <v>625</v>
      </c>
      <c r="K126" s="196">
        <f t="shared" si="41"/>
        <v>39</v>
      </c>
      <c r="L126" s="197">
        <f t="shared" si="42"/>
        <v>0.21081081081081082</v>
      </c>
      <c r="M126" s="192" t="s">
        <v>591</v>
      </c>
      <c r="N126" s="198">
        <v>42647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9">
        <v>26</v>
      </c>
      <c r="B127" s="200">
        <v>42090</v>
      </c>
      <c r="C127" s="200"/>
      <c r="D127" s="208" t="s">
        <v>664</v>
      </c>
      <c r="E127" s="203" t="s">
        <v>623</v>
      </c>
      <c r="F127" s="203">
        <v>49.5</v>
      </c>
      <c r="G127" s="204"/>
      <c r="H127" s="204">
        <v>15.85</v>
      </c>
      <c r="I127" s="204">
        <v>67</v>
      </c>
      <c r="J127" s="205" t="s">
        <v>665</v>
      </c>
      <c r="K127" s="204">
        <f t="shared" si="41"/>
        <v>-33.65</v>
      </c>
      <c r="L127" s="209">
        <f t="shared" si="42"/>
        <v>-0.67979797979797973</v>
      </c>
      <c r="M127" s="203" t="s">
        <v>604</v>
      </c>
      <c r="N127" s="210">
        <v>43627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9">
        <v>27</v>
      </c>
      <c r="B128" s="190">
        <v>42093</v>
      </c>
      <c r="C128" s="190"/>
      <c r="D128" s="191" t="s">
        <v>666</v>
      </c>
      <c r="E128" s="192" t="s">
        <v>623</v>
      </c>
      <c r="F128" s="193">
        <v>183.5</v>
      </c>
      <c r="G128" s="192"/>
      <c r="H128" s="192">
        <v>219</v>
      </c>
      <c r="I128" s="194">
        <v>218</v>
      </c>
      <c r="J128" s="195" t="s">
        <v>667</v>
      </c>
      <c r="K128" s="196">
        <f t="shared" si="41"/>
        <v>35.5</v>
      </c>
      <c r="L128" s="197">
        <f t="shared" si="42"/>
        <v>0.19346049046321526</v>
      </c>
      <c r="M128" s="192" t="s">
        <v>591</v>
      </c>
      <c r="N128" s="198">
        <v>42103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9">
        <v>28</v>
      </c>
      <c r="B129" s="190">
        <v>42114</v>
      </c>
      <c r="C129" s="190"/>
      <c r="D129" s="191" t="s">
        <v>668</v>
      </c>
      <c r="E129" s="192" t="s">
        <v>623</v>
      </c>
      <c r="F129" s="193">
        <f>(227+237)/2</f>
        <v>232</v>
      </c>
      <c r="G129" s="192"/>
      <c r="H129" s="192">
        <v>298</v>
      </c>
      <c r="I129" s="194">
        <v>298</v>
      </c>
      <c r="J129" s="195" t="s">
        <v>625</v>
      </c>
      <c r="K129" s="196">
        <f t="shared" si="41"/>
        <v>66</v>
      </c>
      <c r="L129" s="197">
        <f t="shared" si="42"/>
        <v>0.28448275862068967</v>
      </c>
      <c r="M129" s="192" t="s">
        <v>591</v>
      </c>
      <c r="N129" s="198">
        <v>42823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9">
        <v>29</v>
      </c>
      <c r="B130" s="190">
        <v>42128</v>
      </c>
      <c r="C130" s="190"/>
      <c r="D130" s="191" t="s">
        <v>669</v>
      </c>
      <c r="E130" s="192" t="s">
        <v>593</v>
      </c>
      <c r="F130" s="193">
        <v>385</v>
      </c>
      <c r="G130" s="192"/>
      <c r="H130" s="192">
        <f>212.5+331</f>
        <v>543.5</v>
      </c>
      <c r="I130" s="194">
        <v>510</v>
      </c>
      <c r="J130" s="195" t="s">
        <v>670</v>
      </c>
      <c r="K130" s="196">
        <f t="shared" si="41"/>
        <v>158.5</v>
      </c>
      <c r="L130" s="197">
        <f t="shared" si="42"/>
        <v>0.41168831168831171</v>
      </c>
      <c r="M130" s="192" t="s">
        <v>591</v>
      </c>
      <c r="N130" s="198">
        <v>42235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9">
        <v>30</v>
      </c>
      <c r="B131" s="190">
        <v>42128</v>
      </c>
      <c r="C131" s="190"/>
      <c r="D131" s="191" t="s">
        <v>671</v>
      </c>
      <c r="E131" s="192" t="s">
        <v>593</v>
      </c>
      <c r="F131" s="193">
        <v>115.5</v>
      </c>
      <c r="G131" s="192"/>
      <c r="H131" s="192">
        <v>146</v>
      </c>
      <c r="I131" s="194">
        <v>142</v>
      </c>
      <c r="J131" s="195" t="s">
        <v>672</v>
      </c>
      <c r="K131" s="196">
        <f t="shared" si="41"/>
        <v>30.5</v>
      </c>
      <c r="L131" s="197">
        <f t="shared" si="42"/>
        <v>0.26406926406926406</v>
      </c>
      <c r="M131" s="192" t="s">
        <v>591</v>
      </c>
      <c r="N131" s="198">
        <v>42202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9">
        <v>31</v>
      </c>
      <c r="B132" s="190">
        <v>42151</v>
      </c>
      <c r="C132" s="190"/>
      <c r="D132" s="191" t="s">
        <v>673</v>
      </c>
      <c r="E132" s="192" t="s">
        <v>593</v>
      </c>
      <c r="F132" s="193">
        <v>237.5</v>
      </c>
      <c r="G132" s="192"/>
      <c r="H132" s="192">
        <v>279.5</v>
      </c>
      <c r="I132" s="194">
        <v>278</v>
      </c>
      <c r="J132" s="195" t="s">
        <v>625</v>
      </c>
      <c r="K132" s="196">
        <f t="shared" si="41"/>
        <v>42</v>
      </c>
      <c r="L132" s="197">
        <f t="shared" si="42"/>
        <v>0.17684210526315788</v>
      </c>
      <c r="M132" s="192" t="s">
        <v>591</v>
      </c>
      <c r="N132" s="198">
        <v>42222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9">
        <v>32</v>
      </c>
      <c r="B133" s="190">
        <v>42174</v>
      </c>
      <c r="C133" s="190"/>
      <c r="D133" s="191" t="s">
        <v>644</v>
      </c>
      <c r="E133" s="192" t="s">
        <v>623</v>
      </c>
      <c r="F133" s="193">
        <v>340</v>
      </c>
      <c r="G133" s="192"/>
      <c r="H133" s="192">
        <v>448</v>
      </c>
      <c r="I133" s="194">
        <v>448</v>
      </c>
      <c r="J133" s="195" t="s">
        <v>625</v>
      </c>
      <c r="K133" s="196">
        <f t="shared" si="41"/>
        <v>108</v>
      </c>
      <c r="L133" s="197">
        <f t="shared" si="42"/>
        <v>0.31764705882352939</v>
      </c>
      <c r="M133" s="192" t="s">
        <v>591</v>
      </c>
      <c r="N133" s="198">
        <v>43018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9">
        <v>33</v>
      </c>
      <c r="B134" s="190">
        <v>42191</v>
      </c>
      <c r="C134" s="190"/>
      <c r="D134" s="191" t="s">
        <v>674</v>
      </c>
      <c r="E134" s="192" t="s">
        <v>623</v>
      </c>
      <c r="F134" s="193">
        <v>390</v>
      </c>
      <c r="G134" s="192"/>
      <c r="H134" s="192">
        <v>460</v>
      </c>
      <c r="I134" s="194">
        <v>460</v>
      </c>
      <c r="J134" s="195" t="s">
        <v>625</v>
      </c>
      <c r="K134" s="196">
        <f t="shared" si="41"/>
        <v>70</v>
      </c>
      <c r="L134" s="197">
        <f t="shared" si="42"/>
        <v>0.17948717948717949</v>
      </c>
      <c r="M134" s="192" t="s">
        <v>591</v>
      </c>
      <c r="N134" s="198">
        <v>42478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9">
        <v>34</v>
      </c>
      <c r="B135" s="200">
        <v>42195</v>
      </c>
      <c r="C135" s="200"/>
      <c r="D135" s="201" t="s">
        <v>675</v>
      </c>
      <c r="E135" s="202" t="s">
        <v>623</v>
      </c>
      <c r="F135" s="203">
        <v>122.5</v>
      </c>
      <c r="G135" s="203"/>
      <c r="H135" s="204">
        <v>61</v>
      </c>
      <c r="I135" s="204">
        <v>172</v>
      </c>
      <c r="J135" s="205" t="s">
        <v>676</v>
      </c>
      <c r="K135" s="206">
        <f t="shared" si="41"/>
        <v>-61.5</v>
      </c>
      <c r="L135" s="207">
        <f t="shared" si="42"/>
        <v>-0.50204081632653064</v>
      </c>
      <c r="M135" s="203" t="s">
        <v>604</v>
      </c>
      <c r="N135" s="200">
        <v>43333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9">
        <v>35</v>
      </c>
      <c r="B136" s="190">
        <v>42219</v>
      </c>
      <c r="C136" s="190"/>
      <c r="D136" s="191" t="s">
        <v>677</v>
      </c>
      <c r="E136" s="192" t="s">
        <v>623</v>
      </c>
      <c r="F136" s="193">
        <v>297.5</v>
      </c>
      <c r="G136" s="192"/>
      <c r="H136" s="192">
        <v>350</v>
      </c>
      <c r="I136" s="194">
        <v>360</v>
      </c>
      <c r="J136" s="195" t="s">
        <v>678</v>
      </c>
      <c r="K136" s="196">
        <f t="shared" si="41"/>
        <v>52.5</v>
      </c>
      <c r="L136" s="197">
        <f t="shared" si="42"/>
        <v>0.17647058823529413</v>
      </c>
      <c r="M136" s="192" t="s">
        <v>591</v>
      </c>
      <c r="N136" s="198">
        <v>42232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9">
        <v>36</v>
      </c>
      <c r="B137" s="190">
        <v>42219</v>
      </c>
      <c r="C137" s="190"/>
      <c r="D137" s="191" t="s">
        <v>679</v>
      </c>
      <c r="E137" s="192" t="s">
        <v>623</v>
      </c>
      <c r="F137" s="193">
        <v>115.5</v>
      </c>
      <c r="G137" s="192"/>
      <c r="H137" s="192">
        <v>149</v>
      </c>
      <c r="I137" s="194">
        <v>140</v>
      </c>
      <c r="J137" s="195" t="s">
        <v>680</v>
      </c>
      <c r="K137" s="196">
        <f t="shared" si="41"/>
        <v>33.5</v>
      </c>
      <c r="L137" s="197">
        <f t="shared" si="42"/>
        <v>0.29004329004329005</v>
      </c>
      <c r="M137" s="192" t="s">
        <v>591</v>
      </c>
      <c r="N137" s="198">
        <v>42740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9">
        <v>37</v>
      </c>
      <c r="B138" s="190">
        <v>42251</v>
      </c>
      <c r="C138" s="190"/>
      <c r="D138" s="191" t="s">
        <v>673</v>
      </c>
      <c r="E138" s="192" t="s">
        <v>623</v>
      </c>
      <c r="F138" s="193">
        <v>226</v>
      </c>
      <c r="G138" s="192"/>
      <c r="H138" s="192">
        <v>292</v>
      </c>
      <c r="I138" s="194">
        <v>292</v>
      </c>
      <c r="J138" s="195" t="s">
        <v>681</v>
      </c>
      <c r="K138" s="196">
        <f t="shared" si="41"/>
        <v>66</v>
      </c>
      <c r="L138" s="197">
        <f t="shared" si="42"/>
        <v>0.29203539823008851</v>
      </c>
      <c r="M138" s="192" t="s">
        <v>591</v>
      </c>
      <c r="N138" s="198">
        <v>42286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9">
        <v>38</v>
      </c>
      <c r="B139" s="190">
        <v>42254</v>
      </c>
      <c r="C139" s="190"/>
      <c r="D139" s="191" t="s">
        <v>668</v>
      </c>
      <c r="E139" s="192" t="s">
        <v>623</v>
      </c>
      <c r="F139" s="193">
        <v>232.5</v>
      </c>
      <c r="G139" s="192"/>
      <c r="H139" s="192">
        <v>312.5</v>
      </c>
      <c r="I139" s="194">
        <v>310</v>
      </c>
      <c r="J139" s="195" t="s">
        <v>625</v>
      </c>
      <c r="K139" s="196">
        <f t="shared" si="41"/>
        <v>80</v>
      </c>
      <c r="L139" s="197">
        <f t="shared" si="42"/>
        <v>0.34408602150537637</v>
      </c>
      <c r="M139" s="192" t="s">
        <v>591</v>
      </c>
      <c r="N139" s="198">
        <v>42823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9">
        <v>39</v>
      </c>
      <c r="B140" s="190">
        <v>42268</v>
      </c>
      <c r="C140" s="190"/>
      <c r="D140" s="191" t="s">
        <v>682</v>
      </c>
      <c r="E140" s="192" t="s">
        <v>623</v>
      </c>
      <c r="F140" s="193">
        <v>196.5</v>
      </c>
      <c r="G140" s="192"/>
      <c r="H140" s="192">
        <v>238</v>
      </c>
      <c r="I140" s="194">
        <v>238</v>
      </c>
      <c r="J140" s="195" t="s">
        <v>681</v>
      </c>
      <c r="K140" s="196">
        <f t="shared" si="41"/>
        <v>41.5</v>
      </c>
      <c r="L140" s="197">
        <f t="shared" si="42"/>
        <v>0.21119592875318066</v>
      </c>
      <c r="M140" s="192" t="s">
        <v>591</v>
      </c>
      <c r="N140" s="198">
        <v>42291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9">
        <v>40</v>
      </c>
      <c r="B141" s="190">
        <v>42271</v>
      </c>
      <c r="C141" s="190"/>
      <c r="D141" s="191" t="s">
        <v>622</v>
      </c>
      <c r="E141" s="192" t="s">
        <v>623</v>
      </c>
      <c r="F141" s="193">
        <v>65</v>
      </c>
      <c r="G141" s="192"/>
      <c r="H141" s="192">
        <v>82</v>
      </c>
      <c r="I141" s="194">
        <v>82</v>
      </c>
      <c r="J141" s="195" t="s">
        <v>681</v>
      </c>
      <c r="K141" s="196">
        <f t="shared" si="41"/>
        <v>17</v>
      </c>
      <c r="L141" s="197">
        <f t="shared" si="42"/>
        <v>0.26153846153846155</v>
      </c>
      <c r="M141" s="192" t="s">
        <v>591</v>
      </c>
      <c r="N141" s="198">
        <v>42578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9">
        <v>41</v>
      </c>
      <c r="B142" s="190">
        <v>42291</v>
      </c>
      <c r="C142" s="190"/>
      <c r="D142" s="191" t="s">
        <v>683</v>
      </c>
      <c r="E142" s="192" t="s">
        <v>623</v>
      </c>
      <c r="F142" s="193">
        <v>144</v>
      </c>
      <c r="G142" s="192"/>
      <c r="H142" s="192">
        <v>182.5</v>
      </c>
      <c r="I142" s="194">
        <v>181</v>
      </c>
      <c r="J142" s="195" t="s">
        <v>681</v>
      </c>
      <c r="K142" s="196">
        <f t="shared" si="41"/>
        <v>38.5</v>
      </c>
      <c r="L142" s="197">
        <f t="shared" si="42"/>
        <v>0.2673611111111111</v>
      </c>
      <c r="M142" s="192" t="s">
        <v>591</v>
      </c>
      <c r="N142" s="198">
        <v>42817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9">
        <v>42</v>
      </c>
      <c r="B143" s="190">
        <v>42291</v>
      </c>
      <c r="C143" s="190"/>
      <c r="D143" s="191" t="s">
        <v>684</v>
      </c>
      <c r="E143" s="192" t="s">
        <v>623</v>
      </c>
      <c r="F143" s="193">
        <v>264</v>
      </c>
      <c r="G143" s="192"/>
      <c r="H143" s="192">
        <v>311</v>
      </c>
      <c r="I143" s="194">
        <v>311</v>
      </c>
      <c r="J143" s="195" t="s">
        <v>681</v>
      </c>
      <c r="K143" s="196">
        <f t="shared" si="41"/>
        <v>47</v>
      </c>
      <c r="L143" s="197">
        <f t="shared" si="42"/>
        <v>0.17803030303030304</v>
      </c>
      <c r="M143" s="192" t="s">
        <v>591</v>
      </c>
      <c r="N143" s="198">
        <v>42604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9">
        <v>43</v>
      </c>
      <c r="B144" s="190">
        <v>42318</v>
      </c>
      <c r="C144" s="190"/>
      <c r="D144" s="191" t="s">
        <v>685</v>
      </c>
      <c r="E144" s="192" t="s">
        <v>593</v>
      </c>
      <c r="F144" s="193">
        <v>549.5</v>
      </c>
      <c r="G144" s="192"/>
      <c r="H144" s="192">
        <v>630</v>
      </c>
      <c r="I144" s="194">
        <v>630</v>
      </c>
      <c r="J144" s="195" t="s">
        <v>681</v>
      </c>
      <c r="K144" s="196">
        <f t="shared" si="41"/>
        <v>80.5</v>
      </c>
      <c r="L144" s="197">
        <f t="shared" si="42"/>
        <v>0.1464968152866242</v>
      </c>
      <c r="M144" s="192" t="s">
        <v>591</v>
      </c>
      <c r="N144" s="198">
        <v>42419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9">
        <v>44</v>
      </c>
      <c r="B145" s="190">
        <v>42342</v>
      </c>
      <c r="C145" s="190"/>
      <c r="D145" s="191" t="s">
        <v>686</v>
      </c>
      <c r="E145" s="192" t="s">
        <v>623</v>
      </c>
      <c r="F145" s="193">
        <v>1027.5</v>
      </c>
      <c r="G145" s="192"/>
      <c r="H145" s="192">
        <v>1315</v>
      </c>
      <c r="I145" s="194">
        <v>1250</v>
      </c>
      <c r="J145" s="195" t="s">
        <v>681</v>
      </c>
      <c r="K145" s="196">
        <f t="shared" si="41"/>
        <v>287.5</v>
      </c>
      <c r="L145" s="197">
        <f t="shared" si="42"/>
        <v>0.27980535279805352</v>
      </c>
      <c r="M145" s="192" t="s">
        <v>591</v>
      </c>
      <c r="N145" s="198">
        <v>43244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9">
        <v>45</v>
      </c>
      <c r="B146" s="190">
        <v>42367</v>
      </c>
      <c r="C146" s="190"/>
      <c r="D146" s="191" t="s">
        <v>687</v>
      </c>
      <c r="E146" s="192" t="s">
        <v>623</v>
      </c>
      <c r="F146" s="193">
        <v>465</v>
      </c>
      <c r="G146" s="192"/>
      <c r="H146" s="192">
        <v>540</v>
      </c>
      <c r="I146" s="194">
        <v>540</v>
      </c>
      <c r="J146" s="195" t="s">
        <v>681</v>
      </c>
      <c r="K146" s="196">
        <f t="shared" si="41"/>
        <v>75</v>
      </c>
      <c r="L146" s="197">
        <f t="shared" si="42"/>
        <v>0.16129032258064516</v>
      </c>
      <c r="M146" s="192" t="s">
        <v>591</v>
      </c>
      <c r="N146" s="198">
        <v>42530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9">
        <v>46</v>
      </c>
      <c r="B147" s="190">
        <v>42380</v>
      </c>
      <c r="C147" s="190"/>
      <c r="D147" s="191" t="s">
        <v>383</v>
      </c>
      <c r="E147" s="192" t="s">
        <v>593</v>
      </c>
      <c r="F147" s="193">
        <v>81</v>
      </c>
      <c r="G147" s="192"/>
      <c r="H147" s="192">
        <v>110</v>
      </c>
      <c r="I147" s="194">
        <v>110</v>
      </c>
      <c r="J147" s="195" t="s">
        <v>681</v>
      </c>
      <c r="K147" s="196">
        <f t="shared" si="41"/>
        <v>29</v>
      </c>
      <c r="L147" s="197">
        <f t="shared" si="42"/>
        <v>0.35802469135802467</v>
      </c>
      <c r="M147" s="192" t="s">
        <v>591</v>
      </c>
      <c r="N147" s="198">
        <v>42745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9">
        <v>47</v>
      </c>
      <c r="B148" s="190">
        <v>42382</v>
      </c>
      <c r="C148" s="190"/>
      <c r="D148" s="191" t="s">
        <v>688</v>
      </c>
      <c r="E148" s="192" t="s">
        <v>593</v>
      </c>
      <c r="F148" s="193">
        <v>417.5</v>
      </c>
      <c r="G148" s="192"/>
      <c r="H148" s="192">
        <v>547</v>
      </c>
      <c r="I148" s="194">
        <v>535</v>
      </c>
      <c r="J148" s="195" t="s">
        <v>681</v>
      </c>
      <c r="K148" s="196">
        <f t="shared" si="41"/>
        <v>129.5</v>
      </c>
      <c r="L148" s="197">
        <f t="shared" si="42"/>
        <v>0.31017964071856285</v>
      </c>
      <c r="M148" s="192" t="s">
        <v>591</v>
      </c>
      <c r="N148" s="198">
        <v>42578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9">
        <v>48</v>
      </c>
      <c r="B149" s="190">
        <v>42408</v>
      </c>
      <c r="C149" s="190"/>
      <c r="D149" s="191" t="s">
        <v>689</v>
      </c>
      <c r="E149" s="192" t="s">
        <v>623</v>
      </c>
      <c r="F149" s="193">
        <v>650</v>
      </c>
      <c r="G149" s="192"/>
      <c r="H149" s="192">
        <v>800</v>
      </c>
      <c r="I149" s="194">
        <v>800</v>
      </c>
      <c r="J149" s="195" t="s">
        <v>681</v>
      </c>
      <c r="K149" s="196">
        <f t="shared" si="41"/>
        <v>150</v>
      </c>
      <c r="L149" s="197">
        <f t="shared" si="42"/>
        <v>0.23076923076923078</v>
      </c>
      <c r="M149" s="192" t="s">
        <v>591</v>
      </c>
      <c r="N149" s="198">
        <v>43154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9">
        <v>49</v>
      </c>
      <c r="B150" s="190">
        <v>42433</v>
      </c>
      <c r="C150" s="190"/>
      <c r="D150" s="191" t="s">
        <v>211</v>
      </c>
      <c r="E150" s="192" t="s">
        <v>623</v>
      </c>
      <c r="F150" s="193">
        <v>437.5</v>
      </c>
      <c r="G150" s="192"/>
      <c r="H150" s="192">
        <v>504.5</v>
      </c>
      <c r="I150" s="194">
        <v>522</v>
      </c>
      <c r="J150" s="195" t="s">
        <v>690</v>
      </c>
      <c r="K150" s="196">
        <f t="shared" si="41"/>
        <v>67</v>
      </c>
      <c r="L150" s="197">
        <f t="shared" si="42"/>
        <v>0.15314285714285714</v>
      </c>
      <c r="M150" s="192" t="s">
        <v>591</v>
      </c>
      <c r="N150" s="198">
        <v>42480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9">
        <v>50</v>
      </c>
      <c r="B151" s="190">
        <v>42438</v>
      </c>
      <c r="C151" s="190"/>
      <c r="D151" s="191" t="s">
        <v>691</v>
      </c>
      <c r="E151" s="192" t="s">
        <v>623</v>
      </c>
      <c r="F151" s="193">
        <v>189.5</v>
      </c>
      <c r="G151" s="192"/>
      <c r="H151" s="192">
        <v>218</v>
      </c>
      <c r="I151" s="194">
        <v>218</v>
      </c>
      <c r="J151" s="195" t="s">
        <v>681</v>
      </c>
      <c r="K151" s="196">
        <f t="shared" si="41"/>
        <v>28.5</v>
      </c>
      <c r="L151" s="197">
        <f t="shared" si="42"/>
        <v>0.15039577836411611</v>
      </c>
      <c r="M151" s="192" t="s">
        <v>591</v>
      </c>
      <c r="N151" s="198">
        <v>43034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9">
        <v>51</v>
      </c>
      <c r="B152" s="200">
        <v>42471</v>
      </c>
      <c r="C152" s="200"/>
      <c r="D152" s="208" t="s">
        <v>692</v>
      </c>
      <c r="E152" s="203" t="s">
        <v>623</v>
      </c>
      <c r="F152" s="203">
        <v>36.5</v>
      </c>
      <c r="G152" s="204"/>
      <c r="H152" s="204">
        <v>15.85</v>
      </c>
      <c r="I152" s="204">
        <v>60</v>
      </c>
      <c r="J152" s="205" t="s">
        <v>693</v>
      </c>
      <c r="K152" s="206">
        <f t="shared" si="41"/>
        <v>-20.65</v>
      </c>
      <c r="L152" s="207">
        <f t="shared" si="42"/>
        <v>-0.5657534246575342</v>
      </c>
      <c r="M152" s="203" t="s">
        <v>604</v>
      </c>
      <c r="N152" s="211">
        <v>43627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9">
        <v>52</v>
      </c>
      <c r="B153" s="190">
        <v>42472</v>
      </c>
      <c r="C153" s="190"/>
      <c r="D153" s="191" t="s">
        <v>694</v>
      </c>
      <c r="E153" s="192" t="s">
        <v>623</v>
      </c>
      <c r="F153" s="193">
        <v>93</v>
      </c>
      <c r="G153" s="192"/>
      <c r="H153" s="192">
        <v>149</v>
      </c>
      <c r="I153" s="194">
        <v>140</v>
      </c>
      <c r="J153" s="195" t="s">
        <v>695</v>
      </c>
      <c r="K153" s="196">
        <f t="shared" si="41"/>
        <v>56</v>
      </c>
      <c r="L153" s="197">
        <f t="shared" si="42"/>
        <v>0.60215053763440862</v>
      </c>
      <c r="M153" s="192" t="s">
        <v>591</v>
      </c>
      <c r="N153" s="198">
        <v>42740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9">
        <v>53</v>
      </c>
      <c r="B154" s="190">
        <v>42472</v>
      </c>
      <c r="C154" s="190"/>
      <c r="D154" s="191" t="s">
        <v>696</v>
      </c>
      <c r="E154" s="192" t="s">
        <v>623</v>
      </c>
      <c r="F154" s="193">
        <v>130</v>
      </c>
      <c r="G154" s="192"/>
      <c r="H154" s="192">
        <v>150</v>
      </c>
      <c r="I154" s="194" t="s">
        <v>697</v>
      </c>
      <c r="J154" s="195" t="s">
        <v>681</v>
      </c>
      <c r="K154" s="196">
        <f t="shared" si="41"/>
        <v>20</v>
      </c>
      <c r="L154" s="197">
        <f t="shared" si="42"/>
        <v>0.15384615384615385</v>
      </c>
      <c r="M154" s="192" t="s">
        <v>591</v>
      </c>
      <c r="N154" s="198">
        <v>42564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9">
        <v>54</v>
      </c>
      <c r="B155" s="190">
        <v>42473</v>
      </c>
      <c r="C155" s="190"/>
      <c r="D155" s="191" t="s">
        <v>698</v>
      </c>
      <c r="E155" s="192" t="s">
        <v>623</v>
      </c>
      <c r="F155" s="193">
        <v>196</v>
      </c>
      <c r="G155" s="192"/>
      <c r="H155" s="192">
        <v>299</v>
      </c>
      <c r="I155" s="194">
        <v>299</v>
      </c>
      <c r="J155" s="195" t="s">
        <v>681</v>
      </c>
      <c r="K155" s="196">
        <v>103</v>
      </c>
      <c r="L155" s="197">
        <v>0.52551020408163296</v>
      </c>
      <c r="M155" s="192" t="s">
        <v>591</v>
      </c>
      <c r="N155" s="198">
        <v>42620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9">
        <v>55</v>
      </c>
      <c r="B156" s="190">
        <v>42473</v>
      </c>
      <c r="C156" s="190"/>
      <c r="D156" s="191" t="s">
        <v>699</v>
      </c>
      <c r="E156" s="192" t="s">
        <v>623</v>
      </c>
      <c r="F156" s="193">
        <v>88</v>
      </c>
      <c r="G156" s="192"/>
      <c r="H156" s="192">
        <v>103</v>
      </c>
      <c r="I156" s="194">
        <v>103</v>
      </c>
      <c r="J156" s="195" t="s">
        <v>681</v>
      </c>
      <c r="K156" s="196">
        <v>15</v>
      </c>
      <c r="L156" s="197">
        <v>0.170454545454545</v>
      </c>
      <c r="M156" s="192" t="s">
        <v>591</v>
      </c>
      <c r="N156" s="198">
        <v>42530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9">
        <v>56</v>
      </c>
      <c r="B157" s="190">
        <v>42492</v>
      </c>
      <c r="C157" s="190"/>
      <c r="D157" s="191" t="s">
        <v>700</v>
      </c>
      <c r="E157" s="192" t="s">
        <v>623</v>
      </c>
      <c r="F157" s="193">
        <v>127.5</v>
      </c>
      <c r="G157" s="192"/>
      <c r="H157" s="192">
        <v>148</v>
      </c>
      <c r="I157" s="194" t="s">
        <v>701</v>
      </c>
      <c r="J157" s="195" t="s">
        <v>681</v>
      </c>
      <c r="K157" s="196">
        <f t="shared" ref="K157:K161" si="43">H157-F157</f>
        <v>20.5</v>
      </c>
      <c r="L157" s="197">
        <f t="shared" ref="L157:L161" si="44">K157/F157</f>
        <v>0.16078431372549021</v>
      </c>
      <c r="M157" s="192" t="s">
        <v>591</v>
      </c>
      <c r="N157" s="198">
        <v>42564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9">
        <v>57</v>
      </c>
      <c r="B158" s="190">
        <v>42493</v>
      </c>
      <c r="C158" s="190"/>
      <c r="D158" s="191" t="s">
        <v>702</v>
      </c>
      <c r="E158" s="192" t="s">
        <v>623</v>
      </c>
      <c r="F158" s="193">
        <v>675</v>
      </c>
      <c r="G158" s="192"/>
      <c r="H158" s="192">
        <v>815</v>
      </c>
      <c r="I158" s="194" t="s">
        <v>703</v>
      </c>
      <c r="J158" s="195" t="s">
        <v>681</v>
      </c>
      <c r="K158" s="196">
        <f t="shared" si="43"/>
        <v>140</v>
      </c>
      <c r="L158" s="197">
        <f t="shared" si="44"/>
        <v>0.2074074074074074</v>
      </c>
      <c r="M158" s="192" t="s">
        <v>591</v>
      </c>
      <c r="N158" s="198">
        <v>43154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9">
        <v>58</v>
      </c>
      <c r="B159" s="200">
        <v>42522</v>
      </c>
      <c r="C159" s="200"/>
      <c r="D159" s="201" t="s">
        <v>704</v>
      </c>
      <c r="E159" s="202" t="s">
        <v>623</v>
      </c>
      <c r="F159" s="203">
        <v>500</v>
      </c>
      <c r="G159" s="203"/>
      <c r="H159" s="204">
        <v>232.5</v>
      </c>
      <c r="I159" s="204" t="s">
        <v>705</v>
      </c>
      <c r="J159" s="205" t="s">
        <v>706</v>
      </c>
      <c r="K159" s="206">
        <f t="shared" si="43"/>
        <v>-267.5</v>
      </c>
      <c r="L159" s="207">
        <f t="shared" si="44"/>
        <v>-0.53500000000000003</v>
      </c>
      <c r="M159" s="203" t="s">
        <v>604</v>
      </c>
      <c r="N159" s="200">
        <v>43735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9">
        <v>59</v>
      </c>
      <c r="B160" s="190">
        <v>42527</v>
      </c>
      <c r="C160" s="190"/>
      <c r="D160" s="191" t="s">
        <v>542</v>
      </c>
      <c r="E160" s="192" t="s">
        <v>623</v>
      </c>
      <c r="F160" s="193">
        <v>110</v>
      </c>
      <c r="G160" s="192"/>
      <c r="H160" s="192">
        <v>126.5</v>
      </c>
      <c r="I160" s="194">
        <v>125</v>
      </c>
      <c r="J160" s="195" t="s">
        <v>632</v>
      </c>
      <c r="K160" s="196">
        <f t="shared" si="43"/>
        <v>16.5</v>
      </c>
      <c r="L160" s="197">
        <f t="shared" si="44"/>
        <v>0.15</v>
      </c>
      <c r="M160" s="192" t="s">
        <v>591</v>
      </c>
      <c r="N160" s="198">
        <v>42552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9">
        <v>60</v>
      </c>
      <c r="B161" s="190">
        <v>42538</v>
      </c>
      <c r="C161" s="190"/>
      <c r="D161" s="191" t="s">
        <v>707</v>
      </c>
      <c r="E161" s="192" t="s">
        <v>623</v>
      </c>
      <c r="F161" s="193">
        <v>44</v>
      </c>
      <c r="G161" s="192"/>
      <c r="H161" s="192">
        <v>69.5</v>
      </c>
      <c r="I161" s="194">
        <v>69.5</v>
      </c>
      <c r="J161" s="195" t="s">
        <v>708</v>
      </c>
      <c r="K161" s="196">
        <f t="shared" si="43"/>
        <v>25.5</v>
      </c>
      <c r="L161" s="197">
        <f t="shared" si="44"/>
        <v>0.57954545454545459</v>
      </c>
      <c r="M161" s="192" t="s">
        <v>591</v>
      </c>
      <c r="N161" s="198">
        <v>42977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9">
        <v>61</v>
      </c>
      <c r="B162" s="190">
        <v>42549</v>
      </c>
      <c r="C162" s="190"/>
      <c r="D162" s="191" t="s">
        <v>709</v>
      </c>
      <c r="E162" s="192" t="s">
        <v>623</v>
      </c>
      <c r="F162" s="193">
        <v>262.5</v>
      </c>
      <c r="G162" s="192"/>
      <c r="H162" s="192">
        <v>340</v>
      </c>
      <c r="I162" s="194">
        <v>333</v>
      </c>
      <c r="J162" s="195" t="s">
        <v>710</v>
      </c>
      <c r="K162" s="196">
        <v>77.5</v>
      </c>
      <c r="L162" s="197">
        <v>0.29523809523809502</v>
      </c>
      <c r="M162" s="192" t="s">
        <v>591</v>
      </c>
      <c r="N162" s="198">
        <v>43017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9">
        <v>62</v>
      </c>
      <c r="B163" s="190">
        <v>42549</v>
      </c>
      <c r="C163" s="190"/>
      <c r="D163" s="191" t="s">
        <v>711</v>
      </c>
      <c r="E163" s="192" t="s">
        <v>623</v>
      </c>
      <c r="F163" s="193">
        <v>840</v>
      </c>
      <c r="G163" s="192"/>
      <c r="H163" s="192">
        <v>1230</v>
      </c>
      <c r="I163" s="194">
        <v>1230</v>
      </c>
      <c r="J163" s="195" t="s">
        <v>681</v>
      </c>
      <c r="K163" s="196">
        <v>390</v>
      </c>
      <c r="L163" s="197">
        <v>0.46428571428571402</v>
      </c>
      <c r="M163" s="192" t="s">
        <v>591</v>
      </c>
      <c r="N163" s="198">
        <v>42649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12">
        <v>63</v>
      </c>
      <c r="B164" s="213">
        <v>42556</v>
      </c>
      <c r="C164" s="213"/>
      <c r="D164" s="214" t="s">
        <v>712</v>
      </c>
      <c r="E164" s="215" t="s">
        <v>623</v>
      </c>
      <c r="F164" s="215">
        <v>395</v>
      </c>
      <c r="G164" s="216"/>
      <c r="H164" s="216">
        <f>(468.5+342.5)/2</f>
        <v>405.5</v>
      </c>
      <c r="I164" s="216">
        <v>510</v>
      </c>
      <c r="J164" s="217" t="s">
        <v>713</v>
      </c>
      <c r="K164" s="218">
        <f t="shared" ref="K164:K170" si="45">H164-F164</f>
        <v>10.5</v>
      </c>
      <c r="L164" s="219">
        <f t="shared" ref="L164:L170" si="46">K164/F164</f>
        <v>2.6582278481012658E-2</v>
      </c>
      <c r="M164" s="215" t="s">
        <v>714</v>
      </c>
      <c r="N164" s="213">
        <v>43606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9">
        <v>64</v>
      </c>
      <c r="B165" s="200">
        <v>42584</v>
      </c>
      <c r="C165" s="200"/>
      <c r="D165" s="201" t="s">
        <v>715</v>
      </c>
      <c r="E165" s="202" t="s">
        <v>593</v>
      </c>
      <c r="F165" s="203">
        <f>169.5-12.8</f>
        <v>156.69999999999999</v>
      </c>
      <c r="G165" s="203"/>
      <c r="H165" s="204">
        <v>77</v>
      </c>
      <c r="I165" s="204" t="s">
        <v>716</v>
      </c>
      <c r="J165" s="205" t="s">
        <v>717</v>
      </c>
      <c r="K165" s="206">
        <f t="shared" si="45"/>
        <v>-79.699999999999989</v>
      </c>
      <c r="L165" s="207">
        <f t="shared" si="46"/>
        <v>-0.50861518825781749</v>
      </c>
      <c r="M165" s="203" t="s">
        <v>604</v>
      </c>
      <c r="N165" s="200">
        <v>43522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9">
        <v>65</v>
      </c>
      <c r="B166" s="200">
        <v>42586</v>
      </c>
      <c r="C166" s="200"/>
      <c r="D166" s="201" t="s">
        <v>718</v>
      </c>
      <c r="E166" s="202" t="s">
        <v>623</v>
      </c>
      <c r="F166" s="203">
        <v>400</v>
      </c>
      <c r="G166" s="203"/>
      <c r="H166" s="204">
        <v>305</v>
      </c>
      <c r="I166" s="204">
        <v>475</v>
      </c>
      <c r="J166" s="205" t="s">
        <v>719</v>
      </c>
      <c r="K166" s="206">
        <f t="shared" si="45"/>
        <v>-95</v>
      </c>
      <c r="L166" s="207">
        <f t="shared" si="46"/>
        <v>-0.23749999999999999</v>
      </c>
      <c r="M166" s="203" t="s">
        <v>604</v>
      </c>
      <c r="N166" s="200">
        <v>43606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9">
        <v>66</v>
      </c>
      <c r="B167" s="190">
        <v>42593</v>
      </c>
      <c r="C167" s="190"/>
      <c r="D167" s="191" t="s">
        <v>720</v>
      </c>
      <c r="E167" s="192" t="s">
        <v>623</v>
      </c>
      <c r="F167" s="193">
        <v>86.5</v>
      </c>
      <c r="G167" s="192"/>
      <c r="H167" s="192">
        <v>130</v>
      </c>
      <c r="I167" s="194">
        <v>130</v>
      </c>
      <c r="J167" s="195" t="s">
        <v>721</v>
      </c>
      <c r="K167" s="196">
        <f t="shared" si="45"/>
        <v>43.5</v>
      </c>
      <c r="L167" s="197">
        <f t="shared" si="46"/>
        <v>0.50289017341040465</v>
      </c>
      <c r="M167" s="192" t="s">
        <v>591</v>
      </c>
      <c r="N167" s="198">
        <v>43091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9">
        <v>67</v>
      </c>
      <c r="B168" s="200">
        <v>42600</v>
      </c>
      <c r="C168" s="200"/>
      <c r="D168" s="201" t="s">
        <v>110</v>
      </c>
      <c r="E168" s="202" t="s">
        <v>623</v>
      </c>
      <c r="F168" s="203">
        <v>133.5</v>
      </c>
      <c r="G168" s="203"/>
      <c r="H168" s="204">
        <v>126.5</v>
      </c>
      <c r="I168" s="204">
        <v>178</v>
      </c>
      <c r="J168" s="205" t="s">
        <v>722</v>
      </c>
      <c r="K168" s="206">
        <f t="shared" si="45"/>
        <v>-7</v>
      </c>
      <c r="L168" s="207">
        <f t="shared" si="46"/>
        <v>-5.2434456928838954E-2</v>
      </c>
      <c r="M168" s="203" t="s">
        <v>604</v>
      </c>
      <c r="N168" s="200">
        <v>42615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9">
        <v>68</v>
      </c>
      <c r="B169" s="190">
        <v>42613</v>
      </c>
      <c r="C169" s="190"/>
      <c r="D169" s="191" t="s">
        <v>723</v>
      </c>
      <c r="E169" s="192" t="s">
        <v>623</v>
      </c>
      <c r="F169" s="193">
        <v>560</v>
      </c>
      <c r="G169" s="192"/>
      <c r="H169" s="192">
        <v>725</v>
      </c>
      <c r="I169" s="194">
        <v>725</v>
      </c>
      <c r="J169" s="195" t="s">
        <v>625</v>
      </c>
      <c r="K169" s="196">
        <f t="shared" si="45"/>
        <v>165</v>
      </c>
      <c r="L169" s="197">
        <f t="shared" si="46"/>
        <v>0.29464285714285715</v>
      </c>
      <c r="M169" s="192" t="s">
        <v>591</v>
      </c>
      <c r="N169" s="198">
        <v>42456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9">
        <v>69</v>
      </c>
      <c r="B170" s="190">
        <v>42614</v>
      </c>
      <c r="C170" s="190"/>
      <c r="D170" s="191" t="s">
        <v>724</v>
      </c>
      <c r="E170" s="192" t="s">
        <v>623</v>
      </c>
      <c r="F170" s="193">
        <v>160.5</v>
      </c>
      <c r="G170" s="192"/>
      <c r="H170" s="192">
        <v>210</v>
      </c>
      <c r="I170" s="194">
        <v>210</v>
      </c>
      <c r="J170" s="195" t="s">
        <v>625</v>
      </c>
      <c r="K170" s="196">
        <f t="shared" si="45"/>
        <v>49.5</v>
      </c>
      <c r="L170" s="197">
        <f t="shared" si="46"/>
        <v>0.30841121495327101</v>
      </c>
      <c r="M170" s="192" t="s">
        <v>591</v>
      </c>
      <c r="N170" s="198">
        <v>42871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9">
        <v>70</v>
      </c>
      <c r="B171" s="190">
        <v>42646</v>
      </c>
      <c r="C171" s="190"/>
      <c r="D171" s="191" t="s">
        <v>397</v>
      </c>
      <c r="E171" s="192" t="s">
        <v>623</v>
      </c>
      <c r="F171" s="193">
        <v>430</v>
      </c>
      <c r="G171" s="192"/>
      <c r="H171" s="192">
        <v>596</v>
      </c>
      <c r="I171" s="194">
        <v>575</v>
      </c>
      <c r="J171" s="195" t="s">
        <v>725</v>
      </c>
      <c r="K171" s="196">
        <v>166</v>
      </c>
      <c r="L171" s="197">
        <v>0.38604651162790699</v>
      </c>
      <c r="M171" s="192" t="s">
        <v>591</v>
      </c>
      <c r="N171" s="198">
        <v>42769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9">
        <v>71</v>
      </c>
      <c r="B172" s="190">
        <v>42657</v>
      </c>
      <c r="C172" s="190"/>
      <c r="D172" s="191" t="s">
        <v>726</v>
      </c>
      <c r="E172" s="192" t="s">
        <v>623</v>
      </c>
      <c r="F172" s="193">
        <v>280</v>
      </c>
      <c r="G172" s="192"/>
      <c r="H172" s="192">
        <v>345</v>
      </c>
      <c r="I172" s="194">
        <v>345</v>
      </c>
      <c r="J172" s="195" t="s">
        <v>625</v>
      </c>
      <c r="K172" s="196">
        <f t="shared" ref="K172:K177" si="47">H172-F172</f>
        <v>65</v>
      </c>
      <c r="L172" s="197">
        <f t="shared" ref="L172:L173" si="48">K172/F172</f>
        <v>0.23214285714285715</v>
      </c>
      <c r="M172" s="192" t="s">
        <v>591</v>
      </c>
      <c r="N172" s="198">
        <v>42814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9">
        <v>72</v>
      </c>
      <c r="B173" s="190">
        <v>42657</v>
      </c>
      <c r="C173" s="190"/>
      <c r="D173" s="191" t="s">
        <v>727</v>
      </c>
      <c r="E173" s="192" t="s">
        <v>623</v>
      </c>
      <c r="F173" s="193">
        <v>245</v>
      </c>
      <c r="G173" s="192"/>
      <c r="H173" s="192">
        <v>325.5</v>
      </c>
      <c r="I173" s="194">
        <v>330</v>
      </c>
      <c r="J173" s="195" t="s">
        <v>728</v>
      </c>
      <c r="K173" s="196">
        <f t="shared" si="47"/>
        <v>80.5</v>
      </c>
      <c r="L173" s="197">
        <f t="shared" si="48"/>
        <v>0.32857142857142857</v>
      </c>
      <c r="M173" s="192" t="s">
        <v>591</v>
      </c>
      <c r="N173" s="198">
        <v>42769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9">
        <v>73</v>
      </c>
      <c r="B174" s="190">
        <v>42660</v>
      </c>
      <c r="C174" s="190"/>
      <c r="D174" s="191" t="s">
        <v>347</v>
      </c>
      <c r="E174" s="192" t="s">
        <v>623</v>
      </c>
      <c r="F174" s="193">
        <v>125</v>
      </c>
      <c r="G174" s="192"/>
      <c r="H174" s="192">
        <v>160</v>
      </c>
      <c r="I174" s="194">
        <v>160</v>
      </c>
      <c r="J174" s="195" t="s">
        <v>681</v>
      </c>
      <c r="K174" s="196">
        <f t="shared" si="47"/>
        <v>35</v>
      </c>
      <c r="L174" s="197">
        <v>0.28000000000000003</v>
      </c>
      <c r="M174" s="192" t="s">
        <v>591</v>
      </c>
      <c r="N174" s="198">
        <v>42803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9">
        <v>74</v>
      </c>
      <c r="B175" s="190">
        <v>42660</v>
      </c>
      <c r="C175" s="190"/>
      <c r="D175" s="191" t="s">
        <v>470</v>
      </c>
      <c r="E175" s="192" t="s">
        <v>623</v>
      </c>
      <c r="F175" s="193">
        <v>114</v>
      </c>
      <c r="G175" s="192"/>
      <c r="H175" s="192">
        <v>145</v>
      </c>
      <c r="I175" s="194">
        <v>145</v>
      </c>
      <c r="J175" s="195" t="s">
        <v>681</v>
      </c>
      <c r="K175" s="196">
        <f t="shared" si="47"/>
        <v>31</v>
      </c>
      <c r="L175" s="197">
        <f t="shared" ref="L175:L177" si="49">K175/F175</f>
        <v>0.27192982456140352</v>
      </c>
      <c r="M175" s="192" t="s">
        <v>591</v>
      </c>
      <c r="N175" s="198">
        <v>42859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9">
        <v>75</v>
      </c>
      <c r="B176" s="190">
        <v>42660</v>
      </c>
      <c r="C176" s="190"/>
      <c r="D176" s="191" t="s">
        <v>729</v>
      </c>
      <c r="E176" s="192" t="s">
        <v>623</v>
      </c>
      <c r="F176" s="193">
        <v>212</v>
      </c>
      <c r="G176" s="192"/>
      <c r="H176" s="192">
        <v>280</v>
      </c>
      <c r="I176" s="194">
        <v>276</v>
      </c>
      <c r="J176" s="195" t="s">
        <v>730</v>
      </c>
      <c r="K176" s="196">
        <f t="shared" si="47"/>
        <v>68</v>
      </c>
      <c r="L176" s="197">
        <f t="shared" si="49"/>
        <v>0.32075471698113206</v>
      </c>
      <c r="M176" s="192" t="s">
        <v>591</v>
      </c>
      <c r="N176" s="198">
        <v>42858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76</v>
      </c>
      <c r="B177" s="190">
        <v>42678</v>
      </c>
      <c r="C177" s="190"/>
      <c r="D177" s="191" t="s">
        <v>458</v>
      </c>
      <c r="E177" s="192" t="s">
        <v>623</v>
      </c>
      <c r="F177" s="193">
        <v>155</v>
      </c>
      <c r="G177" s="192"/>
      <c r="H177" s="192">
        <v>210</v>
      </c>
      <c r="I177" s="194">
        <v>210</v>
      </c>
      <c r="J177" s="195" t="s">
        <v>731</v>
      </c>
      <c r="K177" s="196">
        <f t="shared" si="47"/>
        <v>55</v>
      </c>
      <c r="L177" s="197">
        <f t="shared" si="49"/>
        <v>0.35483870967741937</v>
      </c>
      <c r="M177" s="192" t="s">
        <v>591</v>
      </c>
      <c r="N177" s="198">
        <v>42944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9">
        <v>77</v>
      </c>
      <c r="B178" s="200">
        <v>42710</v>
      </c>
      <c r="C178" s="200"/>
      <c r="D178" s="201" t="s">
        <v>732</v>
      </c>
      <c r="E178" s="202" t="s">
        <v>623</v>
      </c>
      <c r="F178" s="203">
        <v>150.5</v>
      </c>
      <c r="G178" s="203"/>
      <c r="H178" s="204">
        <v>72.5</v>
      </c>
      <c r="I178" s="204">
        <v>174</v>
      </c>
      <c r="J178" s="205" t="s">
        <v>733</v>
      </c>
      <c r="K178" s="206">
        <v>-78</v>
      </c>
      <c r="L178" s="207">
        <v>-0.51827242524916906</v>
      </c>
      <c r="M178" s="203" t="s">
        <v>604</v>
      </c>
      <c r="N178" s="200">
        <v>43333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9">
        <v>78</v>
      </c>
      <c r="B179" s="190">
        <v>42712</v>
      </c>
      <c r="C179" s="190"/>
      <c r="D179" s="191" t="s">
        <v>734</v>
      </c>
      <c r="E179" s="192" t="s">
        <v>623</v>
      </c>
      <c r="F179" s="193">
        <v>380</v>
      </c>
      <c r="G179" s="192"/>
      <c r="H179" s="192">
        <v>478</v>
      </c>
      <c r="I179" s="194">
        <v>468</v>
      </c>
      <c r="J179" s="195" t="s">
        <v>681</v>
      </c>
      <c r="K179" s="196">
        <f t="shared" ref="K179:K181" si="50">H179-F179</f>
        <v>98</v>
      </c>
      <c r="L179" s="197">
        <f t="shared" ref="L179:L181" si="51">K179/F179</f>
        <v>0.25789473684210529</v>
      </c>
      <c r="M179" s="192" t="s">
        <v>591</v>
      </c>
      <c r="N179" s="198">
        <v>43025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9">
        <v>79</v>
      </c>
      <c r="B180" s="190">
        <v>42734</v>
      </c>
      <c r="C180" s="190"/>
      <c r="D180" s="191" t="s">
        <v>109</v>
      </c>
      <c r="E180" s="192" t="s">
        <v>623</v>
      </c>
      <c r="F180" s="193">
        <v>305</v>
      </c>
      <c r="G180" s="192"/>
      <c r="H180" s="192">
        <v>375</v>
      </c>
      <c r="I180" s="194">
        <v>375</v>
      </c>
      <c r="J180" s="195" t="s">
        <v>681</v>
      </c>
      <c r="K180" s="196">
        <f t="shared" si="50"/>
        <v>70</v>
      </c>
      <c r="L180" s="197">
        <f t="shared" si="51"/>
        <v>0.22950819672131148</v>
      </c>
      <c r="M180" s="192" t="s">
        <v>591</v>
      </c>
      <c r="N180" s="198">
        <v>42768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80</v>
      </c>
      <c r="B181" s="190">
        <v>42739</v>
      </c>
      <c r="C181" s="190"/>
      <c r="D181" s="191" t="s">
        <v>95</v>
      </c>
      <c r="E181" s="192" t="s">
        <v>623</v>
      </c>
      <c r="F181" s="193">
        <v>99.5</v>
      </c>
      <c r="G181" s="192"/>
      <c r="H181" s="192">
        <v>158</v>
      </c>
      <c r="I181" s="194">
        <v>158</v>
      </c>
      <c r="J181" s="195" t="s">
        <v>681</v>
      </c>
      <c r="K181" s="196">
        <f t="shared" si="50"/>
        <v>58.5</v>
      </c>
      <c r="L181" s="197">
        <f t="shared" si="51"/>
        <v>0.5879396984924623</v>
      </c>
      <c r="M181" s="192" t="s">
        <v>591</v>
      </c>
      <c r="N181" s="198">
        <v>42898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81</v>
      </c>
      <c r="B182" s="190">
        <v>42739</v>
      </c>
      <c r="C182" s="190"/>
      <c r="D182" s="191" t="s">
        <v>95</v>
      </c>
      <c r="E182" s="192" t="s">
        <v>623</v>
      </c>
      <c r="F182" s="193">
        <v>99.5</v>
      </c>
      <c r="G182" s="192"/>
      <c r="H182" s="192">
        <v>158</v>
      </c>
      <c r="I182" s="194">
        <v>158</v>
      </c>
      <c r="J182" s="195" t="s">
        <v>681</v>
      </c>
      <c r="K182" s="196">
        <v>58.5</v>
      </c>
      <c r="L182" s="197">
        <v>0.58793969849246197</v>
      </c>
      <c r="M182" s="192" t="s">
        <v>591</v>
      </c>
      <c r="N182" s="198">
        <v>42898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9">
        <v>82</v>
      </c>
      <c r="B183" s="190">
        <v>42786</v>
      </c>
      <c r="C183" s="190"/>
      <c r="D183" s="191" t="s">
        <v>186</v>
      </c>
      <c r="E183" s="192" t="s">
        <v>623</v>
      </c>
      <c r="F183" s="193">
        <v>140.5</v>
      </c>
      <c r="G183" s="192"/>
      <c r="H183" s="192">
        <v>220</v>
      </c>
      <c r="I183" s="194">
        <v>220</v>
      </c>
      <c r="J183" s="195" t="s">
        <v>681</v>
      </c>
      <c r="K183" s="196">
        <f>H183-F183</f>
        <v>79.5</v>
      </c>
      <c r="L183" s="197">
        <f>K183/F183</f>
        <v>0.5658362989323843</v>
      </c>
      <c r="M183" s="192" t="s">
        <v>591</v>
      </c>
      <c r="N183" s="198">
        <v>42864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9">
        <v>83</v>
      </c>
      <c r="B184" s="190">
        <v>42786</v>
      </c>
      <c r="C184" s="190"/>
      <c r="D184" s="191" t="s">
        <v>735</v>
      </c>
      <c r="E184" s="192" t="s">
        <v>623</v>
      </c>
      <c r="F184" s="193">
        <v>202.5</v>
      </c>
      <c r="G184" s="192"/>
      <c r="H184" s="192">
        <v>234</v>
      </c>
      <c r="I184" s="194">
        <v>234</v>
      </c>
      <c r="J184" s="195" t="s">
        <v>681</v>
      </c>
      <c r="K184" s="196">
        <v>31.5</v>
      </c>
      <c r="L184" s="197">
        <v>0.155555555555556</v>
      </c>
      <c r="M184" s="192" t="s">
        <v>591</v>
      </c>
      <c r="N184" s="198">
        <v>42836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9">
        <v>84</v>
      </c>
      <c r="B185" s="190">
        <v>42818</v>
      </c>
      <c r="C185" s="190"/>
      <c r="D185" s="191" t="s">
        <v>736</v>
      </c>
      <c r="E185" s="192" t="s">
        <v>623</v>
      </c>
      <c r="F185" s="193">
        <v>300.5</v>
      </c>
      <c r="G185" s="192"/>
      <c r="H185" s="192">
        <v>417.5</v>
      </c>
      <c r="I185" s="194">
        <v>420</v>
      </c>
      <c r="J185" s="195" t="s">
        <v>737</v>
      </c>
      <c r="K185" s="196">
        <f>H185-F185</f>
        <v>117</v>
      </c>
      <c r="L185" s="197">
        <f>K185/F185</f>
        <v>0.38935108153078202</v>
      </c>
      <c r="M185" s="192" t="s">
        <v>591</v>
      </c>
      <c r="N185" s="198">
        <v>43070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9">
        <v>85</v>
      </c>
      <c r="B186" s="190">
        <v>42818</v>
      </c>
      <c r="C186" s="190"/>
      <c r="D186" s="191" t="s">
        <v>711</v>
      </c>
      <c r="E186" s="192" t="s">
        <v>623</v>
      </c>
      <c r="F186" s="193">
        <v>850</v>
      </c>
      <c r="G186" s="192"/>
      <c r="H186" s="192">
        <v>1042.5</v>
      </c>
      <c r="I186" s="194">
        <v>1023</v>
      </c>
      <c r="J186" s="195" t="s">
        <v>738</v>
      </c>
      <c r="K186" s="196">
        <v>192.5</v>
      </c>
      <c r="L186" s="197">
        <v>0.22647058823529401</v>
      </c>
      <c r="M186" s="192" t="s">
        <v>591</v>
      </c>
      <c r="N186" s="198">
        <v>42830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9">
        <v>86</v>
      </c>
      <c r="B187" s="190">
        <v>42830</v>
      </c>
      <c r="C187" s="190"/>
      <c r="D187" s="191" t="s">
        <v>489</v>
      </c>
      <c r="E187" s="192" t="s">
        <v>623</v>
      </c>
      <c r="F187" s="193">
        <v>785</v>
      </c>
      <c r="G187" s="192"/>
      <c r="H187" s="192">
        <v>930</v>
      </c>
      <c r="I187" s="194">
        <v>920</v>
      </c>
      <c r="J187" s="195" t="s">
        <v>739</v>
      </c>
      <c r="K187" s="196">
        <f>H187-F187</f>
        <v>145</v>
      </c>
      <c r="L187" s="197">
        <f>K187/F187</f>
        <v>0.18471337579617833</v>
      </c>
      <c r="M187" s="192" t="s">
        <v>591</v>
      </c>
      <c r="N187" s="198">
        <v>42976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9">
        <v>87</v>
      </c>
      <c r="B188" s="200">
        <v>42831</v>
      </c>
      <c r="C188" s="200"/>
      <c r="D188" s="201" t="s">
        <v>740</v>
      </c>
      <c r="E188" s="202" t="s">
        <v>623</v>
      </c>
      <c r="F188" s="203">
        <v>40</v>
      </c>
      <c r="G188" s="203"/>
      <c r="H188" s="204">
        <v>13.1</v>
      </c>
      <c r="I188" s="204">
        <v>60</v>
      </c>
      <c r="J188" s="205" t="s">
        <v>741</v>
      </c>
      <c r="K188" s="206">
        <v>-26.9</v>
      </c>
      <c r="L188" s="207">
        <v>-0.67249999999999999</v>
      </c>
      <c r="M188" s="203" t="s">
        <v>604</v>
      </c>
      <c r="N188" s="200">
        <v>43138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88</v>
      </c>
      <c r="B189" s="190">
        <v>42837</v>
      </c>
      <c r="C189" s="190"/>
      <c r="D189" s="191" t="s">
        <v>94</v>
      </c>
      <c r="E189" s="192" t="s">
        <v>623</v>
      </c>
      <c r="F189" s="193">
        <v>289.5</v>
      </c>
      <c r="G189" s="192"/>
      <c r="H189" s="192">
        <v>354</v>
      </c>
      <c r="I189" s="194">
        <v>360</v>
      </c>
      <c r="J189" s="195" t="s">
        <v>742</v>
      </c>
      <c r="K189" s="196">
        <f t="shared" ref="K189:K197" si="52">H189-F189</f>
        <v>64.5</v>
      </c>
      <c r="L189" s="197">
        <f t="shared" ref="L189:L197" si="53">K189/F189</f>
        <v>0.22279792746113988</v>
      </c>
      <c r="M189" s="192" t="s">
        <v>591</v>
      </c>
      <c r="N189" s="198">
        <v>43040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89</v>
      </c>
      <c r="B190" s="190">
        <v>42845</v>
      </c>
      <c r="C190" s="190"/>
      <c r="D190" s="191" t="s">
        <v>428</v>
      </c>
      <c r="E190" s="192" t="s">
        <v>623</v>
      </c>
      <c r="F190" s="193">
        <v>700</v>
      </c>
      <c r="G190" s="192"/>
      <c r="H190" s="192">
        <v>840</v>
      </c>
      <c r="I190" s="194">
        <v>840</v>
      </c>
      <c r="J190" s="195" t="s">
        <v>743</v>
      </c>
      <c r="K190" s="196">
        <f t="shared" si="52"/>
        <v>140</v>
      </c>
      <c r="L190" s="197">
        <f t="shared" si="53"/>
        <v>0.2</v>
      </c>
      <c r="M190" s="192" t="s">
        <v>591</v>
      </c>
      <c r="N190" s="198">
        <v>42893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90</v>
      </c>
      <c r="B191" s="190">
        <v>42887</v>
      </c>
      <c r="C191" s="190"/>
      <c r="D191" s="191" t="s">
        <v>744</v>
      </c>
      <c r="E191" s="192" t="s">
        <v>623</v>
      </c>
      <c r="F191" s="193">
        <v>130</v>
      </c>
      <c r="G191" s="192"/>
      <c r="H191" s="192">
        <v>144.25</v>
      </c>
      <c r="I191" s="194">
        <v>170</v>
      </c>
      <c r="J191" s="195" t="s">
        <v>745</v>
      </c>
      <c r="K191" s="196">
        <f t="shared" si="52"/>
        <v>14.25</v>
      </c>
      <c r="L191" s="197">
        <f t="shared" si="53"/>
        <v>0.10961538461538461</v>
      </c>
      <c r="M191" s="192" t="s">
        <v>591</v>
      </c>
      <c r="N191" s="198">
        <v>43675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91</v>
      </c>
      <c r="B192" s="190">
        <v>42901</v>
      </c>
      <c r="C192" s="190"/>
      <c r="D192" s="191" t="s">
        <v>746</v>
      </c>
      <c r="E192" s="192" t="s">
        <v>623</v>
      </c>
      <c r="F192" s="193">
        <v>214.5</v>
      </c>
      <c r="G192" s="192"/>
      <c r="H192" s="192">
        <v>262</v>
      </c>
      <c r="I192" s="194">
        <v>262</v>
      </c>
      <c r="J192" s="195" t="s">
        <v>747</v>
      </c>
      <c r="K192" s="196">
        <f t="shared" si="52"/>
        <v>47.5</v>
      </c>
      <c r="L192" s="197">
        <f t="shared" si="53"/>
        <v>0.22144522144522144</v>
      </c>
      <c r="M192" s="192" t="s">
        <v>591</v>
      </c>
      <c r="N192" s="198">
        <v>42977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0">
        <v>92</v>
      </c>
      <c r="B193" s="221">
        <v>42933</v>
      </c>
      <c r="C193" s="221"/>
      <c r="D193" s="222" t="s">
        <v>748</v>
      </c>
      <c r="E193" s="223" t="s">
        <v>623</v>
      </c>
      <c r="F193" s="224">
        <v>370</v>
      </c>
      <c r="G193" s="223"/>
      <c r="H193" s="223">
        <v>447.5</v>
      </c>
      <c r="I193" s="225">
        <v>450</v>
      </c>
      <c r="J193" s="226" t="s">
        <v>681</v>
      </c>
      <c r="K193" s="196">
        <f t="shared" si="52"/>
        <v>77.5</v>
      </c>
      <c r="L193" s="227">
        <f t="shared" si="53"/>
        <v>0.20945945945945946</v>
      </c>
      <c r="M193" s="223" t="s">
        <v>591</v>
      </c>
      <c r="N193" s="228">
        <v>43035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0">
        <v>93</v>
      </c>
      <c r="B194" s="221">
        <v>42943</v>
      </c>
      <c r="C194" s="221"/>
      <c r="D194" s="222" t="s">
        <v>184</v>
      </c>
      <c r="E194" s="223" t="s">
        <v>623</v>
      </c>
      <c r="F194" s="224">
        <v>657.5</v>
      </c>
      <c r="G194" s="223"/>
      <c r="H194" s="223">
        <v>825</v>
      </c>
      <c r="I194" s="225">
        <v>820</v>
      </c>
      <c r="J194" s="226" t="s">
        <v>681</v>
      </c>
      <c r="K194" s="196">
        <f t="shared" si="52"/>
        <v>167.5</v>
      </c>
      <c r="L194" s="227">
        <f t="shared" si="53"/>
        <v>0.25475285171102663</v>
      </c>
      <c r="M194" s="223" t="s">
        <v>591</v>
      </c>
      <c r="N194" s="228">
        <v>43090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9">
        <v>94</v>
      </c>
      <c r="B195" s="190">
        <v>42964</v>
      </c>
      <c r="C195" s="190"/>
      <c r="D195" s="191" t="s">
        <v>363</v>
      </c>
      <c r="E195" s="192" t="s">
        <v>623</v>
      </c>
      <c r="F195" s="193">
        <v>605</v>
      </c>
      <c r="G195" s="192"/>
      <c r="H195" s="192">
        <v>750</v>
      </c>
      <c r="I195" s="194">
        <v>750</v>
      </c>
      <c r="J195" s="195" t="s">
        <v>739</v>
      </c>
      <c r="K195" s="196">
        <f t="shared" si="52"/>
        <v>145</v>
      </c>
      <c r="L195" s="197">
        <f t="shared" si="53"/>
        <v>0.23966942148760331</v>
      </c>
      <c r="M195" s="192" t="s">
        <v>591</v>
      </c>
      <c r="N195" s="198">
        <v>43027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9">
        <v>95</v>
      </c>
      <c r="B196" s="200">
        <v>42979</v>
      </c>
      <c r="C196" s="200"/>
      <c r="D196" s="208" t="s">
        <v>749</v>
      </c>
      <c r="E196" s="203" t="s">
        <v>623</v>
      </c>
      <c r="F196" s="203">
        <v>255</v>
      </c>
      <c r="G196" s="204"/>
      <c r="H196" s="204">
        <v>217.25</v>
      </c>
      <c r="I196" s="204">
        <v>320</v>
      </c>
      <c r="J196" s="205" t="s">
        <v>750</v>
      </c>
      <c r="K196" s="206">
        <f t="shared" si="52"/>
        <v>-37.75</v>
      </c>
      <c r="L196" s="209">
        <f t="shared" si="53"/>
        <v>-0.14803921568627451</v>
      </c>
      <c r="M196" s="203" t="s">
        <v>604</v>
      </c>
      <c r="N196" s="200">
        <v>43661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96</v>
      </c>
      <c r="B197" s="190">
        <v>42997</v>
      </c>
      <c r="C197" s="190"/>
      <c r="D197" s="191" t="s">
        <v>751</v>
      </c>
      <c r="E197" s="192" t="s">
        <v>623</v>
      </c>
      <c r="F197" s="193">
        <v>215</v>
      </c>
      <c r="G197" s="192"/>
      <c r="H197" s="192">
        <v>258</v>
      </c>
      <c r="I197" s="194">
        <v>258</v>
      </c>
      <c r="J197" s="195" t="s">
        <v>681</v>
      </c>
      <c r="K197" s="196">
        <f t="shared" si="52"/>
        <v>43</v>
      </c>
      <c r="L197" s="197">
        <f t="shared" si="53"/>
        <v>0.2</v>
      </c>
      <c r="M197" s="192" t="s">
        <v>591</v>
      </c>
      <c r="N197" s="198">
        <v>43040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97</v>
      </c>
      <c r="B198" s="190">
        <v>42997</v>
      </c>
      <c r="C198" s="190"/>
      <c r="D198" s="191" t="s">
        <v>751</v>
      </c>
      <c r="E198" s="192" t="s">
        <v>623</v>
      </c>
      <c r="F198" s="193">
        <v>215</v>
      </c>
      <c r="G198" s="192"/>
      <c r="H198" s="192">
        <v>258</v>
      </c>
      <c r="I198" s="194">
        <v>258</v>
      </c>
      <c r="J198" s="226" t="s">
        <v>681</v>
      </c>
      <c r="K198" s="196">
        <v>43</v>
      </c>
      <c r="L198" s="197">
        <v>0.2</v>
      </c>
      <c r="M198" s="192" t="s">
        <v>591</v>
      </c>
      <c r="N198" s="198">
        <v>43040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0">
        <v>98</v>
      </c>
      <c r="B199" s="221">
        <v>42998</v>
      </c>
      <c r="C199" s="221"/>
      <c r="D199" s="222" t="s">
        <v>752</v>
      </c>
      <c r="E199" s="223" t="s">
        <v>623</v>
      </c>
      <c r="F199" s="193">
        <v>75</v>
      </c>
      <c r="G199" s="223"/>
      <c r="H199" s="223">
        <v>90</v>
      </c>
      <c r="I199" s="225">
        <v>90</v>
      </c>
      <c r="J199" s="195" t="s">
        <v>753</v>
      </c>
      <c r="K199" s="196">
        <f t="shared" ref="K199:K204" si="54">H199-F199</f>
        <v>15</v>
      </c>
      <c r="L199" s="197">
        <f t="shared" ref="L199:L204" si="55">K199/F199</f>
        <v>0.2</v>
      </c>
      <c r="M199" s="192" t="s">
        <v>591</v>
      </c>
      <c r="N199" s="198">
        <v>43019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0">
        <v>99</v>
      </c>
      <c r="B200" s="221">
        <v>43011</v>
      </c>
      <c r="C200" s="221"/>
      <c r="D200" s="222" t="s">
        <v>606</v>
      </c>
      <c r="E200" s="223" t="s">
        <v>623</v>
      </c>
      <c r="F200" s="224">
        <v>315</v>
      </c>
      <c r="G200" s="223"/>
      <c r="H200" s="223">
        <v>392</v>
      </c>
      <c r="I200" s="225">
        <v>384</v>
      </c>
      <c r="J200" s="226" t="s">
        <v>754</v>
      </c>
      <c r="K200" s="196">
        <f t="shared" si="54"/>
        <v>77</v>
      </c>
      <c r="L200" s="227">
        <f t="shared" si="55"/>
        <v>0.24444444444444444</v>
      </c>
      <c r="M200" s="223" t="s">
        <v>591</v>
      </c>
      <c r="N200" s="228">
        <v>43017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0">
        <v>100</v>
      </c>
      <c r="B201" s="221">
        <v>43013</v>
      </c>
      <c r="C201" s="221"/>
      <c r="D201" s="222" t="s">
        <v>463</v>
      </c>
      <c r="E201" s="223" t="s">
        <v>623</v>
      </c>
      <c r="F201" s="224">
        <v>145</v>
      </c>
      <c r="G201" s="223"/>
      <c r="H201" s="223">
        <v>179</v>
      </c>
      <c r="I201" s="225">
        <v>180</v>
      </c>
      <c r="J201" s="226" t="s">
        <v>755</v>
      </c>
      <c r="K201" s="196">
        <f t="shared" si="54"/>
        <v>34</v>
      </c>
      <c r="L201" s="227">
        <f t="shared" si="55"/>
        <v>0.23448275862068965</v>
      </c>
      <c r="M201" s="223" t="s">
        <v>591</v>
      </c>
      <c r="N201" s="228">
        <v>43025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0">
        <v>101</v>
      </c>
      <c r="B202" s="221">
        <v>43014</v>
      </c>
      <c r="C202" s="221"/>
      <c r="D202" s="222" t="s">
        <v>337</v>
      </c>
      <c r="E202" s="223" t="s">
        <v>623</v>
      </c>
      <c r="F202" s="224">
        <v>256</v>
      </c>
      <c r="G202" s="223"/>
      <c r="H202" s="223">
        <v>323</v>
      </c>
      <c r="I202" s="225">
        <v>320</v>
      </c>
      <c r="J202" s="226" t="s">
        <v>681</v>
      </c>
      <c r="K202" s="196">
        <f t="shared" si="54"/>
        <v>67</v>
      </c>
      <c r="L202" s="227">
        <f t="shared" si="55"/>
        <v>0.26171875</v>
      </c>
      <c r="M202" s="223" t="s">
        <v>591</v>
      </c>
      <c r="N202" s="228">
        <v>43067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0">
        <v>102</v>
      </c>
      <c r="B203" s="221">
        <v>43017</v>
      </c>
      <c r="C203" s="221"/>
      <c r="D203" s="222" t="s">
        <v>353</v>
      </c>
      <c r="E203" s="223" t="s">
        <v>623</v>
      </c>
      <c r="F203" s="224">
        <v>137.5</v>
      </c>
      <c r="G203" s="223"/>
      <c r="H203" s="223">
        <v>184</v>
      </c>
      <c r="I203" s="225">
        <v>183</v>
      </c>
      <c r="J203" s="226" t="s">
        <v>756</v>
      </c>
      <c r="K203" s="196">
        <f t="shared" si="54"/>
        <v>46.5</v>
      </c>
      <c r="L203" s="227">
        <f t="shared" si="55"/>
        <v>0.33818181818181819</v>
      </c>
      <c r="M203" s="223" t="s">
        <v>591</v>
      </c>
      <c r="N203" s="228">
        <v>43108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0">
        <v>103</v>
      </c>
      <c r="B204" s="221">
        <v>43018</v>
      </c>
      <c r="C204" s="221"/>
      <c r="D204" s="222" t="s">
        <v>757</v>
      </c>
      <c r="E204" s="223" t="s">
        <v>623</v>
      </c>
      <c r="F204" s="224">
        <v>125.5</v>
      </c>
      <c r="G204" s="223"/>
      <c r="H204" s="223">
        <v>158</v>
      </c>
      <c r="I204" s="225">
        <v>155</v>
      </c>
      <c r="J204" s="226" t="s">
        <v>758</v>
      </c>
      <c r="K204" s="196">
        <f t="shared" si="54"/>
        <v>32.5</v>
      </c>
      <c r="L204" s="227">
        <f t="shared" si="55"/>
        <v>0.25896414342629481</v>
      </c>
      <c r="M204" s="223" t="s">
        <v>591</v>
      </c>
      <c r="N204" s="228">
        <v>43067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0">
        <v>104</v>
      </c>
      <c r="B205" s="221">
        <v>43018</v>
      </c>
      <c r="C205" s="221"/>
      <c r="D205" s="222" t="s">
        <v>759</v>
      </c>
      <c r="E205" s="223" t="s">
        <v>623</v>
      </c>
      <c r="F205" s="224">
        <v>895</v>
      </c>
      <c r="G205" s="223"/>
      <c r="H205" s="223">
        <v>1122.5</v>
      </c>
      <c r="I205" s="225">
        <v>1078</v>
      </c>
      <c r="J205" s="226" t="s">
        <v>760</v>
      </c>
      <c r="K205" s="196">
        <v>227.5</v>
      </c>
      <c r="L205" s="227">
        <v>0.25418994413407803</v>
      </c>
      <c r="M205" s="223" t="s">
        <v>591</v>
      </c>
      <c r="N205" s="228">
        <v>43117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0">
        <v>105</v>
      </c>
      <c r="B206" s="221">
        <v>43020</v>
      </c>
      <c r="C206" s="221"/>
      <c r="D206" s="222" t="s">
        <v>346</v>
      </c>
      <c r="E206" s="223" t="s">
        <v>623</v>
      </c>
      <c r="F206" s="224">
        <v>525</v>
      </c>
      <c r="G206" s="223"/>
      <c r="H206" s="223">
        <v>629</v>
      </c>
      <c r="I206" s="225">
        <v>629</v>
      </c>
      <c r="J206" s="226" t="s">
        <v>681</v>
      </c>
      <c r="K206" s="196">
        <v>104</v>
      </c>
      <c r="L206" s="227">
        <v>0.19809523809523799</v>
      </c>
      <c r="M206" s="223" t="s">
        <v>591</v>
      </c>
      <c r="N206" s="228">
        <v>43119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0">
        <v>106</v>
      </c>
      <c r="B207" s="221">
        <v>43046</v>
      </c>
      <c r="C207" s="221"/>
      <c r="D207" s="222" t="s">
        <v>388</v>
      </c>
      <c r="E207" s="223" t="s">
        <v>623</v>
      </c>
      <c r="F207" s="224">
        <v>740</v>
      </c>
      <c r="G207" s="223"/>
      <c r="H207" s="223">
        <v>892.5</v>
      </c>
      <c r="I207" s="225">
        <v>900</v>
      </c>
      <c r="J207" s="226" t="s">
        <v>761</v>
      </c>
      <c r="K207" s="196">
        <f t="shared" ref="K207:K209" si="56">H207-F207</f>
        <v>152.5</v>
      </c>
      <c r="L207" s="227">
        <f t="shared" ref="L207:L209" si="57">K207/F207</f>
        <v>0.20608108108108109</v>
      </c>
      <c r="M207" s="223" t="s">
        <v>591</v>
      </c>
      <c r="N207" s="228">
        <v>43052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107</v>
      </c>
      <c r="B208" s="190">
        <v>43073</v>
      </c>
      <c r="C208" s="190"/>
      <c r="D208" s="191" t="s">
        <v>762</v>
      </c>
      <c r="E208" s="192" t="s">
        <v>623</v>
      </c>
      <c r="F208" s="193">
        <v>118.5</v>
      </c>
      <c r="G208" s="192"/>
      <c r="H208" s="192">
        <v>143.5</v>
      </c>
      <c r="I208" s="194">
        <v>145</v>
      </c>
      <c r="J208" s="195" t="s">
        <v>613</v>
      </c>
      <c r="K208" s="196">
        <f t="shared" si="56"/>
        <v>25</v>
      </c>
      <c r="L208" s="197">
        <f t="shared" si="57"/>
        <v>0.2109704641350211</v>
      </c>
      <c r="M208" s="192" t="s">
        <v>591</v>
      </c>
      <c r="N208" s="198">
        <v>43097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9">
        <v>108</v>
      </c>
      <c r="B209" s="200">
        <v>43090</v>
      </c>
      <c r="C209" s="200"/>
      <c r="D209" s="201" t="s">
        <v>434</v>
      </c>
      <c r="E209" s="202" t="s">
        <v>623</v>
      </c>
      <c r="F209" s="203">
        <v>715</v>
      </c>
      <c r="G209" s="203"/>
      <c r="H209" s="204">
        <v>500</v>
      </c>
      <c r="I209" s="204">
        <v>872</v>
      </c>
      <c r="J209" s="205" t="s">
        <v>763</v>
      </c>
      <c r="K209" s="206">
        <f t="shared" si="56"/>
        <v>-215</v>
      </c>
      <c r="L209" s="207">
        <f t="shared" si="57"/>
        <v>-0.30069930069930068</v>
      </c>
      <c r="M209" s="203" t="s">
        <v>604</v>
      </c>
      <c r="N209" s="200">
        <v>43670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109</v>
      </c>
      <c r="B210" s="190">
        <v>43098</v>
      </c>
      <c r="C210" s="190"/>
      <c r="D210" s="191" t="s">
        <v>606</v>
      </c>
      <c r="E210" s="192" t="s">
        <v>623</v>
      </c>
      <c r="F210" s="193">
        <v>435</v>
      </c>
      <c r="G210" s="192"/>
      <c r="H210" s="192">
        <v>542.5</v>
      </c>
      <c r="I210" s="194">
        <v>539</v>
      </c>
      <c r="J210" s="195" t="s">
        <v>681</v>
      </c>
      <c r="K210" s="196">
        <v>107.5</v>
      </c>
      <c r="L210" s="197">
        <v>0.247126436781609</v>
      </c>
      <c r="M210" s="192" t="s">
        <v>591</v>
      </c>
      <c r="N210" s="198">
        <v>43206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110</v>
      </c>
      <c r="B211" s="190">
        <v>43098</v>
      </c>
      <c r="C211" s="190"/>
      <c r="D211" s="191" t="s">
        <v>563</v>
      </c>
      <c r="E211" s="192" t="s">
        <v>623</v>
      </c>
      <c r="F211" s="193">
        <v>885</v>
      </c>
      <c r="G211" s="192"/>
      <c r="H211" s="192">
        <v>1090</v>
      </c>
      <c r="I211" s="194">
        <v>1084</v>
      </c>
      <c r="J211" s="195" t="s">
        <v>681</v>
      </c>
      <c r="K211" s="196">
        <v>205</v>
      </c>
      <c r="L211" s="197">
        <v>0.23163841807909599</v>
      </c>
      <c r="M211" s="192" t="s">
        <v>591</v>
      </c>
      <c r="N211" s="198">
        <v>43213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9">
        <v>111</v>
      </c>
      <c r="B212" s="230">
        <v>43192</v>
      </c>
      <c r="C212" s="230"/>
      <c r="D212" s="208" t="s">
        <v>764</v>
      </c>
      <c r="E212" s="203" t="s">
        <v>623</v>
      </c>
      <c r="F212" s="231">
        <v>478.5</v>
      </c>
      <c r="G212" s="203"/>
      <c r="H212" s="203">
        <v>442</v>
      </c>
      <c r="I212" s="204">
        <v>613</v>
      </c>
      <c r="J212" s="205" t="s">
        <v>765</v>
      </c>
      <c r="K212" s="206">
        <f t="shared" ref="K212:K215" si="58">H212-F212</f>
        <v>-36.5</v>
      </c>
      <c r="L212" s="207">
        <f t="shared" ref="L212:L215" si="59">K212/F212</f>
        <v>-7.6280041797283177E-2</v>
      </c>
      <c r="M212" s="203" t="s">
        <v>604</v>
      </c>
      <c r="N212" s="200">
        <v>43762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9">
        <v>112</v>
      </c>
      <c r="B213" s="200">
        <v>43194</v>
      </c>
      <c r="C213" s="200"/>
      <c r="D213" s="201" t="s">
        <v>766</v>
      </c>
      <c r="E213" s="202" t="s">
        <v>623</v>
      </c>
      <c r="F213" s="203">
        <f>141.5-7.3</f>
        <v>134.19999999999999</v>
      </c>
      <c r="G213" s="203"/>
      <c r="H213" s="204">
        <v>77</v>
      </c>
      <c r="I213" s="204">
        <v>180</v>
      </c>
      <c r="J213" s="205" t="s">
        <v>767</v>
      </c>
      <c r="K213" s="206">
        <f t="shared" si="58"/>
        <v>-57.199999999999989</v>
      </c>
      <c r="L213" s="207">
        <f t="shared" si="59"/>
        <v>-0.42622950819672129</v>
      </c>
      <c r="M213" s="203" t="s">
        <v>604</v>
      </c>
      <c r="N213" s="200">
        <v>43522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9">
        <v>113</v>
      </c>
      <c r="B214" s="200">
        <v>43209</v>
      </c>
      <c r="C214" s="200"/>
      <c r="D214" s="201" t="s">
        <v>768</v>
      </c>
      <c r="E214" s="202" t="s">
        <v>623</v>
      </c>
      <c r="F214" s="203">
        <v>430</v>
      </c>
      <c r="G214" s="203"/>
      <c r="H214" s="204">
        <v>220</v>
      </c>
      <c r="I214" s="204">
        <v>537</v>
      </c>
      <c r="J214" s="205" t="s">
        <v>769</v>
      </c>
      <c r="K214" s="206">
        <f t="shared" si="58"/>
        <v>-210</v>
      </c>
      <c r="L214" s="207">
        <f t="shared" si="59"/>
        <v>-0.48837209302325579</v>
      </c>
      <c r="M214" s="203" t="s">
        <v>604</v>
      </c>
      <c r="N214" s="200">
        <v>43252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0">
        <v>114</v>
      </c>
      <c r="B215" s="221">
        <v>43220</v>
      </c>
      <c r="C215" s="221"/>
      <c r="D215" s="222" t="s">
        <v>389</v>
      </c>
      <c r="E215" s="223" t="s">
        <v>623</v>
      </c>
      <c r="F215" s="223">
        <v>153.5</v>
      </c>
      <c r="G215" s="223"/>
      <c r="H215" s="223">
        <v>196</v>
      </c>
      <c r="I215" s="225">
        <v>196</v>
      </c>
      <c r="J215" s="195" t="s">
        <v>770</v>
      </c>
      <c r="K215" s="196">
        <f t="shared" si="58"/>
        <v>42.5</v>
      </c>
      <c r="L215" s="197">
        <f t="shared" si="59"/>
        <v>0.27687296416938112</v>
      </c>
      <c r="M215" s="192" t="s">
        <v>591</v>
      </c>
      <c r="N215" s="198">
        <v>43605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9">
        <v>115</v>
      </c>
      <c r="B216" s="200">
        <v>43306</v>
      </c>
      <c r="C216" s="200"/>
      <c r="D216" s="201" t="s">
        <v>740</v>
      </c>
      <c r="E216" s="202" t="s">
        <v>623</v>
      </c>
      <c r="F216" s="203">
        <v>27.5</v>
      </c>
      <c r="G216" s="203"/>
      <c r="H216" s="204">
        <v>13.1</v>
      </c>
      <c r="I216" s="204">
        <v>60</v>
      </c>
      <c r="J216" s="205" t="s">
        <v>771</v>
      </c>
      <c r="K216" s="206">
        <v>-14.4</v>
      </c>
      <c r="L216" s="207">
        <v>-0.52363636363636401</v>
      </c>
      <c r="M216" s="203" t="s">
        <v>604</v>
      </c>
      <c r="N216" s="200">
        <v>43138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9">
        <v>116</v>
      </c>
      <c r="B217" s="230">
        <v>43318</v>
      </c>
      <c r="C217" s="230"/>
      <c r="D217" s="208" t="s">
        <v>772</v>
      </c>
      <c r="E217" s="203" t="s">
        <v>623</v>
      </c>
      <c r="F217" s="203">
        <v>148.5</v>
      </c>
      <c r="G217" s="203"/>
      <c r="H217" s="203">
        <v>102</v>
      </c>
      <c r="I217" s="204">
        <v>182</v>
      </c>
      <c r="J217" s="205" t="s">
        <v>773</v>
      </c>
      <c r="K217" s="206">
        <f>H217-F217</f>
        <v>-46.5</v>
      </c>
      <c r="L217" s="207">
        <f>K217/F217</f>
        <v>-0.31313131313131315</v>
      </c>
      <c r="M217" s="203" t="s">
        <v>604</v>
      </c>
      <c r="N217" s="200">
        <v>43661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117</v>
      </c>
      <c r="B218" s="190">
        <v>43335</v>
      </c>
      <c r="C218" s="190"/>
      <c r="D218" s="191" t="s">
        <v>774</v>
      </c>
      <c r="E218" s="192" t="s">
        <v>623</v>
      </c>
      <c r="F218" s="223">
        <v>285</v>
      </c>
      <c r="G218" s="192"/>
      <c r="H218" s="192">
        <v>355</v>
      </c>
      <c r="I218" s="194">
        <v>364</v>
      </c>
      <c r="J218" s="195" t="s">
        <v>775</v>
      </c>
      <c r="K218" s="196">
        <v>70</v>
      </c>
      <c r="L218" s="197">
        <v>0.24561403508771901</v>
      </c>
      <c r="M218" s="192" t="s">
        <v>591</v>
      </c>
      <c r="N218" s="198">
        <v>43455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118</v>
      </c>
      <c r="B219" s="190">
        <v>43341</v>
      </c>
      <c r="C219" s="190"/>
      <c r="D219" s="191" t="s">
        <v>377</v>
      </c>
      <c r="E219" s="192" t="s">
        <v>623</v>
      </c>
      <c r="F219" s="223">
        <v>525</v>
      </c>
      <c r="G219" s="192"/>
      <c r="H219" s="192">
        <v>585</v>
      </c>
      <c r="I219" s="194">
        <v>635</v>
      </c>
      <c r="J219" s="195" t="s">
        <v>776</v>
      </c>
      <c r="K219" s="196">
        <f t="shared" ref="K219:K236" si="60">H219-F219</f>
        <v>60</v>
      </c>
      <c r="L219" s="197">
        <f t="shared" ref="L219:L236" si="61">K219/F219</f>
        <v>0.11428571428571428</v>
      </c>
      <c r="M219" s="192" t="s">
        <v>591</v>
      </c>
      <c r="N219" s="198">
        <v>43662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119</v>
      </c>
      <c r="B220" s="190">
        <v>43395</v>
      </c>
      <c r="C220" s="190"/>
      <c r="D220" s="191" t="s">
        <v>363</v>
      </c>
      <c r="E220" s="192" t="s">
        <v>623</v>
      </c>
      <c r="F220" s="223">
        <v>475</v>
      </c>
      <c r="G220" s="192"/>
      <c r="H220" s="192">
        <v>574</v>
      </c>
      <c r="I220" s="194">
        <v>570</v>
      </c>
      <c r="J220" s="195" t="s">
        <v>681</v>
      </c>
      <c r="K220" s="196">
        <f t="shared" si="60"/>
        <v>99</v>
      </c>
      <c r="L220" s="197">
        <f t="shared" si="61"/>
        <v>0.20842105263157895</v>
      </c>
      <c r="M220" s="192" t="s">
        <v>591</v>
      </c>
      <c r="N220" s="198">
        <v>43403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0">
        <v>120</v>
      </c>
      <c r="B221" s="221">
        <v>43397</v>
      </c>
      <c r="C221" s="221"/>
      <c r="D221" s="222" t="s">
        <v>384</v>
      </c>
      <c r="E221" s="223" t="s">
        <v>623</v>
      </c>
      <c r="F221" s="223">
        <v>707.5</v>
      </c>
      <c r="G221" s="223"/>
      <c r="H221" s="223">
        <v>872</v>
      </c>
      <c r="I221" s="225">
        <v>872</v>
      </c>
      <c r="J221" s="226" t="s">
        <v>681</v>
      </c>
      <c r="K221" s="196">
        <f t="shared" si="60"/>
        <v>164.5</v>
      </c>
      <c r="L221" s="227">
        <f t="shared" si="61"/>
        <v>0.23250883392226149</v>
      </c>
      <c r="M221" s="223" t="s">
        <v>591</v>
      </c>
      <c r="N221" s="228">
        <v>43482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0">
        <v>121</v>
      </c>
      <c r="B222" s="221">
        <v>43398</v>
      </c>
      <c r="C222" s="221"/>
      <c r="D222" s="222" t="s">
        <v>777</v>
      </c>
      <c r="E222" s="223" t="s">
        <v>623</v>
      </c>
      <c r="F222" s="223">
        <v>162</v>
      </c>
      <c r="G222" s="223"/>
      <c r="H222" s="223">
        <v>204</v>
      </c>
      <c r="I222" s="225">
        <v>209</v>
      </c>
      <c r="J222" s="226" t="s">
        <v>778</v>
      </c>
      <c r="K222" s="196">
        <f t="shared" si="60"/>
        <v>42</v>
      </c>
      <c r="L222" s="227">
        <f t="shared" si="61"/>
        <v>0.25925925925925924</v>
      </c>
      <c r="M222" s="223" t="s">
        <v>591</v>
      </c>
      <c r="N222" s="228">
        <v>43539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0">
        <v>122</v>
      </c>
      <c r="B223" s="221">
        <v>43399</v>
      </c>
      <c r="C223" s="221"/>
      <c r="D223" s="222" t="s">
        <v>482</v>
      </c>
      <c r="E223" s="223" t="s">
        <v>623</v>
      </c>
      <c r="F223" s="223">
        <v>240</v>
      </c>
      <c r="G223" s="223"/>
      <c r="H223" s="223">
        <v>297</v>
      </c>
      <c r="I223" s="225">
        <v>297</v>
      </c>
      <c r="J223" s="226" t="s">
        <v>681</v>
      </c>
      <c r="K223" s="232">
        <f t="shared" si="60"/>
        <v>57</v>
      </c>
      <c r="L223" s="227">
        <f t="shared" si="61"/>
        <v>0.23749999999999999</v>
      </c>
      <c r="M223" s="223" t="s">
        <v>591</v>
      </c>
      <c r="N223" s="228">
        <v>43417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123</v>
      </c>
      <c r="B224" s="190">
        <v>43439</v>
      </c>
      <c r="C224" s="190"/>
      <c r="D224" s="191" t="s">
        <v>779</v>
      </c>
      <c r="E224" s="192" t="s">
        <v>623</v>
      </c>
      <c r="F224" s="192">
        <v>202.5</v>
      </c>
      <c r="G224" s="192"/>
      <c r="H224" s="192">
        <v>255</v>
      </c>
      <c r="I224" s="194">
        <v>252</v>
      </c>
      <c r="J224" s="195" t="s">
        <v>681</v>
      </c>
      <c r="K224" s="196">
        <f t="shared" si="60"/>
        <v>52.5</v>
      </c>
      <c r="L224" s="197">
        <f t="shared" si="61"/>
        <v>0.25925925925925924</v>
      </c>
      <c r="M224" s="192" t="s">
        <v>591</v>
      </c>
      <c r="N224" s="198">
        <v>43542</v>
      </c>
      <c r="O224" s="1"/>
      <c r="P224" s="1"/>
      <c r="Q224" s="1"/>
      <c r="R224" s="6" t="s">
        <v>780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0">
        <v>124</v>
      </c>
      <c r="B225" s="221">
        <v>43465</v>
      </c>
      <c r="C225" s="190"/>
      <c r="D225" s="222" t="s">
        <v>416</v>
      </c>
      <c r="E225" s="223" t="s">
        <v>623</v>
      </c>
      <c r="F225" s="223">
        <v>710</v>
      </c>
      <c r="G225" s="223"/>
      <c r="H225" s="223">
        <v>866</v>
      </c>
      <c r="I225" s="225">
        <v>866</v>
      </c>
      <c r="J225" s="226" t="s">
        <v>681</v>
      </c>
      <c r="K225" s="196">
        <f t="shared" si="60"/>
        <v>156</v>
      </c>
      <c r="L225" s="197">
        <f t="shared" si="61"/>
        <v>0.21971830985915494</v>
      </c>
      <c r="M225" s="192" t="s">
        <v>591</v>
      </c>
      <c r="N225" s="198">
        <v>43553</v>
      </c>
      <c r="O225" s="1"/>
      <c r="P225" s="1"/>
      <c r="Q225" s="1"/>
      <c r="R225" s="6" t="s">
        <v>780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0">
        <v>125</v>
      </c>
      <c r="B226" s="221">
        <v>43522</v>
      </c>
      <c r="C226" s="221"/>
      <c r="D226" s="222" t="s">
        <v>153</v>
      </c>
      <c r="E226" s="223" t="s">
        <v>623</v>
      </c>
      <c r="F226" s="223">
        <v>337.25</v>
      </c>
      <c r="G226" s="223"/>
      <c r="H226" s="223">
        <v>398.5</v>
      </c>
      <c r="I226" s="225">
        <v>411</v>
      </c>
      <c r="J226" s="195" t="s">
        <v>781</v>
      </c>
      <c r="K226" s="196">
        <f t="shared" si="60"/>
        <v>61.25</v>
      </c>
      <c r="L226" s="197">
        <f t="shared" si="61"/>
        <v>0.1816160118606375</v>
      </c>
      <c r="M226" s="192" t="s">
        <v>591</v>
      </c>
      <c r="N226" s="198">
        <v>43760</v>
      </c>
      <c r="O226" s="1"/>
      <c r="P226" s="1"/>
      <c r="Q226" s="1"/>
      <c r="R226" s="6" t="s">
        <v>780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33">
        <v>126</v>
      </c>
      <c r="B227" s="234">
        <v>43559</v>
      </c>
      <c r="C227" s="234"/>
      <c r="D227" s="235" t="s">
        <v>782</v>
      </c>
      <c r="E227" s="236" t="s">
        <v>623</v>
      </c>
      <c r="F227" s="236">
        <v>130</v>
      </c>
      <c r="G227" s="236"/>
      <c r="H227" s="236">
        <v>65</v>
      </c>
      <c r="I227" s="237">
        <v>158</v>
      </c>
      <c r="J227" s="205" t="s">
        <v>783</v>
      </c>
      <c r="K227" s="206">
        <f t="shared" si="60"/>
        <v>-65</v>
      </c>
      <c r="L227" s="207">
        <f t="shared" si="61"/>
        <v>-0.5</v>
      </c>
      <c r="M227" s="203" t="s">
        <v>604</v>
      </c>
      <c r="N227" s="200">
        <v>43726</v>
      </c>
      <c r="O227" s="1"/>
      <c r="P227" s="1"/>
      <c r="Q227" s="1"/>
      <c r="R227" s="6" t="s">
        <v>784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0">
        <v>127</v>
      </c>
      <c r="B228" s="221">
        <v>43017</v>
      </c>
      <c r="C228" s="221"/>
      <c r="D228" s="222" t="s">
        <v>186</v>
      </c>
      <c r="E228" s="223" t="s">
        <v>623</v>
      </c>
      <c r="F228" s="223">
        <v>141.5</v>
      </c>
      <c r="G228" s="223"/>
      <c r="H228" s="223">
        <v>183.5</v>
      </c>
      <c r="I228" s="225">
        <v>210</v>
      </c>
      <c r="J228" s="195" t="s">
        <v>778</v>
      </c>
      <c r="K228" s="196">
        <f t="shared" si="60"/>
        <v>42</v>
      </c>
      <c r="L228" s="197">
        <f t="shared" si="61"/>
        <v>0.29681978798586572</v>
      </c>
      <c r="M228" s="192" t="s">
        <v>591</v>
      </c>
      <c r="N228" s="198">
        <v>43042</v>
      </c>
      <c r="O228" s="1"/>
      <c r="P228" s="1"/>
      <c r="Q228" s="1"/>
      <c r="R228" s="6" t="s">
        <v>784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3">
        <v>128</v>
      </c>
      <c r="B229" s="234">
        <v>43074</v>
      </c>
      <c r="C229" s="234"/>
      <c r="D229" s="235" t="s">
        <v>785</v>
      </c>
      <c r="E229" s="236" t="s">
        <v>623</v>
      </c>
      <c r="F229" s="231">
        <v>172</v>
      </c>
      <c r="G229" s="236"/>
      <c r="H229" s="236">
        <v>155.25</v>
      </c>
      <c r="I229" s="237">
        <v>230</v>
      </c>
      <c r="J229" s="205" t="s">
        <v>786</v>
      </c>
      <c r="K229" s="206">
        <f t="shared" si="60"/>
        <v>-16.75</v>
      </c>
      <c r="L229" s="207">
        <f t="shared" si="61"/>
        <v>-9.7383720930232565E-2</v>
      </c>
      <c r="M229" s="203" t="s">
        <v>604</v>
      </c>
      <c r="N229" s="200">
        <v>43787</v>
      </c>
      <c r="O229" s="1"/>
      <c r="P229" s="1"/>
      <c r="Q229" s="1"/>
      <c r="R229" s="6" t="s">
        <v>784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0">
        <v>129</v>
      </c>
      <c r="B230" s="221">
        <v>43398</v>
      </c>
      <c r="C230" s="221"/>
      <c r="D230" s="222" t="s">
        <v>108</v>
      </c>
      <c r="E230" s="223" t="s">
        <v>623</v>
      </c>
      <c r="F230" s="223">
        <v>698.5</v>
      </c>
      <c r="G230" s="223"/>
      <c r="H230" s="223">
        <v>890</v>
      </c>
      <c r="I230" s="225">
        <v>890</v>
      </c>
      <c r="J230" s="195" t="s">
        <v>856</v>
      </c>
      <c r="K230" s="196">
        <f t="shared" si="60"/>
        <v>191.5</v>
      </c>
      <c r="L230" s="197">
        <f t="shared" si="61"/>
        <v>0.27415891195418757</v>
      </c>
      <c r="M230" s="192" t="s">
        <v>591</v>
      </c>
      <c r="N230" s="198">
        <v>44328</v>
      </c>
      <c r="O230" s="1"/>
      <c r="P230" s="1"/>
      <c r="Q230" s="1"/>
      <c r="R230" s="6" t="s">
        <v>780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0">
        <v>130</v>
      </c>
      <c r="B231" s="221">
        <v>42877</v>
      </c>
      <c r="C231" s="221"/>
      <c r="D231" s="222" t="s">
        <v>376</v>
      </c>
      <c r="E231" s="223" t="s">
        <v>623</v>
      </c>
      <c r="F231" s="223">
        <v>127.6</v>
      </c>
      <c r="G231" s="223"/>
      <c r="H231" s="223">
        <v>138</v>
      </c>
      <c r="I231" s="225">
        <v>190</v>
      </c>
      <c r="J231" s="195" t="s">
        <v>787</v>
      </c>
      <c r="K231" s="196">
        <f t="shared" si="60"/>
        <v>10.400000000000006</v>
      </c>
      <c r="L231" s="197">
        <f t="shared" si="61"/>
        <v>8.1504702194357417E-2</v>
      </c>
      <c r="M231" s="192" t="s">
        <v>591</v>
      </c>
      <c r="N231" s="198">
        <v>43774</v>
      </c>
      <c r="O231" s="1"/>
      <c r="P231" s="1"/>
      <c r="Q231" s="1"/>
      <c r="R231" s="6" t="s">
        <v>784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0">
        <v>131</v>
      </c>
      <c r="B232" s="221">
        <v>43158</v>
      </c>
      <c r="C232" s="221"/>
      <c r="D232" s="222" t="s">
        <v>788</v>
      </c>
      <c r="E232" s="223" t="s">
        <v>623</v>
      </c>
      <c r="F232" s="223">
        <v>317</v>
      </c>
      <c r="G232" s="223"/>
      <c r="H232" s="223">
        <v>382.5</v>
      </c>
      <c r="I232" s="225">
        <v>398</v>
      </c>
      <c r="J232" s="195" t="s">
        <v>789</v>
      </c>
      <c r="K232" s="196">
        <f t="shared" si="60"/>
        <v>65.5</v>
      </c>
      <c r="L232" s="197">
        <f t="shared" si="61"/>
        <v>0.20662460567823343</v>
      </c>
      <c r="M232" s="192" t="s">
        <v>591</v>
      </c>
      <c r="N232" s="198">
        <v>44238</v>
      </c>
      <c r="O232" s="1"/>
      <c r="P232" s="1"/>
      <c r="Q232" s="1"/>
      <c r="R232" s="6" t="s">
        <v>784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33">
        <v>132</v>
      </c>
      <c r="B233" s="234">
        <v>43164</v>
      </c>
      <c r="C233" s="234"/>
      <c r="D233" s="235" t="s">
        <v>145</v>
      </c>
      <c r="E233" s="236" t="s">
        <v>623</v>
      </c>
      <c r="F233" s="231">
        <f>510-14.4</f>
        <v>495.6</v>
      </c>
      <c r="G233" s="236"/>
      <c r="H233" s="236">
        <v>350</v>
      </c>
      <c r="I233" s="237">
        <v>672</v>
      </c>
      <c r="J233" s="205" t="s">
        <v>790</v>
      </c>
      <c r="K233" s="206">
        <f t="shared" si="60"/>
        <v>-145.60000000000002</v>
      </c>
      <c r="L233" s="207">
        <f t="shared" si="61"/>
        <v>-0.29378531073446329</v>
      </c>
      <c r="M233" s="203" t="s">
        <v>604</v>
      </c>
      <c r="N233" s="200">
        <v>43887</v>
      </c>
      <c r="O233" s="1"/>
      <c r="P233" s="1"/>
      <c r="Q233" s="1"/>
      <c r="R233" s="6" t="s">
        <v>780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3">
        <v>133</v>
      </c>
      <c r="B234" s="234">
        <v>43237</v>
      </c>
      <c r="C234" s="234"/>
      <c r="D234" s="235" t="s">
        <v>474</v>
      </c>
      <c r="E234" s="236" t="s">
        <v>623</v>
      </c>
      <c r="F234" s="231">
        <v>230.3</v>
      </c>
      <c r="G234" s="236"/>
      <c r="H234" s="236">
        <v>102.5</v>
      </c>
      <c r="I234" s="237">
        <v>348</v>
      </c>
      <c r="J234" s="205" t="s">
        <v>791</v>
      </c>
      <c r="K234" s="206">
        <f t="shared" si="60"/>
        <v>-127.80000000000001</v>
      </c>
      <c r="L234" s="207">
        <f t="shared" si="61"/>
        <v>-0.55492835432045162</v>
      </c>
      <c r="M234" s="203" t="s">
        <v>604</v>
      </c>
      <c r="N234" s="200">
        <v>43896</v>
      </c>
      <c r="O234" s="1"/>
      <c r="P234" s="1"/>
      <c r="Q234" s="1"/>
      <c r="R234" s="6" t="s">
        <v>780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0">
        <v>134</v>
      </c>
      <c r="B235" s="221">
        <v>43258</v>
      </c>
      <c r="C235" s="221"/>
      <c r="D235" s="222" t="s">
        <v>439</v>
      </c>
      <c r="E235" s="223" t="s">
        <v>623</v>
      </c>
      <c r="F235" s="223">
        <f>342.5-5.1</f>
        <v>337.4</v>
      </c>
      <c r="G235" s="223"/>
      <c r="H235" s="223">
        <v>412.5</v>
      </c>
      <c r="I235" s="225">
        <v>439</v>
      </c>
      <c r="J235" s="195" t="s">
        <v>792</v>
      </c>
      <c r="K235" s="196">
        <f t="shared" si="60"/>
        <v>75.100000000000023</v>
      </c>
      <c r="L235" s="197">
        <f t="shared" si="61"/>
        <v>0.22258446947243635</v>
      </c>
      <c r="M235" s="192" t="s">
        <v>591</v>
      </c>
      <c r="N235" s="198">
        <v>44230</v>
      </c>
      <c r="O235" s="1"/>
      <c r="P235" s="1"/>
      <c r="Q235" s="1"/>
      <c r="R235" s="6" t="s">
        <v>784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4">
        <v>135</v>
      </c>
      <c r="B236" s="213">
        <v>43285</v>
      </c>
      <c r="C236" s="213"/>
      <c r="D236" s="214" t="s">
        <v>55</v>
      </c>
      <c r="E236" s="215" t="s">
        <v>623</v>
      </c>
      <c r="F236" s="215">
        <f>127.5-5.53</f>
        <v>121.97</v>
      </c>
      <c r="G236" s="216"/>
      <c r="H236" s="216">
        <v>122.5</v>
      </c>
      <c r="I236" s="216">
        <v>170</v>
      </c>
      <c r="J236" s="217" t="s">
        <v>821</v>
      </c>
      <c r="K236" s="218">
        <f t="shared" si="60"/>
        <v>0.53000000000000114</v>
      </c>
      <c r="L236" s="219">
        <f t="shared" si="61"/>
        <v>4.3453308190538747E-3</v>
      </c>
      <c r="M236" s="215" t="s">
        <v>714</v>
      </c>
      <c r="N236" s="213">
        <v>44431</v>
      </c>
      <c r="O236" s="1"/>
      <c r="P236" s="1"/>
      <c r="Q236" s="1"/>
      <c r="R236" s="6" t="s">
        <v>780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3">
        <v>136</v>
      </c>
      <c r="B237" s="234">
        <v>43294</v>
      </c>
      <c r="C237" s="234"/>
      <c r="D237" s="235" t="s">
        <v>365</v>
      </c>
      <c r="E237" s="236" t="s">
        <v>623</v>
      </c>
      <c r="F237" s="231">
        <v>46.5</v>
      </c>
      <c r="G237" s="236"/>
      <c r="H237" s="236">
        <v>17</v>
      </c>
      <c r="I237" s="237">
        <v>59</v>
      </c>
      <c r="J237" s="205" t="s">
        <v>793</v>
      </c>
      <c r="K237" s="206">
        <f t="shared" ref="K237:K245" si="62">H237-F237</f>
        <v>-29.5</v>
      </c>
      <c r="L237" s="207">
        <f t="shared" ref="L237:L245" si="63">K237/F237</f>
        <v>-0.63440860215053763</v>
      </c>
      <c r="M237" s="203" t="s">
        <v>604</v>
      </c>
      <c r="N237" s="200">
        <v>43887</v>
      </c>
      <c r="O237" s="1"/>
      <c r="P237" s="1"/>
      <c r="Q237" s="1"/>
      <c r="R237" s="6" t="s">
        <v>780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0">
        <v>137</v>
      </c>
      <c r="B238" s="221">
        <v>43396</v>
      </c>
      <c r="C238" s="221"/>
      <c r="D238" s="222" t="s">
        <v>418</v>
      </c>
      <c r="E238" s="223" t="s">
        <v>623</v>
      </c>
      <c r="F238" s="223">
        <v>156.5</v>
      </c>
      <c r="G238" s="223"/>
      <c r="H238" s="223">
        <v>207.5</v>
      </c>
      <c r="I238" s="225">
        <v>191</v>
      </c>
      <c r="J238" s="195" t="s">
        <v>681</v>
      </c>
      <c r="K238" s="196">
        <f t="shared" si="62"/>
        <v>51</v>
      </c>
      <c r="L238" s="197">
        <f t="shared" si="63"/>
        <v>0.32587859424920129</v>
      </c>
      <c r="M238" s="192" t="s">
        <v>591</v>
      </c>
      <c r="N238" s="198">
        <v>44369</v>
      </c>
      <c r="O238" s="1"/>
      <c r="P238" s="1"/>
      <c r="Q238" s="1"/>
      <c r="R238" s="6" t="s">
        <v>780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0">
        <v>138</v>
      </c>
      <c r="B239" s="221">
        <v>43439</v>
      </c>
      <c r="C239" s="221"/>
      <c r="D239" s="222" t="s">
        <v>327</v>
      </c>
      <c r="E239" s="223" t="s">
        <v>623</v>
      </c>
      <c r="F239" s="223">
        <v>259.5</v>
      </c>
      <c r="G239" s="223"/>
      <c r="H239" s="223">
        <v>320</v>
      </c>
      <c r="I239" s="225">
        <v>320</v>
      </c>
      <c r="J239" s="195" t="s">
        <v>681</v>
      </c>
      <c r="K239" s="196">
        <f t="shared" si="62"/>
        <v>60.5</v>
      </c>
      <c r="L239" s="197">
        <f t="shared" si="63"/>
        <v>0.23314065510597304</v>
      </c>
      <c r="M239" s="192" t="s">
        <v>591</v>
      </c>
      <c r="N239" s="198">
        <v>44323</v>
      </c>
      <c r="O239" s="1"/>
      <c r="P239" s="1"/>
      <c r="Q239" s="1"/>
      <c r="R239" s="6" t="s">
        <v>780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3">
        <v>139</v>
      </c>
      <c r="B240" s="234">
        <v>43439</v>
      </c>
      <c r="C240" s="234"/>
      <c r="D240" s="235" t="s">
        <v>794</v>
      </c>
      <c r="E240" s="236" t="s">
        <v>623</v>
      </c>
      <c r="F240" s="236">
        <v>715</v>
      </c>
      <c r="G240" s="236"/>
      <c r="H240" s="236">
        <v>445</v>
      </c>
      <c r="I240" s="237">
        <v>840</v>
      </c>
      <c r="J240" s="205" t="s">
        <v>795</v>
      </c>
      <c r="K240" s="206">
        <f t="shared" si="62"/>
        <v>-270</v>
      </c>
      <c r="L240" s="207">
        <f t="shared" si="63"/>
        <v>-0.3776223776223776</v>
      </c>
      <c r="M240" s="203" t="s">
        <v>604</v>
      </c>
      <c r="N240" s="200">
        <v>43800</v>
      </c>
      <c r="O240" s="1"/>
      <c r="P240" s="1"/>
      <c r="Q240" s="1"/>
      <c r="R240" s="6" t="s">
        <v>780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0">
        <v>140</v>
      </c>
      <c r="B241" s="221">
        <v>43469</v>
      </c>
      <c r="C241" s="221"/>
      <c r="D241" s="222" t="s">
        <v>158</v>
      </c>
      <c r="E241" s="223" t="s">
        <v>623</v>
      </c>
      <c r="F241" s="223">
        <v>875</v>
      </c>
      <c r="G241" s="223"/>
      <c r="H241" s="223">
        <v>1165</v>
      </c>
      <c r="I241" s="225">
        <v>1185</v>
      </c>
      <c r="J241" s="195" t="s">
        <v>796</v>
      </c>
      <c r="K241" s="196">
        <f t="shared" si="62"/>
        <v>290</v>
      </c>
      <c r="L241" s="197">
        <f t="shared" si="63"/>
        <v>0.33142857142857141</v>
      </c>
      <c r="M241" s="192" t="s">
        <v>591</v>
      </c>
      <c r="N241" s="198">
        <v>43847</v>
      </c>
      <c r="O241" s="1"/>
      <c r="P241" s="1"/>
      <c r="Q241" s="1"/>
      <c r="R241" s="6" t="s">
        <v>780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0">
        <v>141</v>
      </c>
      <c r="B242" s="221">
        <v>43559</v>
      </c>
      <c r="C242" s="221"/>
      <c r="D242" s="222" t="s">
        <v>343</v>
      </c>
      <c r="E242" s="223" t="s">
        <v>623</v>
      </c>
      <c r="F242" s="223">
        <f>387-14.63</f>
        <v>372.37</v>
      </c>
      <c r="G242" s="223"/>
      <c r="H242" s="223">
        <v>490</v>
      </c>
      <c r="I242" s="225">
        <v>490</v>
      </c>
      <c r="J242" s="195" t="s">
        <v>681</v>
      </c>
      <c r="K242" s="196">
        <f t="shared" si="62"/>
        <v>117.63</v>
      </c>
      <c r="L242" s="197">
        <f t="shared" si="63"/>
        <v>0.31589548030185027</v>
      </c>
      <c r="M242" s="192" t="s">
        <v>591</v>
      </c>
      <c r="N242" s="198">
        <v>43850</v>
      </c>
      <c r="O242" s="1"/>
      <c r="P242" s="1"/>
      <c r="Q242" s="1"/>
      <c r="R242" s="6" t="s">
        <v>780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3">
        <v>142</v>
      </c>
      <c r="B243" s="234">
        <v>43578</v>
      </c>
      <c r="C243" s="234"/>
      <c r="D243" s="235" t="s">
        <v>797</v>
      </c>
      <c r="E243" s="236" t="s">
        <v>593</v>
      </c>
      <c r="F243" s="236">
        <v>220</v>
      </c>
      <c r="G243" s="236"/>
      <c r="H243" s="236">
        <v>127.5</v>
      </c>
      <c r="I243" s="237">
        <v>284</v>
      </c>
      <c r="J243" s="205" t="s">
        <v>798</v>
      </c>
      <c r="K243" s="206">
        <f t="shared" si="62"/>
        <v>-92.5</v>
      </c>
      <c r="L243" s="207">
        <f t="shared" si="63"/>
        <v>-0.42045454545454547</v>
      </c>
      <c r="M243" s="203" t="s">
        <v>604</v>
      </c>
      <c r="N243" s="200">
        <v>43896</v>
      </c>
      <c r="O243" s="1"/>
      <c r="P243" s="1"/>
      <c r="Q243" s="1"/>
      <c r="R243" s="6" t="s">
        <v>780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0">
        <v>143</v>
      </c>
      <c r="B244" s="221">
        <v>43622</v>
      </c>
      <c r="C244" s="221"/>
      <c r="D244" s="222" t="s">
        <v>483</v>
      </c>
      <c r="E244" s="223" t="s">
        <v>593</v>
      </c>
      <c r="F244" s="223">
        <v>332.8</v>
      </c>
      <c r="G244" s="223"/>
      <c r="H244" s="223">
        <v>405</v>
      </c>
      <c r="I244" s="225">
        <v>419</v>
      </c>
      <c r="J244" s="195" t="s">
        <v>799</v>
      </c>
      <c r="K244" s="196">
        <f t="shared" si="62"/>
        <v>72.199999999999989</v>
      </c>
      <c r="L244" s="197">
        <f t="shared" si="63"/>
        <v>0.21694711538461534</v>
      </c>
      <c r="M244" s="192" t="s">
        <v>591</v>
      </c>
      <c r="N244" s="198">
        <v>43860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4">
        <v>144</v>
      </c>
      <c r="B245" s="213">
        <v>43641</v>
      </c>
      <c r="C245" s="213"/>
      <c r="D245" s="214" t="s">
        <v>151</v>
      </c>
      <c r="E245" s="215" t="s">
        <v>623</v>
      </c>
      <c r="F245" s="215">
        <v>386</v>
      </c>
      <c r="G245" s="216"/>
      <c r="H245" s="216">
        <v>395</v>
      </c>
      <c r="I245" s="216">
        <v>452</v>
      </c>
      <c r="J245" s="217" t="s">
        <v>800</v>
      </c>
      <c r="K245" s="218">
        <f t="shared" si="62"/>
        <v>9</v>
      </c>
      <c r="L245" s="219">
        <f t="shared" si="63"/>
        <v>2.3316062176165803E-2</v>
      </c>
      <c r="M245" s="215" t="s">
        <v>714</v>
      </c>
      <c r="N245" s="213">
        <v>43868</v>
      </c>
      <c r="O245" s="1"/>
      <c r="P245" s="1"/>
      <c r="Q245" s="1"/>
      <c r="R245" s="6" t="s">
        <v>784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4">
        <v>145</v>
      </c>
      <c r="B246" s="213">
        <v>43707</v>
      </c>
      <c r="C246" s="213"/>
      <c r="D246" s="214" t="s">
        <v>131</v>
      </c>
      <c r="E246" s="215" t="s">
        <v>623</v>
      </c>
      <c r="F246" s="215">
        <v>137.5</v>
      </c>
      <c r="G246" s="216"/>
      <c r="H246" s="216">
        <v>138.5</v>
      </c>
      <c r="I246" s="216">
        <v>190</v>
      </c>
      <c r="J246" s="217" t="s">
        <v>820</v>
      </c>
      <c r="K246" s="218">
        <f t="shared" ref="K246" si="64">H246-F246</f>
        <v>1</v>
      </c>
      <c r="L246" s="219">
        <f t="shared" ref="L246" si="65">K246/F246</f>
        <v>7.2727272727272727E-3</v>
      </c>
      <c r="M246" s="215" t="s">
        <v>714</v>
      </c>
      <c r="N246" s="213">
        <v>44432</v>
      </c>
      <c r="O246" s="1"/>
      <c r="P246" s="1"/>
      <c r="Q246" s="1"/>
      <c r="R246" s="6" t="s">
        <v>780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0">
        <v>146</v>
      </c>
      <c r="B247" s="221">
        <v>43731</v>
      </c>
      <c r="C247" s="221"/>
      <c r="D247" s="222" t="s">
        <v>430</v>
      </c>
      <c r="E247" s="223" t="s">
        <v>623</v>
      </c>
      <c r="F247" s="223">
        <v>235</v>
      </c>
      <c r="G247" s="223"/>
      <c r="H247" s="223">
        <v>295</v>
      </c>
      <c r="I247" s="225">
        <v>296</v>
      </c>
      <c r="J247" s="195" t="s">
        <v>801</v>
      </c>
      <c r="K247" s="196">
        <f t="shared" ref="K247:K253" si="66">H247-F247</f>
        <v>60</v>
      </c>
      <c r="L247" s="197">
        <f t="shared" ref="L247:L253" si="67">K247/F247</f>
        <v>0.25531914893617019</v>
      </c>
      <c r="M247" s="192" t="s">
        <v>591</v>
      </c>
      <c r="N247" s="198">
        <v>43844</v>
      </c>
      <c r="O247" s="1"/>
      <c r="P247" s="1"/>
      <c r="Q247" s="1"/>
      <c r="R247" s="6" t="s">
        <v>784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0">
        <v>147</v>
      </c>
      <c r="B248" s="221">
        <v>43752</v>
      </c>
      <c r="C248" s="221"/>
      <c r="D248" s="222" t="s">
        <v>802</v>
      </c>
      <c r="E248" s="223" t="s">
        <v>623</v>
      </c>
      <c r="F248" s="223">
        <v>277.5</v>
      </c>
      <c r="G248" s="223"/>
      <c r="H248" s="223">
        <v>333</v>
      </c>
      <c r="I248" s="225">
        <v>333</v>
      </c>
      <c r="J248" s="195" t="s">
        <v>803</v>
      </c>
      <c r="K248" s="196">
        <f t="shared" si="66"/>
        <v>55.5</v>
      </c>
      <c r="L248" s="197">
        <f t="shared" si="67"/>
        <v>0.2</v>
      </c>
      <c r="M248" s="192" t="s">
        <v>591</v>
      </c>
      <c r="N248" s="198">
        <v>43846</v>
      </c>
      <c r="O248" s="1"/>
      <c r="P248" s="1"/>
      <c r="Q248" s="1"/>
      <c r="R248" s="6" t="s">
        <v>780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0">
        <v>148</v>
      </c>
      <c r="B249" s="221">
        <v>43752</v>
      </c>
      <c r="C249" s="221"/>
      <c r="D249" s="222" t="s">
        <v>804</v>
      </c>
      <c r="E249" s="223" t="s">
        <v>623</v>
      </c>
      <c r="F249" s="223">
        <v>930</v>
      </c>
      <c r="G249" s="223"/>
      <c r="H249" s="223">
        <v>1165</v>
      </c>
      <c r="I249" s="225">
        <v>1200</v>
      </c>
      <c r="J249" s="195" t="s">
        <v>805</v>
      </c>
      <c r="K249" s="196">
        <f t="shared" si="66"/>
        <v>235</v>
      </c>
      <c r="L249" s="197">
        <f t="shared" si="67"/>
        <v>0.25268817204301075</v>
      </c>
      <c r="M249" s="192" t="s">
        <v>591</v>
      </c>
      <c r="N249" s="198">
        <v>43847</v>
      </c>
      <c r="O249" s="1"/>
      <c r="P249" s="1"/>
      <c r="Q249" s="1"/>
      <c r="R249" s="6" t="s">
        <v>784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0">
        <v>149</v>
      </c>
      <c r="B250" s="221">
        <v>43753</v>
      </c>
      <c r="C250" s="221"/>
      <c r="D250" s="222" t="s">
        <v>806</v>
      </c>
      <c r="E250" s="223" t="s">
        <v>623</v>
      </c>
      <c r="F250" s="193">
        <v>111</v>
      </c>
      <c r="G250" s="223"/>
      <c r="H250" s="223">
        <v>141</v>
      </c>
      <c r="I250" s="225">
        <v>141</v>
      </c>
      <c r="J250" s="195" t="s">
        <v>607</v>
      </c>
      <c r="K250" s="196">
        <f t="shared" si="66"/>
        <v>30</v>
      </c>
      <c r="L250" s="197">
        <f t="shared" si="67"/>
        <v>0.27027027027027029</v>
      </c>
      <c r="M250" s="192" t="s">
        <v>591</v>
      </c>
      <c r="N250" s="198">
        <v>44328</v>
      </c>
      <c r="O250" s="1"/>
      <c r="P250" s="1"/>
      <c r="Q250" s="1"/>
      <c r="R250" s="6" t="s">
        <v>784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0">
        <v>150</v>
      </c>
      <c r="B251" s="221">
        <v>43753</v>
      </c>
      <c r="C251" s="221"/>
      <c r="D251" s="222" t="s">
        <v>807</v>
      </c>
      <c r="E251" s="223" t="s">
        <v>623</v>
      </c>
      <c r="F251" s="193">
        <v>296</v>
      </c>
      <c r="G251" s="223"/>
      <c r="H251" s="223">
        <v>370</v>
      </c>
      <c r="I251" s="225">
        <v>370</v>
      </c>
      <c r="J251" s="195" t="s">
        <v>681</v>
      </c>
      <c r="K251" s="196">
        <f t="shared" si="66"/>
        <v>74</v>
      </c>
      <c r="L251" s="197">
        <f t="shared" si="67"/>
        <v>0.25</v>
      </c>
      <c r="M251" s="192" t="s">
        <v>591</v>
      </c>
      <c r="N251" s="198">
        <v>43853</v>
      </c>
      <c r="O251" s="1"/>
      <c r="P251" s="1"/>
      <c r="Q251" s="1"/>
      <c r="R251" s="6" t="s">
        <v>784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0">
        <v>151</v>
      </c>
      <c r="B252" s="221">
        <v>43754</v>
      </c>
      <c r="C252" s="221"/>
      <c r="D252" s="222" t="s">
        <v>808</v>
      </c>
      <c r="E252" s="223" t="s">
        <v>623</v>
      </c>
      <c r="F252" s="193">
        <v>300</v>
      </c>
      <c r="G252" s="223"/>
      <c r="H252" s="223">
        <v>382.5</v>
      </c>
      <c r="I252" s="225">
        <v>344</v>
      </c>
      <c r="J252" s="195" t="s">
        <v>884</v>
      </c>
      <c r="K252" s="196">
        <f t="shared" si="66"/>
        <v>82.5</v>
      </c>
      <c r="L252" s="197">
        <f t="shared" si="67"/>
        <v>0.27500000000000002</v>
      </c>
      <c r="M252" s="192" t="s">
        <v>591</v>
      </c>
      <c r="N252" s="198">
        <v>44238</v>
      </c>
      <c r="O252" s="1"/>
      <c r="P252" s="1"/>
      <c r="Q252" s="1"/>
      <c r="R252" s="6" t="s">
        <v>784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0">
        <v>152</v>
      </c>
      <c r="B253" s="221">
        <v>43832</v>
      </c>
      <c r="C253" s="221"/>
      <c r="D253" s="222" t="s">
        <v>809</v>
      </c>
      <c r="E253" s="223" t="s">
        <v>623</v>
      </c>
      <c r="F253" s="193">
        <v>495</v>
      </c>
      <c r="G253" s="223"/>
      <c r="H253" s="223">
        <v>595</v>
      </c>
      <c r="I253" s="225">
        <v>590</v>
      </c>
      <c r="J253" s="195" t="s">
        <v>878</v>
      </c>
      <c r="K253" s="196">
        <f t="shared" si="66"/>
        <v>100</v>
      </c>
      <c r="L253" s="197">
        <f t="shared" si="67"/>
        <v>0.20202020202020202</v>
      </c>
      <c r="M253" s="192" t="s">
        <v>591</v>
      </c>
      <c r="N253" s="198" t="s">
        <v>883</v>
      </c>
      <c r="O253" s="1"/>
      <c r="P253" s="1"/>
      <c r="Q253" s="1"/>
      <c r="R253" s="6" t="s">
        <v>784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0">
        <v>153</v>
      </c>
      <c r="B254" s="221">
        <v>43966</v>
      </c>
      <c r="C254" s="221"/>
      <c r="D254" s="222" t="s">
        <v>71</v>
      </c>
      <c r="E254" s="223" t="s">
        <v>623</v>
      </c>
      <c r="F254" s="193">
        <v>67.5</v>
      </c>
      <c r="G254" s="223"/>
      <c r="H254" s="223">
        <v>86</v>
      </c>
      <c r="I254" s="225">
        <v>86</v>
      </c>
      <c r="J254" s="195" t="s">
        <v>810</v>
      </c>
      <c r="K254" s="196">
        <f t="shared" ref="K254:K261" si="68">H254-F254</f>
        <v>18.5</v>
      </c>
      <c r="L254" s="197">
        <f t="shared" ref="L254:L261" si="69">K254/F254</f>
        <v>0.27407407407407408</v>
      </c>
      <c r="M254" s="192" t="s">
        <v>591</v>
      </c>
      <c r="N254" s="198">
        <v>44008</v>
      </c>
      <c r="O254" s="1"/>
      <c r="P254" s="1"/>
      <c r="Q254" s="1"/>
      <c r="R254" s="6" t="s">
        <v>784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0">
        <v>154</v>
      </c>
      <c r="B255" s="221">
        <v>44035</v>
      </c>
      <c r="C255" s="221"/>
      <c r="D255" s="222" t="s">
        <v>482</v>
      </c>
      <c r="E255" s="223" t="s">
        <v>623</v>
      </c>
      <c r="F255" s="193">
        <v>231</v>
      </c>
      <c r="G255" s="223"/>
      <c r="H255" s="223">
        <v>281</v>
      </c>
      <c r="I255" s="225">
        <v>281</v>
      </c>
      <c r="J255" s="195" t="s">
        <v>681</v>
      </c>
      <c r="K255" s="196">
        <f t="shared" si="68"/>
        <v>50</v>
      </c>
      <c r="L255" s="197">
        <f t="shared" si="69"/>
        <v>0.21645021645021645</v>
      </c>
      <c r="M255" s="192" t="s">
        <v>591</v>
      </c>
      <c r="N255" s="198">
        <v>44358</v>
      </c>
      <c r="O255" s="1"/>
      <c r="P255" s="1"/>
      <c r="Q255" s="1"/>
      <c r="R255" s="6" t="s">
        <v>784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0">
        <v>155</v>
      </c>
      <c r="B256" s="221">
        <v>44092</v>
      </c>
      <c r="C256" s="221"/>
      <c r="D256" s="222" t="s">
        <v>407</v>
      </c>
      <c r="E256" s="223" t="s">
        <v>623</v>
      </c>
      <c r="F256" s="223">
        <v>206</v>
      </c>
      <c r="G256" s="223"/>
      <c r="H256" s="223">
        <v>248</v>
      </c>
      <c r="I256" s="225">
        <v>248</v>
      </c>
      <c r="J256" s="195" t="s">
        <v>681</v>
      </c>
      <c r="K256" s="196">
        <f t="shared" si="68"/>
        <v>42</v>
      </c>
      <c r="L256" s="197">
        <f t="shared" si="69"/>
        <v>0.20388349514563106</v>
      </c>
      <c r="M256" s="192" t="s">
        <v>591</v>
      </c>
      <c r="N256" s="198">
        <v>44214</v>
      </c>
      <c r="O256" s="1"/>
      <c r="P256" s="1"/>
      <c r="Q256" s="1"/>
      <c r="R256" s="6" t="s">
        <v>784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0">
        <v>156</v>
      </c>
      <c r="B257" s="221">
        <v>44140</v>
      </c>
      <c r="C257" s="221"/>
      <c r="D257" s="222" t="s">
        <v>407</v>
      </c>
      <c r="E257" s="223" t="s">
        <v>623</v>
      </c>
      <c r="F257" s="223">
        <v>182.5</v>
      </c>
      <c r="G257" s="223"/>
      <c r="H257" s="223">
        <v>248</v>
      </c>
      <c r="I257" s="225">
        <v>248</v>
      </c>
      <c r="J257" s="195" t="s">
        <v>681</v>
      </c>
      <c r="K257" s="196">
        <f t="shared" si="68"/>
        <v>65.5</v>
      </c>
      <c r="L257" s="197">
        <f t="shared" si="69"/>
        <v>0.35890410958904112</v>
      </c>
      <c r="M257" s="192" t="s">
        <v>591</v>
      </c>
      <c r="N257" s="198">
        <v>44214</v>
      </c>
      <c r="O257" s="1"/>
      <c r="P257" s="1"/>
      <c r="Q257" s="1"/>
      <c r="R257" s="6" t="s">
        <v>784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0">
        <v>157</v>
      </c>
      <c r="B258" s="221">
        <v>44140</v>
      </c>
      <c r="C258" s="221"/>
      <c r="D258" s="222" t="s">
        <v>327</v>
      </c>
      <c r="E258" s="223" t="s">
        <v>623</v>
      </c>
      <c r="F258" s="223">
        <v>247.5</v>
      </c>
      <c r="G258" s="223"/>
      <c r="H258" s="223">
        <v>320</v>
      </c>
      <c r="I258" s="225">
        <v>320</v>
      </c>
      <c r="J258" s="195" t="s">
        <v>681</v>
      </c>
      <c r="K258" s="196">
        <f t="shared" si="68"/>
        <v>72.5</v>
      </c>
      <c r="L258" s="197">
        <f t="shared" si="69"/>
        <v>0.29292929292929293</v>
      </c>
      <c r="M258" s="192" t="s">
        <v>591</v>
      </c>
      <c r="N258" s="198">
        <v>44323</v>
      </c>
      <c r="O258" s="1"/>
      <c r="P258" s="1"/>
      <c r="Q258" s="1"/>
      <c r="R258" s="6" t="s">
        <v>784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0">
        <v>158</v>
      </c>
      <c r="B259" s="221">
        <v>44140</v>
      </c>
      <c r="C259" s="221"/>
      <c r="D259" s="222" t="s">
        <v>272</v>
      </c>
      <c r="E259" s="223" t="s">
        <v>623</v>
      </c>
      <c r="F259" s="193">
        <v>925</v>
      </c>
      <c r="G259" s="223"/>
      <c r="H259" s="223">
        <v>1095</v>
      </c>
      <c r="I259" s="225">
        <v>1093</v>
      </c>
      <c r="J259" s="195" t="s">
        <v>811</v>
      </c>
      <c r="K259" s="196">
        <f t="shared" si="68"/>
        <v>170</v>
      </c>
      <c r="L259" s="197">
        <f t="shared" si="69"/>
        <v>0.18378378378378379</v>
      </c>
      <c r="M259" s="192" t="s">
        <v>591</v>
      </c>
      <c r="N259" s="198">
        <v>44201</v>
      </c>
      <c r="O259" s="1"/>
      <c r="P259" s="1"/>
      <c r="Q259" s="1"/>
      <c r="R259" s="6" t="s">
        <v>784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0">
        <v>159</v>
      </c>
      <c r="B260" s="221">
        <v>44140</v>
      </c>
      <c r="C260" s="221"/>
      <c r="D260" s="222" t="s">
        <v>343</v>
      </c>
      <c r="E260" s="223" t="s">
        <v>623</v>
      </c>
      <c r="F260" s="193">
        <v>332.5</v>
      </c>
      <c r="G260" s="223"/>
      <c r="H260" s="223">
        <v>393</v>
      </c>
      <c r="I260" s="225">
        <v>406</v>
      </c>
      <c r="J260" s="195" t="s">
        <v>812</v>
      </c>
      <c r="K260" s="196">
        <f t="shared" si="68"/>
        <v>60.5</v>
      </c>
      <c r="L260" s="197">
        <f t="shared" si="69"/>
        <v>0.18195488721804512</v>
      </c>
      <c r="M260" s="192" t="s">
        <v>591</v>
      </c>
      <c r="N260" s="198">
        <v>44256</v>
      </c>
      <c r="O260" s="1"/>
      <c r="P260" s="1"/>
      <c r="Q260" s="1"/>
      <c r="R260" s="6" t="s">
        <v>784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0">
        <v>160</v>
      </c>
      <c r="B261" s="221">
        <v>44141</v>
      </c>
      <c r="C261" s="221"/>
      <c r="D261" s="222" t="s">
        <v>482</v>
      </c>
      <c r="E261" s="223" t="s">
        <v>623</v>
      </c>
      <c r="F261" s="193">
        <v>231</v>
      </c>
      <c r="G261" s="223"/>
      <c r="H261" s="223">
        <v>281</v>
      </c>
      <c r="I261" s="225">
        <v>281</v>
      </c>
      <c r="J261" s="195" t="s">
        <v>681</v>
      </c>
      <c r="K261" s="196">
        <f t="shared" si="68"/>
        <v>50</v>
      </c>
      <c r="L261" s="197">
        <f t="shared" si="69"/>
        <v>0.21645021645021645</v>
      </c>
      <c r="M261" s="192" t="s">
        <v>591</v>
      </c>
      <c r="N261" s="198">
        <v>44358</v>
      </c>
      <c r="O261" s="1"/>
      <c r="P261" s="1"/>
      <c r="Q261" s="1"/>
      <c r="R261" s="6" t="s">
        <v>784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46">
        <v>161</v>
      </c>
      <c r="B262" s="239">
        <v>44187</v>
      </c>
      <c r="C262" s="239"/>
      <c r="D262" s="240" t="s">
        <v>455</v>
      </c>
      <c r="E262" s="53" t="s">
        <v>623</v>
      </c>
      <c r="F262" s="241" t="s">
        <v>813</v>
      </c>
      <c r="G262" s="53"/>
      <c r="H262" s="53"/>
      <c r="I262" s="242">
        <v>239</v>
      </c>
      <c r="J262" s="238" t="s">
        <v>594</v>
      </c>
      <c r="K262" s="238"/>
      <c r="L262" s="243"/>
      <c r="M262" s="244"/>
      <c r="N262" s="245"/>
      <c r="O262" s="1"/>
      <c r="P262" s="1"/>
      <c r="Q262" s="1"/>
      <c r="R262" s="6" t="s">
        <v>784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0">
        <v>162</v>
      </c>
      <c r="B263" s="221">
        <v>44258</v>
      </c>
      <c r="C263" s="221"/>
      <c r="D263" s="222" t="s">
        <v>809</v>
      </c>
      <c r="E263" s="223" t="s">
        <v>623</v>
      </c>
      <c r="F263" s="193">
        <v>495</v>
      </c>
      <c r="G263" s="223"/>
      <c r="H263" s="223">
        <v>595</v>
      </c>
      <c r="I263" s="225">
        <v>590</v>
      </c>
      <c r="J263" s="195" t="s">
        <v>878</v>
      </c>
      <c r="K263" s="196">
        <f t="shared" ref="K263" si="70">H263-F263</f>
        <v>100</v>
      </c>
      <c r="L263" s="197">
        <f t="shared" ref="L263" si="71">K263/F263</f>
        <v>0.20202020202020202</v>
      </c>
      <c r="M263" s="192" t="s">
        <v>591</v>
      </c>
      <c r="N263" s="198" t="s">
        <v>883</v>
      </c>
      <c r="O263" s="1"/>
      <c r="P263" s="1"/>
      <c r="R263" s="6" t="s">
        <v>784</v>
      </c>
    </row>
    <row r="264" spans="1:26" ht="12.75" customHeight="1">
      <c r="A264" s="220">
        <v>163</v>
      </c>
      <c r="B264" s="221">
        <v>44274</v>
      </c>
      <c r="C264" s="221"/>
      <c r="D264" s="222" t="s">
        <v>343</v>
      </c>
      <c r="E264" s="223" t="s">
        <v>623</v>
      </c>
      <c r="F264" s="193">
        <v>355</v>
      </c>
      <c r="G264" s="223"/>
      <c r="H264" s="223">
        <v>422.5</v>
      </c>
      <c r="I264" s="225">
        <v>420</v>
      </c>
      <c r="J264" s="195" t="s">
        <v>814</v>
      </c>
      <c r="K264" s="196">
        <f t="shared" ref="K264:K267" si="72">H264-F264</f>
        <v>67.5</v>
      </c>
      <c r="L264" s="197">
        <f t="shared" ref="L264:L267" si="73">K264/F264</f>
        <v>0.19014084507042253</v>
      </c>
      <c r="M264" s="192" t="s">
        <v>591</v>
      </c>
      <c r="N264" s="198">
        <v>44361</v>
      </c>
      <c r="O264" s="1"/>
      <c r="R264" s="247" t="s">
        <v>784</v>
      </c>
    </row>
    <row r="265" spans="1:26" ht="12.75" customHeight="1">
      <c r="A265" s="220">
        <v>164</v>
      </c>
      <c r="B265" s="221">
        <v>44295</v>
      </c>
      <c r="C265" s="221"/>
      <c r="D265" s="222" t="s">
        <v>815</v>
      </c>
      <c r="E265" s="223" t="s">
        <v>623</v>
      </c>
      <c r="F265" s="193">
        <v>555</v>
      </c>
      <c r="G265" s="223"/>
      <c r="H265" s="223">
        <v>663</v>
      </c>
      <c r="I265" s="225">
        <v>663</v>
      </c>
      <c r="J265" s="195" t="s">
        <v>816</v>
      </c>
      <c r="K265" s="196">
        <f t="shared" si="72"/>
        <v>108</v>
      </c>
      <c r="L265" s="197">
        <f t="shared" si="73"/>
        <v>0.19459459459459461</v>
      </c>
      <c r="M265" s="192" t="s">
        <v>591</v>
      </c>
      <c r="N265" s="198">
        <v>44321</v>
      </c>
      <c r="O265" s="1"/>
      <c r="P265" s="1"/>
      <c r="Q265" s="1"/>
      <c r="R265" s="247" t="s">
        <v>784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0">
        <v>165</v>
      </c>
      <c r="B266" s="221">
        <v>44308</v>
      </c>
      <c r="C266" s="221"/>
      <c r="D266" s="222" t="s">
        <v>376</v>
      </c>
      <c r="E266" s="223" t="s">
        <v>623</v>
      </c>
      <c r="F266" s="193">
        <v>126.5</v>
      </c>
      <c r="G266" s="223"/>
      <c r="H266" s="223">
        <v>155</v>
      </c>
      <c r="I266" s="225">
        <v>155</v>
      </c>
      <c r="J266" s="195" t="s">
        <v>681</v>
      </c>
      <c r="K266" s="196">
        <f t="shared" si="72"/>
        <v>28.5</v>
      </c>
      <c r="L266" s="197">
        <f t="shared" si="73"/>
        <v>0.22529644268774704</v>
      </c>
      <c r="M266" s="192" t="s">
        <v>591</v>
      </c>
      <c r="N266" s="198">
        <v>44362</v>
      </c>
      <c r="O266" s="1"/>
      <c r="R266" s="247" t="s">
        <v>784</v>
      </c>
    </row>
    <row r="267" spans="1:26" ht="12.75" customHeight="1">
      <c r="A267" s="293">
        <v>166</v>
      </c>
      <c r="B267" s="294">
        <v>44368</v>
      </c>
      <c r="C267" s="294"/>
      <c r="D267" s="295" t="s">
        <v>394</v>
      </c>
      <c r="E267" s="296" t="s">
        <v>623</v>
      </c>
      <c r="F267" s="297">
        <v>287.5</v>
      </c>
      <c r="G267" s="296"/>
      <c r="H267" s="296">
        <v>245</v>
      </c>
      <c r="I267" s="298">
        <v>344</v>
      </c>
      <c r="J267" s="205" t="s">
        <v>853</v>
      </c>
      <c r="K267" s="206">
        <f t="shared" si="72"/>
        <v>-42.5</v>
      </c>
      <c r="L267" s="207">
        <f t="shared" si="73"/>
        <v>-0.14782608695652175</v>
      </c>
      <c r="M267" s="203" t="s">
        <v>604</v>
      </c>
      <c r="N267" s="200">
        <v>44508</v>
      </c>
      <c r="O267" s="1"/>
      <c r="R267" s="247" t="s">
        <v>784</v>
      </c>
    </row>
    <row r="268" spans="1:26" ht="12.75" customHeight="1">
      <c r="A268" s="246">
        <v>167</v>
      </c>
      <c r="B268" s="239">
        <v>44368</v>
      </c>
      <c r="C268" s="239"/>
      <c r="D268" s="240" t="s">
        <v>482</v>
      </c>
      <c r="E268" s="53" t="s">
        <v>623</v>
      </c>
      <c r="F268" s="241" t="s">
        <v>817</v>
      </c>
      <c r="G268" s="53"/>
      <c r="H268" s="53"/>
      <c r="I268" s="242">
        <v>320</v>
      </c>
      <c r="J268" s="238" t="s">
        <v>594</v>
      </c>
      <c r="K268" s="246"/>
      <c r="L268" s="239"/>
      <c r="M268" s="239"/>
      <c r="N268" s="240"/>
      <c r="O268" s="41"/>
      <c r="R268" s="247" t="s">
        <v>784</v>
      </c>
    </row>
    <row r="269" spans="1:26" ht="12.75" customHeight="1">
      <c r="A269" s="220">
        <v>168</v>
      </c>
      <c r="B269" s="221">
        <v>44406</v>
      </c>
      <c r="C269" s="221"/>
      <c r="D269" s="222" t="s">
        <v>376</v>
      </c>
      <c r="E269" s="223" t="s">
        <v>623</v>
      </c>
      <c r="F269" s="193">
        <v>162.5</v>
      </c>
      <c r="G269" s="223"/>
      <c r="H269" s="223">
        <v>200</v>
      </c>
      <c r="I269" s="225">
        <v>200</v>
      </c>
      <c r="J269" s="195" t="s">
        <v>681</v>
      </c>
      <c r="K269" s="196">
        <f t="shared" ref="K269" si="74">H269-F269</f>
        <v>37.5</v>
      </c>
      <c r="L269" s="197">
        <f t="shared" ref="L269" si="75">K269/F269</f>
        <v>0.23076923076923078</v>
      </c>
      <c r="M269" s="192" t="s">
        <v>591</v>
      </c>
      <c r="N269" s="198">
        <v>44571</v>
      </c>
      <c r="O269" s="1"/>
      <c r="R269" s="247" t="s">
        <v>784</v>
      </c>
    </row>
    <row r="270" spans="1:26" ht="12.75" customHeight="1">
      <c r="A270" s="220">
        <v>169</v>
      </c>
      <c r="B270" s="221">
        <v>44462</v>
      </c>
      <c r="C270" s="221"/>
      <c r="D270" s="222" t="s">
        <v>822</v>
      </c>
      <c r="E270" s="223" t="s">
        <v>623</v>
      </c>
      <c r="F270" s="193">
        <v>1235</v>
      </c>
      <c r="G270" s="223"/>
      <c r="H270" s="223">
        <v>1505</v>
      </c>
      <c r="I270" s="225">
        <v>1500</v>
      </c>
      <c r="J270" s="195" t="s">
        <v>681</v>
      </c>
      <c r="K270" s="196">
        <f t="shared" ref="K270" si="76">H270-F270</f>
        <v>270</v>
      </c>
      <c r="L270" s="197">
        <f t="shared" ref="L270" si="77">K270/F270</f>
        <v>0.21862348178137653</v>
      </c>
      <c r="M270" s="192" t="s">
        <v>591</v>
      </c>
      <c r="N270" s="198">
        <v>44564</v>
      </c>
      <c r="O270" s="1"/>
      <c r="R270" s="247" t="s">
        <v>784</v>
      </c>
    </row>
    <row r="271" spans="1:26" ht="12.75" customHeight="1">
      <c r="A271" s="264">
        <v>170</v>
      </c>
      <c r="B271" s="265">
        <v>44480</v>
      </c>
      <c r="C271" s="265"/>
      <c r="D271" s="266" t="s">
        <v>824</v>
      </c>
      <c r="E271" s="267" t="s">
        <v>623</v>
      </c>
      <c r="F271" s="268" t="s">
        <v>829</v>
      </c>
      <c r="G271" s="267"/>
      <c r="H271" s="267"/>
      <c r="I271" s="267">
        <v>145</v>
      </c>
      <c r="J271" s="269" t="s">
        <v>594</v>
      </c>
      <c r="K271" s="264"/>
      <c r="L271" s="265"/>
      <c r="M271" s="265"/>
      <c r="N271" s="266"/>
      <c r="O271" s="41"/>
      <c r="R271" s="247" t="s">
        <v>784</v>
      </c>
    </row>
    <row r="272" spans="1:26" ht="12.75" customHeight="1">
      <c r="A272" s="270">
        <v>171</v>
      </c>
      <c r="B272" s="271">
        <v>44481</v>
      </c>
      <c r="C272" s="271"/>
      <c r="D272" s="272" t="s">
        <v>261</v>
      </c>
      <c r="E272" s="273" t="s">
        <v>623</v>
      </c>
      <c r="F272" s="274" t="s">
        <v>826</v>
      </c>
      <c r="G272" s="273"/>
      <c r="H272" s="273"/>
      <c r="I272" s="273">
        <v>380</v>
      </c>
      <c r="J272" s="275" t="s">
        <v>594</v>
      </c>
      <c r="K272" s="270"/>
      <c r="L272" s="271"/>
      <c r="M272" s="271"/>
      <c r="N272" s="272"/>
      <c r="O272" s="41"/>
      <c r="R272" s="247" t="s">
        <v>784</v>
      </c>
    </row>
    <row r="273" spans="1:18" ht="12.75" customHeight="1">
      <c r="A273" s="270">
        <v>172</v>
      </c>
      <c r="B273" s="271">
        <v>44481</v>
      </c>
      <c r="C273" s="271"/>
      <c r="D273" s="272" t="s">
        <v>402</v>
      </c>
      <c r="E273" s="273" t="s">
        <v>623</v>
      </c>
      <c r="F273" s="274" t="s">
        <v>827</v>
      </c>
      <c r="G273" s="273"/>
      <c r="H273" s="273"/>
      <c r="I273" s="273">
        <v>56</v>
      </c>
      <c r="J273" s="275" t="s">
        <v>594</v>
      </c>
      <c r="K273" s="270"/>
      <c r="L273" s="271"/>
      <c r="M273" s="271"/>
      <c r="N273" s="272"/>
      <c r="O273" s="41"/>
      <c r="R273" s="247"/>
    </row>
    <row r="274" spans="1:18" ht="12.75" customHeight="1">
      <c r="A274" s="276">
        <v>173</v>
      </c>
      <c r="B274" s="271">
        <v>44551</v>
      </c>
      <c r="C274" s="276"/>
      <c r="D274" s="276" t="s">
        <v>119</v>
      </c>
      <c r="E274" s="273" t="s">
        <v>623</v>
      </c>
      <c r="F274" s="273" t="s">
        <v>857</v>
      </c>
      <c r="G274" s="273"/>
      <c r="H274" s="273"/>
      <c r="I274" s="273">
        <v>3000</v>
      </c>
      <c r="J274" s="273" t="s">
        <v>594</v>
      </c>
      <c r="K274" s="273"/>
      <c r="L274" s="273"/>
      <c r="M274" s="273"/>
      <c r="N274" s="276"/>
      <c r="O274" s="41"/>
      <c r="R274" s="247"/>
    </row>
    <row r="275" spans="1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247"/>
    </row>
    <row r="276" spans="1:18" ht="12.75" customHeight="1">
      <c r="A276" s="246"/>
      <c r="B276" s="248" t="s">
        <v>818</v>
      </c>
      <c r="F276" s="56"/>
      <c r="G276" s="56"/>
      <c r="H276" s="56"/>
      <c r="I276" s="56"/>
      <c r="J276" s="41"/>
      <c r="K276" s="56"/>
      <c r="L276" s="56"/>
      <c r="M276" s="56"/>
      <c r="O276" s="41"/>
      <c r="R276" s="247"/>
    </row>
    <row r="277" spans="1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1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1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A286" s="249"/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A287" s="249"/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A288" s="53"/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</sheetData>
  <autoFilter ref="R1:R284"/>
  <mergeCells count="21">
    <mergeCell ref="O51:O52"/>
    <mergeCell ref="P51:P52"/>
    <mergeCell ref="A51:A52"/>
    <mergeCell ref="B51:B52"/>
    <mergeCell ref="J51:J52"/>
    <mergeCell ref="M51:M52"/>
    <mergeCell ref="N51:N52"/>
    <mergeCell ref="M68:M69"/>
    <mergeCell ref="N68:N69"/>
    <mergeCell ref="O68:O69"/>
    <mergeCell ref="P68:P69"/>
    <mergeCell ref="M63:M64"/>
    <mergeCell ref="N63:N64"/>
    <mergeCell ref="O63:O64"/>
    <mergeCell ref="P63:P64"/>
    <mergeCell ref="A63:A64"/>
    <mergeCell ref="B63:B64"/>
    <mergeCell ref="J63:J64"/>
    <mergeCell ref="A68:A69"/>
    <mergeCell ref="B68:B69"/>
    <mergeCell ref="J68:J69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2022-02-08T02:45:20Z</dcterms:modified>
</cp:coreProperties>
</file>