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33" i="7"/>
  <c r="K33"/>
  <c r="L31"/>
  <c r="K31"/>
  <c r="M31" s="1"/>
  <c r="L49"/>
  <c r="K49"/>
  <c r="K50"/>
  <c r="L50"/>
  <c r="L28"/>
  <c r="K28"/>
  <c r="M28" s="1"/>
  <c r="L30"/>
  <c r="K30"/>
  <c r="L14"/>
  <c r="K14"/>
  <c r="M14" s="1"/>
  <c r="L10"/>
  <c r="K10"/>
  <c r="K65"/>
  <c r="K64"/>
  <c r="K47"/>
  <c r="M47" s="1"/>
  <c r="K48"/>
  <c r="L48"/>
  <c r="M48" s="1"/>
  <c r="L29"/>
  <c r="K29"/>
  <c r="L45"/>
  <c r="K45"/>
  <c r="M33" l="1"/>
  <c r="M49"/>
  <c r="M50"/>
  <c r="M30"/>
  <c r="M10"/>
  <c r="M64"/>
  <c r="M65"/>
  <c r="M29"/>
  <c r="M45"/>
  <c r="L12"/>
  <c r="K12"/>
  <c r="L26"/>
  <c r="K26"/>
  <c r="K63"/>
  <c r="M63" s="1"/>
  <c r="H11"/>
  <c r="K11" s="1"/>
  <c r="M12" l="1"/>
  <c r="M26"/>
  <c r="K254"/>
  <c r="L254" s="1"/>
  <c r="K253"/>
  <c r="L253" s="1"/>
  <c r="L11"/>
  <c r="M11" s="1"/>
  <c r="K256"/>
  <c r="L256" s="1"/>
  <c r="K251" l="1"/>
  <c r="L251" s="1"/>
  <c r="M7" l="1"/>
  <c r="F239" l="1"/>
  <c r="K240"/>
  <c r="L240" s="1"/>
  <c r="K231"/>
  <c r="L231" s="1"/>
  <c r="K234"/>
  <c r="L234" s="1"/>
  <c r="K242" l="1"/>
  <c r="L242" s="1"/>
  <c r="F233"/>
  <c r="F232"/>
  <c r="K232" s="1"/>
  <c r="L232" s="1"/>
  <c r="F230"/>
  <c r="K230" s="1"/>
  <c r="L230" s="1"/>
  <c r="F210"/>
  <c r="F162"/>
  <c r="K241" l="1"/>
  <c r="L241" s="1"/>
  <c r="K239"/>
  <c r="L239" s="1"/>
  <c r="K245"/>
  <c r="L245" s="1"/>
  <c r="K246"/>
  <c r="L246" s="1"/>
  <c r="K238"/>
  <c r="L238" s="1"/>
  <c r="K248"/>
  <c r="L248" s="1"/>
  <c r="K244"/>
  <c r="L244" s="1"/>
  <c r="K237" l="1"/>
  <c r="L237" s="1"/>
  <c r="K226"/>
  <c r="L226" s="1"/>
  <c r="K228"/>
  <c r="L228" s="1"/>
  <c r="K225"/>
  <c r="L225" s="1"/>
  <c r="K227"/>
  <c r="L227" s="1"/>
  <c r="K156"/>
  <c r="L156" s="1"/>
  <c r="K209"/>
  <c r="L209" s="1"/>
  <c r="K223"/>
  <c r="L223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1"/>
  <c r="L211" s="1"/>
  <c r="K210"/>
  <c r="L210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0"/>
  <c r="L180" s="1"/>
  <c r="K178"/>
  <c r="L178" s="1"/>
  <c r="K177"/>
  <c r="L177" s="1"/>
  <c r="K176"/>
  <c r="L176" s="1"/>
  <c r="K174"/>
  <c r="L174" s="1"/>
  <c r="K173"/>
  <c r="L173" s="1"/>
  <c r="K172"/>
  <c r="L172" s="1"/>
  <c r="K171"/>
  <c r="K170"/>
  <c r="L170" s="1"/>
  <c r="K169"/>
  <c r="L169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K158"/>
  <c r="L158" s="1"/>
  <c r="K157"/>
  <c r="L157" s="1"/>
  <c r="K155"/>
  <c r="L155" s="1"/>
  <c r="K154"/>
  <c r="L154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H127"/>
  <c r="K127" s="1"/>
  <c r="L127" s="1"/>
  <c r="F126"/>
  <c r="K126" s="1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D7" i="6"/>
  <c r="K6" i="4"/>
  <c r="K6" i="3"/>
  <c r="L6" i="2"/>
</calcChain>
</file>

<file path=xl/sharedStrings.xml><?xml version="1.0" encoding="utf-8"?>
<sst xmlns="http://schemas.openxmlformats.org/spreadsheetml/2006/main" count="2516" uniqueCount="1004">
  <si>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</si>
  <si>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</si>
  <si>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</si>
  <si>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</si>
  <si>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</si>
  <si>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</si>
  <si>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</si>
  <si>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</si>
  <si>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</si>
  <si>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</si>
  <si>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</si>
  <si>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</si>
  <si>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</si>
  <si>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</si>
  <si>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</si>
  <si>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</si>
  <si>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</si>
  <si>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</si>
  <si>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</si>
  <si>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</si>
  <si>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</si>
  <si>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</si>
  <si>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</si>
  <si>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</si>
  <si>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</si>
  <si>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</si>
  <si>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</si>
  <si>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</si>
  <si>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</si>
  <si>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</si>
  <si>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</si>
  <si>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</si>
  <si>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</si>
  <si>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</si>
  <si>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</si>
  <si>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</si>
  <si>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</si>
  <si>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</si>
  <si>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</si>
  <si>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</si>
  <si>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</si>
  <si>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</si>
  <si>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</si>
  <si>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</si>
  <si>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</si>
  <si>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</si>
  <si>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</si>
  <si>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</si>
  <si>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</si>
  <si>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</si>
  <si>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</si>
  <si>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</si>
  <si>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</si>
  <si>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</si>
  <si>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</si>
  <si>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</si>
  <si>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</si>
  <si>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</si>
  <si>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</si>
  <si>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</si>
  <si>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</si>
  <si>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</si>
  <si>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</si>
  <si>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</si>
  <si>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</si>
  <si>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</si>
  <si>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</si>
  <si>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</si>
  <si>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</si>
  <si>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</si>
  <si>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</si>
  <si>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</si>
  <si>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</si>
  <si>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</si>
  <si>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</si>
  <si>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</si>
  <si>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</si>
  <si>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</si>
  <si>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</si>
  <si>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</si>
  <si>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</si>
  <si>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</si>
  <si>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</si>
  <si>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</si>
  <si>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</si>
  <si>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</si>
  <si>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</si>
  <si>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</si>
  <si>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</si>
  <si>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</si>
  <si>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</si>
  <si>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</si>
  <si>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</si>
  <si>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</si>
  <si>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</si>
  <si>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</si>
  <si>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</si>
  <si>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</si>
  <si>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</si>
  <si>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</si>
  <si>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</si>
  <si>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</si>
  <si>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</si>
  <si>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</si>
  <si>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</si>
  <si>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</si>
  <si>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</si>
  <si>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</si>
  <si>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</si>
  <si>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</si>
  <si>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</si>
  <si>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</si>
  <si>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</si>
  <si>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</si>
  <si>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</si>
  <si>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</si>
  <si>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</si>
  <si>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</si>
  <si>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</si>
  <si>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</si>
  <si>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</si>
  <si>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</si>
  <si>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</si>
  <si>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</si>
  <si>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</si>
  <si>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</si>
  <si>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</si>
  <si>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</si>
  <si>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</si>
  <si>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</si>
  <si>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</si>
  <si>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</si>
  <si>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</si>
  <si>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</si>
  <si>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</si>
  <si>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</si>
  <si>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</si>
  <si>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</si>
  <si>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</si>
  <si>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</si>
  <si>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</si>
  <si>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</si>
  <si>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</si>
  <si>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</si>
  <si>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</si>
  <si>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</si>
  <si>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</si>
  <si>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</si>
  <si>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</si>
  <si>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</si>
  <si>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</si>
  <si>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</si>
  <si>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</si>
  <si>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</si>
  <si>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</si>
  <si>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</si>
  <si>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</si>
  <si>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</si>
  <si>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</si>
  <si>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</si>
  <si>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</si>
  <si>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</si>
  <si>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</si>
  <si>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</si>
  <si>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</si>
  <si>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</si>
  <si>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</si>
  <si>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</si>
  <si>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</si>
  <si>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</si>
  <si>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</si>
  <si>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</si>
  <si>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</si>
  <si>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</si>
  <si>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</si>
  <si>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</si>
  <si>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</si>
  <si>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</si>
  <si>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</si>
  <si>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</si>
  <si>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</si>
  <si>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</si>
  <si>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</si>
  <si>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</si>
  <si>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</si>
  <si>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</si>
  <si>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</si>
  <si>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</si>
  <si>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</si>
  <si>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</si>
  <si>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</si>
  <si>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</si>
  <si>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</si>
  <si>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</si>
  <si>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</si>
  <si>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</si>
  <si>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</si>
  <si>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</si>
  <si>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</si>
  <si>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</si>
  <si>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</si>
  <si>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</si>
  <si>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</si>
  <si>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</si>
  <si>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</si>
  <si>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</si>
  <si>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</si>
  <si>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</si>
  <si>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</si>
  <si>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</si>
  <si>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</si>
  <si>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</si>
  <si>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</si>
  <si>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</si>
  <si>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</si>
  <si>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</si>
  <si>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</si>
  <si>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</si>
  <si>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</si>
  <si>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</si>
  <si>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</si>
  <si>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</si>
  <si>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</si>
  <si>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</si>
  <si>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</si>
  <si>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</si>
  <si>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</si>
  <si>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</si>
  <si>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</si>
  <si>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</si>
  <si>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</si>
  <si>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</si>
  <si>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</si>
  <si>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</si>
  <si>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</si>
  <si>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</si>
  <si>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</si>
  <si>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</si>
  <si>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</si>
  <si>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</si>
  <si>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</si>
  <si>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</si>
  <si>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</si>
  <si>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</si>
  <si>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</si>
  <si>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</si>
  <si>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</si>
  <si>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</si>
  <si>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</si>
  <si>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</si>
  <si>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</si>
  <si>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</si>
  <si>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</si>
  <si>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</si>
  <si>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</si>
  <si>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</si>
  <si>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</si>
  <si>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</si>
  <si>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</si>
  <si>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</si>
  <si>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</si>
  <si>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</si>
  <si>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</si>
  <si>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</si>
  <si>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</si>
  <si>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</si>
  <si>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</si>
  <si>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</si>
  <si>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</si>
  <si>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</si>
  <si>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</si>
  <si>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</si>
  <si>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</si>
  <si>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</si>
  <si>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</si>
  <si>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</si>
  <si>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</si>
  <si>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</si>
  <si>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</si>
  <si>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</si>
  <si>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</si>
  <si>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</si>
  <si>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</si>
  <si>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</si>
  <si>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</si>
  <si>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</si>
  <si>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</si>
  <si>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</si>
  <si>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</si>
  <si>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</si>
  <si>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</si>
  <si>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</si>
  <si>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</si>
  <si>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</si>
  <si>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</si>
  <si>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</si>
  <si>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</si>
  <si>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</si>
  <si>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</si>
  <si>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</si>
  <si>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</si>
  <si>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</si>
  <si>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</si>
  <si>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</si>
  <si>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</si>
  <si>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</si>
  <si>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</si>
  <si>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</si>
  <si>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</si>
  <si>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</si>
  <si>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</si>
  <si>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</si>
  <si>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</si>
  <si>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</si>
  <si>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</si>
  <si>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</si>
  <si>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</si>
  <si>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</si>
  <si>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</si>
  <si>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</si>
  <si>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</si>
  <si>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</si>
  <si>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</si>
  <si>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</si>
  <si>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</si>
  <si>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</si>
  <si>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</si>
  <si>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</si>
  <si>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</si>
  <si>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</si>
  <si>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</si>
  <si>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</si>
  <si>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</si>
  <si>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</si>
  <si>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</si>
  <si>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</si>
  <si>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</si>
  <si>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</si>
  <si>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</si>
  <si>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</si>
  <si>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</si>
  <si>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</si>
  <si>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</si>
  <si>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</si>
  <si>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</si>
  <si>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</si>
  <si>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</si>
  <si>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</si>
  <si>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</si>
  <si>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</si>
  <si>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</si>
  <si>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</si>
  <si>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</si>
  <si>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</si>
  <si>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</si>
  <si>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</si>
  <si>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</si>
  <si>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</si>
  <si>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</si>
  <si>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</si>
  <si>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</si>
  <si>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</si>
  <si>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</si>
  <si>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</si>
  <si>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</si>
  <si>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</si>
  <si>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</si>
  <si>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</si>
  <si>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</si>
  <si>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</si>
  <si>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</si>
  <si>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</si>
  <si>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</si>
  <si>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</si>
  <si>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</si>
  <si>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</si>
  <si>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</si>
  <si>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</si>
  <si>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</si>
  <si>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</si>
  <si>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</si>
  <si>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</si>
  <si>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</si>
  <si>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</si>
  <si>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</si>
  <si>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</si>
  <si>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</si>
  <si>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</si>
  <si>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</si>
  <si>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</si>
  <si>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</si>
  <si>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</si>
  <si>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</si>
  <si>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</si>
  <si>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</si>
  <si>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</si>
  <si>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</si>
  <si>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</si>
  <si>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</si>
  <si>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</si>
  <si>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</si>
  <si>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</si>
  <si>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</si>
  <si>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</si>
  <si>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</si>
  <si>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</si>
  <si>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</si>
  <si>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</si>
  <si>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</si>
  <si>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</si>
  <si>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</si>
  <si>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</si>
  <si>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</si>
  <si>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</si>
  <si>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</si>
  <si>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</si>
  <si>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</si>
  <si>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</si>
  <si>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</si>
  <si>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</si>
  <si>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</si>
  <si>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</si>
  <si>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</si>
  <si>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</si>
  <si>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</si>
  <si>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</si>
  <si>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</si>
  <si>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</si>
  <si>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</si>
  <si>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</si>
  <si>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</si>
  <si>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</si>
  <si>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</si>
  <si>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</si>
  <si>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</si>
  <si>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</si>
  <si>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</si>
  <si>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</si>
  <si>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</si>
  <si>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</si>
  <si>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</si>
  <si>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</si>
  <si>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</si>
  <si>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</si>
  <si>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</si>
  <si>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</si>
  <si>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</si>
  <si>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</si>
  <si>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</si>
  <si>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</si>
  <si>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</si>
  <si>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</si>
  <si>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</si>
  <si>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</si>
  <si>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</si>
  <si>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</si>
  <si>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</si>
  <si>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</si>
  <si>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</si>
  <si>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</si>
  <si>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</si>
  <si>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</si>
  <si>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</si>
  <si>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</si>
  <si>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</si>
  <si>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</si>
  <si>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</si>
  <si>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</si>
  <si>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</si>
  <si>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</si>
  <si>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</si>
  <si>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</si>
  <si>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</si>
  <si>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</si>
  <si>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</si>
  <si>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</si>
  <si>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</si>
  <si>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</si>
  <si>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</si>
  <si>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</si>
  <si>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</si>
  <si>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</si>
  <si>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</si>
  <si>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</si>
  <si>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</si>
  <si>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</si>
  <si>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</si>
  <si>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</si>
  <si>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</si>
  <si>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</si>
  <si>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</si>
  <si>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</si>
  <si>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</si>
  <si>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</si>
  <si>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</si>
  <si>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</si>
  <si>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</si>
  <si>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</si>
  <si>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</si>
  <si>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</si>
  <si>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</si>
  <si>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</si>
  <si>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</si>
  <si>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</si>
  <si>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</si>
  <si>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</si>
  <si>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</si>
  <si>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</si>
  <si>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</si>
  <si>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</si>
  <si>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</si>
  <si>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</si>
  <si>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</si>
  <si>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</si>
  <si>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</si>
  <si>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</si>
  <si>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</si>
  <si>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</si>
  <si>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</si>
  <si>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</si>
  <si>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</si>
  <si>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</si>
  <si>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</si>
  <si>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</si>
  <si>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</si>
  <si>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</si>
  <si>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</si>
  <si>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</si>
  <si>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</si>
  <si>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</si>
  <si>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</si>
  <si>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</si>
  <si>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</si>
  <si>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</si>
  <si>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</si>
  <si>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</si>
  <si>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</si>
  <si>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</si>
  <si>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</si>
  <si>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</si>
  <si>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</si>
  <si>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</si>
  <si>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</si>
  <si>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</si>
  <si>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</si>
  <si>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</si>
  <si>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</si>
  <si>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</si>
  <si>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</si>
  <si>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</si>
  <si>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</si>
  <si>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</si>
  <si>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</si>
  <si>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</si>
  <si>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</si>
  <si>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</si>
  <si>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</si>
  <si>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</si>
  <si>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</si>
  <si>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</si>
  <si>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</si>
  <si>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</si>
  <si>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</si>
  <si>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</si>
  <si>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</si>
  <si>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</si>
  <si>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</si>
  <si>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</si>
  <si>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</si>
  <si>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</si>
  <si>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</si>
  <si>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</si>
  <si>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</si>
  <si>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</si>
  <si>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</si>
  <si>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</si>
  <si>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</si>
  <si>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</si>
  <si>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</si>
  <si>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</si>
  <si>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</si>
  <si>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</si>
  <si>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</si>
  <si>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</si>
  <si>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</si>
  <si>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</si>
  <si>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</si>
  <si>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</si>
  <si>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</si>
  <si>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</si>
  <si>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</si>
  <si>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</si>
  <si>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</si>
  <si>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</si>
  <si>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</si>
  <si>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</si>
  <si>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</si>
  <si>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</si>
  <si>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</si>
  <si>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</si>
  <si>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</si>
  <si>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</si>
  <si>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</si>
  <si>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</si>
  <si>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</si>
  <si>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</si>
  <si>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</si>
  <si>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</si>
  <si>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</si>
  <si>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</si>
  <si>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</si>
  <si>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</si>
  <si>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</si>
  <si>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</si>
  <si>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</si>
  <si>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</si>
  <si>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</si>
  <si>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</si>
  <si>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</si>
  <si>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</si>
  <si>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</si>
  <si>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</si>
  <si>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</si>
  <si>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</si>
  <si>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</si>
  <si>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</si>
  <si>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</si>
  <si>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</si>
  <si>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</si>
  <si>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</si>
  <si>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</si>
  <si>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</si>
  <si>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</si>
  <si>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</si>
  <si>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</si>
  <si>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</si>
  <si>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</si>
  <si>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</si>
  <si>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</si>
  <si>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</si>
  <si>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</si>
  <si>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</si>
  <si>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</si>
  <si>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</si>
  <si>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</si>
  <si>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</si>
  <si>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</si>
  <si>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</si>
  <si>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</si>
  <si>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</si>
  <si>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</si>
  <si>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</si>
  <si>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</si>
  <si>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</si>
  <si>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</si>
  <si>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</si>
  <si>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</si>
  <si>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</si>
  <si>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</si>
  <si>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</si>
  <si>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</si>
  <si>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</si>
  <si>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</si>
  <si>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</si>
  <si>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</si>
  <si>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</si>
  <si>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</si>
  <si>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</si>
  <si>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</si>
  <si>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</si>
  <si>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</si>
  <si>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</si>
  <si>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</si>
  <si>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</si>
  <si>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</si>
  <si>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</si>
  <si>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</si>
  <si>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</si>
  <si>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</si>
  <si>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</si>
  <si>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</si>
  <si>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</si>
  <si>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</si>
  <si>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</si>
  <si>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</si>
  <si>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</si>
  <si>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</si>
  <si>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</si>
  <si>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</si>
  <si>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</si>
  <si>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</si>
  <si>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</si>
  <si>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</si>
  <si>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</si>
  <si>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</si>
  <si>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</si>
  <si>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</si>
  <si>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</si>
  <si>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</si>
  <si>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</si>
  <si>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</si>
  <si>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</si>
  <si>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</si>
  <si>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</si>
  <si>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</si>
  <si>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</si>
  <si>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</si>
  <si>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</si>
  <si>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</si>
  <si>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</si>
  <si>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</si>
  <si>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</si>
  <si>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</si>
  <si>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</si>
  <si>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</si>
  <si>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</si>
  <si>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</si>
  <si>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</si>
  <si>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</si>
  <si>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</si>
  <si>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</si>
  <si>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</si>
  <si>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</si>
  <si>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</si>
  <si>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</si>
  <si>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</si>
  <si>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</si>
  <si>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</si>
  <si>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</si>
  <si>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</si>
  <si>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</si>
  <si>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</si>
  <si>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</si>
  <si>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</si>
  <si>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</si>
  <si>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</si>
  <si>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</si>
  <si>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</si>
  <si>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</si>
  <si>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</si>
  <si>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</si>
  <si>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</si>
  <si>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</si>
  <si>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</si>
  <si>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</si>
  <si>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</si>
  <si>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</si>
  <si>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</si>
  <si>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</si>
  <si>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</si>
  <si>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</si>
  <si>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</si>
  <si>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</si>
  <si>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</si>
  <si>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</si>
  <si>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</si>
  <si>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</si>
  <si>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</si>
  <si>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</si>
  <si>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</si>
  <si>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</si>
  <si>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</si>
  <si>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</si>
  <si>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</si>
  <si>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</si>
  <si>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</si>
  <si>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</si>
  <si>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</si>
  <si>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</si>
  <si>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</si>
  <si>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</si>
  <si>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</si>
  <si>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</si>
  <si>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</si>
  <si>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</si>
  <si>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</si>
  <si>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</si>
  <si>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</si>
  <si>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</si>
  <si>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</si>
  <si>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</si>
  <si>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</si>
  <si>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</si>
  <si>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</si>
  <si>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</si>
  <si>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</si>
  <si>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</si>
  <si>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</si>
  <si>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</si>
  <si>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</si>
  <si>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</si>
  <si>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</si>
  <si>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</si>
  <si>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</si>
  <si>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</si>
  <si>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</si>
  <si>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</si>
  <si>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</si>
  <si>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</si>
  <si>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</si>
  <si>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</si>
  <si>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</si>
  <si>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</si>
  <si>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</si>
  <si>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</si>
  <si>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</si>
  <si>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</si>
  <si>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</si>
  <si>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</si>
  <si>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</si>
  <si>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</si>
  <si>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</si>
  <si>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</si>
  <si>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</si>
  <si>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</si>
  <si>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</si>
  <si>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</si>
  <si>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</si>
  <si>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</si>
  <si>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</si>
  <si>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</si>
  <si>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</si>
  <si>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</si>
  <si>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</si>
  <si>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</si>
  <si>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</si>
  <si>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</si>
  <si>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</si>
  <si>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</si>
  <si>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</si>
  <si>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</si>
  <si>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</si>
  <si>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</si>
  <si>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</si>
  <si>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</si>
  <si>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</si>
  <si>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</si>
  <si>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</si>
  <si>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</si>
  <si>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</si>
  <si>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</si>
  <si>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</si>
  <si>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</si>
  <si>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</si>
  <si>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</si>
  <si>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SANCO</t>
  </si>
  <si>
    <t>Sanco Industries Ltd.</t>
  </si>
  <si>
    <t>NIFTY 13800 PE 11-FEB</t>
  </si>
  <si>
    <t>210-220</t>
  </si>
  <si>
    <t>NIFTY 13400 PE 11-FEB</t>
  </si>
  <si>
    <t>NIFTY 13800 PE 4-FEB</t>
  </si>
  <si>
    <t>Loss of Rs, 32.5</t>
  </si>
  <si>
    <t>ALPHA LEON ENTERPRISES LLP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</si>
  <si>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</si>
  <si>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</si>
  <si>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</si>
  <si>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</si>
  <si>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</si>
  <si>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>Part Profit of Rs.102.5/-</t>
  </si>
  <si>
    <t>625-630</t>
  </si>
  <si>
    <t xml:space="preserve">AUROPHARMA FEB FUT </t>
  </si>
  <si>
    <t>960-965</t>
  </si>
  <si>
    <t>RELIANCE FEB FUT</t>
  </si>
  <si>
    <t>1925-1935</t>
  </si>
  <si>
    <t>600-610</t>
  </si>
  <si>
    <t>SUPRBPA</t>
  </si>
  <si>
    <t>ARNOLD</t>
  </si>
  <si>
    <t>HAZOOR MULTI PROJECTS LIMITED</t>
  </si>
  <si>
    <t>INT INFRASTURCTURE PRIVATE LIMITED</t>
  </si>
  <si>
    <t>VIKASMCORP</t>
  </si>
  <si>
    <t>Vikas Multicorp Limited</t>
  </si>
  <si>
    <t>PANTOMATH STOCK BROKERS PRIVATE LIMITED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</si>
  <si>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</si>
  <si>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</si>
  <si>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</si>
  <si>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</si>
  <si>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</si>
  <si>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</si>
  <si>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</si>
  <si>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</si>
  <si>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</si>
  <si>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</si>
  <si>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</si>
  <si>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</si>
  <si>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</si>
  <si>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</si>
  <si>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</si>
  <si>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</si>
  <si>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</si>
  <si>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470-474</t>
  </si>
  <si>
    <t>495-505</t>
  </si>
  <si>
    <t>AUROPHARMA FEB FUT</t>
  </si>
  <si>
    <t>CBPL</t>
  </si>
  <si>
    <t>GEL</t>
  </si>
  <si>
    <t>OZONEWORLD</t>
  </si>
  <si>
    <t>VIRALKUMAR RASIKBHAI PATEL</t>
  </si>
  <si>
    <t>SPACEAGE</t>
  </si>
  <si>
    <t>SAROJASUREDDY</t>
  </si>
  <si>
    <t>KALPAK VORA HUF</t>
  </si>
  <si>
    <t>SREE RAMA CHANDRA VENKATESWARA PRASAD GORREPATI</t>
  </si>
  <si>
    <t>DIVESH KUMAR AGARWAL</t>
  </si>
  <si>
    <t>VLS FINANCE LTD.</t>
  </si>
  <si>
    <t>TOWER RESEARCH CAPITAL MARKETS INDIA PRIVATE LIMITED</t>
  </si>
  <si>
    <t>BIOFILCHEM</t>
  </si>
  <si>
    <t>Biofil Chemicals &amp; Pharm</t>
  </si>
  <si>
    <t>L&amp;TFH-RE</t>
  </si>
  <si>
    <t>L&amp;T Fin Holdings Ltd RE</t>
  </si>
  <si>
    <t>MAJESCO</t>
  </si>
  <si>
    <t>Majesco Limited</t>
  </si>
  <si>
    <t>KUSH  GUPTA</t>
  </si>
  <si>
    <t>SACHIN GOVINDLAL MODI</t>
  </si>
  <si>
    <t>CITIGROUP GLOBAL MARKETS MAURITIUS PVT LTD</t>
  </si>
  <si>
    <t>ALBULA INVESTMENT FUND LTD</t>
  </si>
  <si>
    <t>ACEWIN</t>
  </si>
  <si>
    <t>CAPRO</t>
  </si>
  <si>
    <t>PRAKASHBHAI KARSHANBHAI VAGHELA</t>
  </si>
  <si>
    <t>NEENA SABOO</t>
  </si>
  <si>
    <t>DHANVARSHA</t>
  </si>
  <si>
    <t>NOMURA SINGAPORE LIMITED</t>
  </si>
  <si>
    <t>ELLORATRAD</t>
  </si>
  <si>
    <t>GAURAV CHANDRAKANT SHAH</t>
  </si>
  <si>
    <t>RITU RAHUL MEHTA</t>
  </si>
  <si>
    <t>ISHANCH</t>
  </si>
  <si>
    <t>SILKON TRADES LLP</t>
  </si>
  <si>
    <t>JANUSCORP</t>
  </si>
  <si>
    <t>JSTL</t>
  </si>
  <si>
    <t>JEEVAN VIJAY PATWA</t>
  </si>
  <si>
    <t>MAYUKH</t>
  </si>
  <si>
    <t>RAMABEN NANALAL MEHTA</t>
  </si>
  <si>
    <t>OSIAJEE</t>
  </si>
  <si>
    <t>POONAM SANJEEV MISHRA</t>
  </si>
  <si>
    <t>JAYSHREEBEN SHARADKUMAR SHAH</t>
  </si>
  <si>
    <t>ACVC FOREX PRIVATE LIMITED</t>
  </si>
  <si>
    <t>DISHANT BHARATBHAI SHAH</t>
  </si>
  <si>
    <t>POOJAENT</t>
  </si>
  <si>
    <t>JACKY VASHUDEV BHAGNANI</t>
  </si>
  <si>
    <t>HIMANSHU P SHETH</t>
  </si>
  <si>
    <t>PROFINC</t>
  </si>
  <si>
    <t>SEEMA AGGARWAL</t>
  </si>
  <si>
    <t>SHRENI CONSTRUCTION PRIVATE LIMITED .</t>
  </si>
  <si>
    <t>ROCKYRASIKLALVORA</t>
  </si>
  <si>
    <t>SAGARPROD</t>
  </si>
  <si>
    <t>AVANI JASMIN AJMERA</t>
  </si>
  <si>
    <t>SMIFS</t>
  </si>
  <si>
    <t>S RAJAN</t>
  </si>
  <si>
    <t>MINAL BHARAT PATEL</t>
  </si>
  <si>
    <t>LOKESH CHANDRA GORREPATI</t>
  </si>
  <si>
    <t>AJAY VORA HUF</t>
  </si>
  <si>
    <t>RAVINDRABABUDODDAPANENI</t>
  </si>
  <si>
    <t>GOPISETTY MOHANA RAO</t>
  </si>
  <si>
    <t>SSPNFIN</t>
  </si>
  <si>
    <t>DEVJEET CHAKRABORTY</t>
  </si>
  <si>
    <t>ASHOK KUMAR SINGH</t>
  </si>
  <si>
    <t>JAYESH GANPATLAL PANSAL</t>
  </si>
  <si>
    <t>VIDLI</t>
  </si>
  <si>
    <t>RAHUL KAILASHCHAND JAIN</t>
  </si>
  <si>
    <t>VMV</t>
  </si>
  <si>
    <t>RANA PARTHRAJSINH SIDDHRAJSINH</t>
  </si>
  <si>
    <t>EIH Ltd</t>
  </si>
  <si>
    <t>OBEROI HOTELS PVT. LTD.</t>
  </si>
  <si>
    <t>Ganesha Ecosphere Limited</t>
  </si>
  <si>
    <t>TATA TRUSTEE COMPANY LIMI TED TRUSTEE FOR TATA MUTUAL FUND</t>
  </si>
  <si>
    <t>KEERTI</t>
  </si>
  <si>
    <t>Keerti Know &amp; Skill Ltd.</t>
  </si>
  <si>
    <t>PARMOD AGGARWAL (HUF)</t>
  </si>
  <si>
    <t>National Alum Co Ltd</t>
  </si>
  <si>
    <t>DIVYA PORTFOLIO PRIVATE LIMITED</t>
  </si>
  <si>
    <t>ONEPOINT</t>
  </si>
  <si>
    <t>One Point One Sol Ltd</t>
  </si>
  <si>
    <t>PANTOMATH FINANCE PRIVATE LIMITED</t>
  </si>
  <si>
    <t>SEPOWER</t>
  </si>
  <si>
    <t>S.E. Power Limited</t>
  </si>
  <si>
    <t>GOPI NATH AGARWAL</t>
  </si>
  <si>
    <t>STOVEKRAFT</t>
  </si>
  <si>
    <t>Stove Kraft Limited</t>
  </si>
  <si>
    <t>NIPPON INDIA MUTUAL FUND</t>
  </si>
  <si>
    <t>CHANDARANA INTERMEDIARIES BROKERS PRIVATE LIMITED</t>
  </si>
  <si>
    <t>NK SECURITIES RESEARCH PRIVATE LIMITED</t>
  </si>
  <si>
    <t>ALPHAGREP SECURITIES PRIVATE LIMITED</t>
  </si>
  <si>
    <t>ELIXIR WEALTH MANAGEMENT PRIVATE LIMITED</t>
  </si>
  <si>
    <t>NUMIV RESEARCH PRIVATE LIMITED</t>
  </si>
  <si>
    <t>UNIFI CAPITAL PRIVATE LIMITED</t>
  </si>
  <si>
    <t>JAIN SANJAY POPATLAL</t>
  </si>
  <si>
    <t>TEXMOPIPES</t>
  </si>
  <si>
    <t>Texmo Pipe &amp; Products Ltd</t>
  </si>
  <si>
    <t>MUKUL MAHESHWARI</t>
  </si>
  <si>
    <t>V2RETAIL</t>
  </si>
  <si>
    <t>V2 Retail Limited</t>
  </si>
  <si>
    <t>Zee Entertain. Enterp.Ltd</t>
  </si>
  <si>
    <t>LIBRA HEALTHCARE PRIVATE LIMITED</t>
  </si>
  <si>
    <t>OBEROI HOLDINGS PRIVATE LIMITED</t>
  </si>
  <si>
    <t>MCAP INDIA FUND LTD</t>
  </si>
  <si>
    <t>MCAP INDIA FUND LIMITED</t>
  </si>
  <si>
    <t>COPTHALL MAURITIUS INVESTMENT LIMITED</t>
  </si>
  <si>
    <t>INTEGRATED CORE STRATEGIES ASIA PTE LTD</t>
  </si>
  <si>
    <t>SOCIETE GENERALE</t>
  </si>
  <si>
    <t>TEMBO</t>
  </si>
  <si>
    <t>Tembo Global Ind Ltd</t>
  </si>
  <si>
    <t>JAI AMBE TRADEXIM PRIVATE LIMITED</t>
  </si>
  <si>
    <t>Profit of Rs.18/-</t>
  </si>
  <si>
    <t>Loss of Rs.20/-</t>
  </si>
  <si>
    <t>NIFTY 15100 CE 25-FEB</t>
  </si>
  <si>
    <t>224-230</t>
  </si>
  <si>
    <t>50-10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</si>
</sst>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4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43" fontId="8" fillId="59" borderId="36" xfId="160" applyFont="1" applyFill="1" applyBorder="1" applyAlignment="1">
      <alignment horizontal="left" vertical="center"/>
    </xf>
    <xf numFmtId="43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69" fontId="7" fillId="0" borderId="36" xfId="0" applyNumberFormat="1" applyFont="1" applyFill="1" applyBorder="1" applyAlignment="1">
      <alignment horizontal="center" vertical="center"/>
    </xf>
    <xf numFmtId="43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5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1" fontId="0" fillId="45" borderId="36" xfId="0" applyNumberFormat="1" applyFill="1" applyBorder="1" applyAlignment="1">
      <alignment horizontal="center" vertical="center"/>
    </xf>
    <xf numFmtId="164" fontId="47" fillId="45" borderId="36" xfId="0" applyNumberFormat="1" applyFont="1" applyFill="1" applyBorder="1" applyAlignment="1">
      <alignment horizontal="center" vertical="center"/>
    </xf>
    <xf numFmtId="165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" fontId="7" fillId="45" borderId="36" xfId="16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140625" style="8"/>
  </cols>
  <sheetData>
    <row r="1" spans="1:12">
      <c r="B1" s="8" t="s">
        <v>0</v>
      </c>
    </row>
    <row r="2" spans="1:12">
      <c r="A2" s="319"/>
      <c r="B2" s="320"/>
      <c r="C2" s="319"/>
      <c r="D2" s="319"/>
      <c r="E2" s="319"/>
      <c r="F2" s="319"/>
      <c r="G2" s="319"/>
      <c r="H2" s="321"/>
      <c r="I2" s="335"/>
      <c r="J2" s="335"/>
      <c r="K2" s="335"/>
      <c r="L2" s="267"/>
    </row>
    <row r="3" spans="1:12">
      <c r="A3" s="319"/>
      <c r="B3" s="320"/>
      <c r="C3" s="319"/>
      <c r="D3" s="319"/>
      <c r="E3" s="319"/>
      <c r="F3" s="319"/>
      <c r="G3" s="319"/>
      <c r="H3" s="321"/>
      <c r="I3" s="335"/>
      <c r="J3" s="335"/>
      <c r="K3" s="335"/>
      <c r="L3" s="267"/>
    </row>
    <row r="4" spans="1:12">
      <c r="A4" s="319"/>
      <c r="B4" s="320"/>
      <c r="C4" s="319"/>
      <c r="D4" s="319"/>
      <c r="E4" s="319"/>
      <c r="F4" s="319"/>
      <c r="G4" s="319"/>
      <c r="H4" s="321"/>
      <c r="I4" s="335"/>
      <c r="J4" s="335"/>
      <c r="K4" s="335"/>
      <c r="L4" s="267"/>
    </row>
    <row r="5" spans="1:12" s="50" customFormat="1">
      <c r="A5" s="85"/>
      <c r="B5" s="322"/>
      <c r="C5" s="85"/>
      <c r="D5" s="85"/>
      <c r="E5" s="85"/>
      <c r="F5" s="85"/>
      <c r="G5" s="85"/>
      <c r="H5" s="322"/>
    </row>
    <row r="6" spans="1:12" s="50" customFormat="1">
      <c r="A6" s="85"/>
      <c r="B6" s="322"/>
      <c r="C6" s="85"/>
      <c r="D6" s="85"/>
      <c r="E6" s="85"/>
      <c r="F6" s="85"/>
      <c r="G6" s="85"/>
      <c r="H6" s="322"/>
    </row>
    <row r="7" spans="1:12" s="50" customFormat="1">
      <c r="A7" s="85"/>
      <c r="B7" s="322"/>
      <c r="C7" s="85"/>
      <c r="D7" s="85"/>
      <c r="E7" s="85"/>
      <c r="F7" s="85"/>
      <c r="G7" s="85"/>
      <c r="H7" s="322"/>
    </row>
    <row r="8" spans="1:12" s="50" customFormat="1">
      <c r="A8" s="85"/>
      <c r="B8" s="322"/>
      <c r="C8" s="85"/>
      <c r="D8" s="85"/>
      <c r="E8" s="85"/>
      <c r="F8" s="85"/>
      <c r="G8" s="85"/>
      <c r="H8" s="322"/>
    </row>
    <row r="10" spans="1:12" ht="15.75">
      <c r="B10" s="275">
        <v>44235</v>
      </c>
      <c r="C10" s="323"/>
      <c r="E10" s="324"/>
    </row>
    <row r="11" spans="1:12">
      <c r="B11" s="275"/>
      <c r="C11" s="325"/>
    </row>
    <row r="12" spans="1:12">
      <c r="B12" s="326" t="s">
        <v>1</v>
      </c>
      <c r="C12" s="271" t="s">
        <v>2</v>
      </c>
      <c r="D12" s="326" t="s">
        <v>3</v>
      </c>
    </row>
    <row r="13" spans="1:12">
      <c r="B13" s="327">
        <v>1</v>
      </c>
      <c r="C13" s="328" t="s">
        <v>4</v>
      </c>
      <c r="D13" s="329" t="s">
        <v>5</v>
      </c>
    </row>
    <row r="14" spans="1:12">
      <c r="B14" s="327">
        <v>2</v>
      </c>
      <c r="C14" s="328" t="s">
        <v>6</v>
      </c>
      <c r="D14" s="329" t="s">
        <v>7</v>
      </c>
    </row>
    <row r="15" spans="1:12">
      <c r="B15" s="330">
        <v>3</v>
      </c>
      <c r="C15" s="331" t="s">
        <v>8</v>
      </c>
      <c r="D15" s="329" t="s">
        <v>9</v>
      </c>
    </row>
    <row r="16" spans="1:12">
      <c r="B16" s="118">
        <v>4</v>
      </c>
      <c r="C16" s="332" t="s">
        <v>10</v>
      </c>
      <c r="D16" s="333" t="s">
        <v>11</v>
      </c>
    </row>
    <row r="17" spans="2:11">
      <c r="B17" s="118">
        <v>5</v>
      </c>
      <c r="C17" s="332" t="s">
        <v>12</v>
      </c>
      <c r="D17" s="334"/>
    </row>
    <row r="25" spans="2:11">
      <c r="E25" s="40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O14" sqref="O14"/>
    </sheetView>
  </sheetViews>
  <sheetFormatPr defaultColWidth="9.140625" defaultRowHeight="12.75"/>
  <cols>
    <col min="1" max="1" width="3.85546875" style="50" customWidth="1"/>
    <col min="2" max="2" width="14.5703125" style="50" customWidth="1"/>
    <col min="3" max="3" width="16.140625" style="50" customWidth="1"/>
    <col min="4" max="4" width="11.7109375" style="50" customWidth="1"/>
    <col min="5" max="5" width="10.5703125" style="50" customWidth="1"/>
    <col min="6" max="7" width="10.85546875" style="50" customWidth="1"/>
    <col min="8" max="8" width="11.140625" style="50" customWidth="1"/>
    <col min="9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140625" style="50"/>
  </cols>
  <sheetData>
    <row r="1" spans="1:16" ht="6.75" customHeight="1"/>
    <row r="2" spans="1:16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6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6" ht="6.7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</row>
    <row r="5" spans="1:16" ht="24" customHeight="1">
      <c r="M5" s="255" t="s">
        <v>14</v>
      </c>
    </row>
    <row r="6" spans="1:16" ht="16.5" customHeight="1" thickBot="1">
      <c r="A6" s="295" t="s">
        <v>15</v>
      </c>
      <c r="B6" s="295"/>
      <c r="L6" s="275">
        <f>Main!B10</f>
        <v>44235</v>
      </c>
      <c r="M6" s="275"/>
    </row>
    <row r="7" spans="1:16" ht="10.5" hidden="1" customHeight="1">
      <c r="K7" s="275"/>
      <c r="L7" s="275"/>
      <c r="M7" s="275"/>
    </row>
    <row r="8" spans="1:16" ht="13.5" hidden="1" customHeight="1">
      <c r="A8" s="309"/>
      <c r="B8" s="309"/>
      <c r="K8" s="275"/>
      <c r="L8" s="275"/>
      <c r="M8" s="275"/>
    </row>
    <row r="9" spans="1:16" ht="27.75" customHeight="1" thickBot="1">
      <c r="A9" s="554" t="s">
        <v>16</v>
      </c>
      <c r="B9" s="556" t="s">
        <v>17</v>
      </c>
      <c r="C9" s="556" t="s">
        <v>18</v>
      </c>
      <c r="D9" s="556" t="s">
        <v>840</v>
      </c>
      <c r="E9" s="269" t="s">
        <v>19</v>
      </c>
      <c r="F9" s="269" t="s">
        <v>20</v>
      </c>
      <c r="G9" s="551" t="s">
        <v>21</v>
      </c>
      <c r="H9" s="552"/>
      <c r="I9" s="553"/>
      <c r="J9" s="551" t="s">
        <v>22</v>
      </c>
      <c r="K9" s="552"/>
      <c r="L9" s="553"/>
      <c r="M9" s="269"/>
      <c r="N9" s="276"/>
      <c r="O9" s="276"/>
      <c r="P9" s="276"/>
    </row>
    <row r="10" spans="1:16" ht="59.25" customHeight="1">
      <c r="A10" s="555"/>
      <c r="B10" s="557" t="s">
        <v>17</v>
      </c>
      <c r="C10" s="557"/>
      <c r="D10" s="557"/>
      <c r="E10" s="270" t="s">
        <v>23</v>
      </c>
      <c r="F10" s="270" t="s">
        <v>23</v>
      </c>
      <c r="G10" s="271" t="s">
        <v>24</v>
      </c>
      <c r="H10" s="271" t="s">
        <v>25</v>
      </c>
      <c r="I10" s="271" t="s">
        <v>26</v>
      </c>
      <c r="J10" s="271" t="s">
        <v>27</v>
      </c>
      <c r="K10" s="271" t="s">
        <v>28</v>
      </c>
      <c r="L10" s="271" t="s">
        <v>29</v>
      </c>
      <c r="M10" s="271" t="s">
        <v>30</v>
      </c>
      <c r="N10" s="278" t="s">
        <v>31</v>
      </c>
      <c r="O10" s="278" t="s">
        <v>32</v>
      </c>
      <c r="P10" s="313" t="s">
        <v>33</v>
      </c>
    </row>
    <row r="11" spans="1:16" ht="15">
      <c r="A11" s="272">
        <v>1</v>
      </c>
      <c r="B11" s="382" t="s">
        <v>34</v>
      </c>
      <c r="C11" s="513" t="s">
        <v>35</v>
      </c>
      <c r="D11" s="514">
        <v>44252</v>
      </c>
      <c r="E11" s="298">
        <v>35665.949999999997</v>
      </c>
      <c r="F11" s="298">
        <v>35944.316666666666</v>
      </c>
      <c r="G11" s="310">
        <v>35248.633333333331</v>
      </c>
      <c r="H11" s="310">
        <v>34831.316666666666</v>
      </c>
      <c r="I11" s="310">
        <v>34135.633333333331</v>
      </c>
      <c r="J11" s="310">
        <v>36361.633333333331</v>
      </c>
      <c r="K11" s="310">
        <v>37057.316666666666</v>
      </c>
      <c r="L11" s="310">
        <v>37474.633333333331</v>
      </c>
      <c r="M11" s="297">
        <v>36640</v>
      </c>
      <c r="N11" s="297">
        <v>35527</v>
      </c>
      <c r="O11" s="511">
        <v>1914150</v>
      </c>
      <c r="P11" s="512">
        <v>2.4483169457573417E-3</v>
      </c>
    </row>
    <row r="12" spans="1:16" ht="15">
      <c r="A12" s="272">
        <v>2</v>
      </c>
      <c r="B12" s="382" t="s">
        <v>34</v>
      </c>
      <c r="C12" s="513" t="s">
        <v>36</v>
      </c>
      <c r="D12" s="514">
        <v>44252</v>
      </c>
      <c r="E12" s="311">
        <v>14930.65</v>
      </c>
      <c r="F12" s="311">
        <v>14934.883333333333</v>
      </c>
      <c r="G12" s="312">
        <v>14861.766666666666</v>
      </c>
      <c r="H12" s="312">
        <v>14792.883333333333</v>
      </c>
      <c r="I12" s="312">
        <v>14719.766666666666</v>
      </c>
      <c r="J12" s="312">
        <v>15003.766666666666</v>
      </c>
      <c r="K12" s="312">
        <v>15076.883333333331</v>
      </c>
      <c r="L12" s="312">
        <v>15145.766666666666</v>
      </c>
      <c r="M12" s="299">
        <v>15008</v>
      </c>
      <c r="N12" s="299">
        <v>14866</v>
      </c>
      <c r="O12" s="314">
        <v>12267300</v>
      </c>
      <c r="P12" s="315">
        <v>1.2755102040816327E-2</v>
      </c>
    </row>
    <row r="13" spans="1:16" ht="15">
      <c r="A13" s="272">
        <v>3</v>
      </c>
      <c r="B13" s="382" t="s">
        <v>34</v>
      </c>
      <c r="C13" s="513" t="s">
        <v>838</v>
      </c>
      <c r="D13" s="514">
        <v>44252</v>
      </c>
      <c r="E13" s="445">
        <v>16738.25</v>
      </c>
      <c r="F13" s="445">
        <v>16774.05</v>
      </c>
      <c r="G13" s="446">
        <v>16523.149999999998</v>
      </c>
      <c r="H13" s="446">
        <v>16308.05</v>
      </c>
      <c r="I13" s="446">
        <v>16057.149999999998</v>
      </c>
      <c r="J13" s="446">
        <v>16989.149999999998</v>
      </c>
      <c r="K13" s="446">
        <v>17240.05</v>
      </c>
      <c r="L13" s="446">
        <v>17455.149999999998</v>
      </c>
      <c r="M13" s="447">
        <v>17024.95</v>
      </c>
      <c r="N13" s="447">
        <v>16558.95</v>
      </c>
      <c r="O13" s="448">
        <v>25880</v>
      </c>
      <c r="P13" s="449">
        <v>-0.31822971548998946</v>
      </c>
    </row>
    <row r="14" spans="1:16" ht="15">
      <c r="A14" s="272">
        <v>4</v>
      </c>
      <c r="B14" s="402" t="s">
        <v>39</v>
      </c>
      <c r="C14" s="513" t="s">
        <v>736</v>
      </c>
      <c r="D14" s="514">
        <v>44252</v>
      </c>
      <c r="E14" s="311">
        <v>1191.55</v>
      </c>
      <c r="F14" s="311">
        <v>1190.1666666666665</v>
      </c>
      <c r="G14" s="312">
        <v>1180.9833333333331</v>
      </c>
      <c r="H14" s="312">
        <v>1170.4166666666665</v>
      </c>
      <c r="I14" s="312">
        <v>1161.2333333333331</v>
      </c>
      <c r="J14" s="312">
        <v>1200.7333333333331</v>
      </c>
      <c r="K14" s="312">
        <v>1209.9166666666665</v>
      </c>
      <c r="L14" s="312">
        <v>1220.4833333333331</v>
      </c>
      <c r="M14" s="299">
        <v>1199.3499999999999</v>
      </c>
      <c r="N14" s="299">
        <v>1179.5999999999999</v>
      </c>
      <c r="O14" s="314">
        <v>601375</v>
      </c>
      <c r="P14" s="315">
        <v>-8.4092501751927128E-3</v>
      </c>
    </row>
    <row r="15" spans="1:16" ht="15">
      <c r="A15" s="272">
        <v>5</v>
      </c>
      <c r="B15" s="382" t="s">
        <v>37</v>
      </c>
      <c r="C15" s="513" t="s">
        <v>38</v>
      </c>
      <c r="D15" s="514">
        <v>44252</v>
      </c>
      <c r="E15" s="311">
        <v>1731.9</v>
      </c>
      <c r="F15" s="311">
        <v>1740.8</v>
      </c>
      <c r="G15" s="312">
        <v>1711.6999999999998</v>
      </c>
      <c r="H15" s="312">
        <v>1691.4999999999998</v>
      </c>
      <c r="I15" s="312">
        <v>1662.3999999999996</v>
      </c>
      <c r="J15" s="312">
        <v>1761</v>
      </c>
      <c r="K15" s="312">
        <v>1790.1</v>
      </c>
      <c r="L15" s="312">
        <v>1810.3000000000002</v>
      </c>
      <c r="M15" s="299">
        <v>1769.9</v>
      </c>
      <c r="N15" s="299">
        <v>1720.6</v>
      </c>
      <c r="O15" s="314">
        <v>3217000</v>
      </c>
      <c r="P15" s="315">
        <v>5.6486042692939248E-2</v>
      </c>
    </row>
    <row r="16" spans="1:16" ht="15">
      <c r="A16" s="272">
        <v>6</v>
      </c>
      <c r="B16" s="382" t="s">
        <v>39</v>
      </c>
      <c r="C16" s="513" t="s">
        <v>40</v>
      </c>
      <c r="D16" s="514">
        <v>44252</v>
      </c>
      <c r="E16" s="311">
        <v>597.04999999999995</v>
      </c>
      <c r="F16" s="311">
        <v>598.36666666666667</v>
      </c>
      <c r="G16" s="312">
        <v>587.73333333333335</v>
      </c>
      <c r="H16" s="312">
        <v>578.41666666666663</v>
      </c>
      <c r="I16" s="312">
        <v>567.7833333333333</v>
      </c>
      <c r="J16" s="312">
        <v>607.68333333333339</v>
      </c>
      <c r="K16" s="312">
        <v>618.31666666666683</v>
      </c>
      <c r="L16" s="312">
        <v>627.63333333333344</v>
      </c>
      <c r="M16" s="299">
        <v>609</v>
      </c>
      <c r="N16" s="299">
        <v>589.04999999999995</v>
      </c>
      <c r="O16" s="314">
        <v>17524000</v>
      </c>
      <c r="P16" s="315">
        <v>-2.3514989412682492E-2</v>
      </c>
    </row>
    <row r="17" spans="1:16" ht="15">
      <c r="A17" s="272">
        <v>7</v>
      </c>
      <c r="B17" s="382" t="s">
        <v>39</v>
      </c>
      <c r="C17" s="513" t="s">
        <v>41</v>
      </c>
      <c r="D17" s="514">
        <v>44252</v>
      </c>
      <c r="E17" s="311">
        <v>569.79999999999995</v>
      </c>
      <c r="F17" s="311">
        <v>570.23333333333335</v>
      </c>
      <c r="G17" s="312">
        <v>563.86666666666667</v>
      </c>
      <c r="H17" s="312">
        <v>557.93333333333328</v>
      </c>
      <c r="I17" s="312">
        <v>551.56666666666661</v>
      </c>
      <c r="J17" s="312">
        <v>576.16666666666674</v>
      </c>
      <c r="K17" s="312">
        <v>582.53333333333353</v>
      </c>
      <c r="L17" s="312">
        <v>588.46666666666681</v>
      </c>
      <c r="M17" s="299">
        <v>576.6</v>
      </c>
      <c r="N17" s="299">
        <v>564.29999999999995</v>
      </c>
      <c r="O17" s="314">
        <v>41647500</v>
      </c>
      <c r="P17" s="315">
        <v>2.0959735245449532E-2</v>
      </c>
    </row>
    <row r="18" spans="1:16" ht="15">
      <c r="A18" s="272">
        <v>8</v>
      </c>
      <c r="B18" s="382" t="s">
        <v>43</v>
      </c>
      <c r="C18" s="513" t="s">
        <v>44</v>
      </c>
      <c r="D18" s="514">
        <v>44252</v>
      </c>
      <c r="E18" s="311">
        <v>941.4</v>
      </c>
      <c r="F18" s="311">
        <v>946.80000000000007</v>
      </c>
      <c r="G18" s="312">
        <v>930.60000000000014</v>
      </c>
      <c r="H18" s="312">
        <v>919.80000000000007</v>
      </c>
      <c r="I18" s="312">
        <v>903.60000000000014</v>
      </c>
      <c r="J18" s="312">
        <v>957.60000000000014</v>
      </c>
      <c r="K18" s="312">
        <v>973.80000000000018</v>
      </c>
      <c r="L18" s="312">
        <v>984.60000000000014</v>
      </c>
      <c r="M18" s="299">
        <v>963</v>
      </c>
      <c r="N18" s="299">
        <v>936</v>
      </c>
      <c r="O18" s="314">
        <v>2001000</v>
      </c>
      <c r="P18" s="315">
        <v>-1.2339585389930898E-2</v>
      </c>
    </row>
    <row r="19" spans="1:16" ht="15">
      <c r="A19" s="272">
        <v>9</v>
      </c>
      <c r="B19" s="382" t="s">
        <v>37</v>
      </c>
      <c r="C19" s="513" t="s">
        <v>45</v>
      </c>
      <c r="D19" s="514">
        <v>44252</v>
      </c>
      <c r="E19" s="311">
        <v>272.14999999999998</v>
      </c>
      <c r="F19" s="311">
        <v>272.88333333333327</v>
      </c>
      <c r="G19" s="312">
        <v>268.56666666666655</v>
      </c>
      <c r="H19" s="312">
        <v>264.98333333333329</v>
      </c>
      <c r="I19" s="312">
        <v>260.66666666666657</v>
      </c>
      <c r="J19" s="312">
        <v>276.46666666666653</v>
      </c>
      <c r="K19" s="312">
        <v>280.78333333333325</v>
      </c>
      <c r="L19" s="312">
        <v>284.3666666666665</v>
      </c>
      <c r="M19" s="299">
        <v>277.2</v>
      </c>
      <c r="N19" s="299">
        <v>269.3</v>
      </c>
      <c r="O19" s="314">
        <v>22095000</v>
      </c>
      <c r="P19" s="315">
        <v>8.2135523613963042E-3</v>
      </c>
    </row>
    <row r="20" spans="1:16" ht="15">
      <c r="A20" s="272">
        <v>10</v>
      </c>
      <c r="B20" s="382" t="s">
        <v>39</v>
      </c>
      <c r="C20" s="513" t="s">
        <v>46</v>
      </c>
      <c r="D20" s="514">
        <v>44252</v>
      </c>
      <c r="E20" s="311">
        <v>2744.05</v>
      </c>
      <c r="F20" s="311">
        <v>2742.5666666666671</v>
      </c>
      <c r="G20" s="312">
        <v>2695.233333333334</v>
      </c>
      <c r="H20" s="312">
        <v>2646.416666666667</v>
      </c>
      <c r="I20" s="312">
        <v>2599.0833333333339</v>
      </c>
      <c r="J20" s="312">
        <v>2791.3833333333341</v>
      </c>
      <c r="K20" s="312">
        <v>2838.7166666666672</v>
      </c>
      <c r="L20" s="312">
        <v>2887.5333333333342</v>
      </c>
      <c r="M20" s="299">
        <v>2789.9</v>
      </c>
      <c r="N20" s="299">
        <v>2693.75</v>
      </c>
      <c r="O20" s="314">
        <v>1365000</v>
      </c>
      <c r="P20" s="315">
        <v>-4.6787709497206703E-2</v>
      </c>
    </row>
    <row r="21" spans="1:16" ht="15">
      <c r="A21" s="272">
        <v>11</v>
      </c>
      <c r="B21" s="382" t="s">
        <v>43</v>
      </c>
      <c r="C21" s="513" t="s">
        <v>47</v>
      </c>
      <c r="D21" s="514">
        <v>44252</v>
      </c>
      <c r="E21" s="311">
        <v>242.75</v>
      </c>
      <c r="F21" s="311">
        <v>242.91666666666666</v>
      </c>
      <c r="G21" s="312">
        <v>235.33333333333331</v>
      </c>
      <c r="H21" s="312">
        <v>227.91666666666666</v>
      </c>
      <c r="I21" s="312">
        <v>220.33333333333331</v>
      </c>
      <c r="J21" s="312">
        <v>250.33333333333331</v>
      </c>
      <c r="K21" s="312">
        <v>257.91666666666663</v>
      </c>
      <c r="L21" s="312">
        <v>265.33333333333331</v>
      </c>
      <c r="M21" s="299">
        <v>250.5</v>
      </c>
      <c r="N21" s="299">
        <v>235.5</v>
      </c>
      <c r="O21" s="314">
        <v>16935000</v>
      </c>
      <c r="P21" s="315">
        <v>-0.11265391668849882</v>
      </c>
    </row>
    <row r="22" spans="1:16" ht="15">
      <c r="A22" s="272">
        <v>12</v>
      </c>
      <c r="B22" s="382" t="s">
        <v>43</v>
      </c>
      <c r="C22" s="513" t="s">
        <v>48</v>
      </c>
      <c r="D22" s="514">
        <v>44252</v>
      </c>
      <c r="E22" s="311">
        <v>132.44999999999999</v>
      </c>
      <c r="F22" s="311">
        <v>133.76666666666665</v>
      </c>
      <c r="G22" s="312">
        <v>129.5333333333333</v>
      </c>
      <c r="H22" s="312">
        <v>126.61666666666665</v>
      </c>
      <c r="I22" s="312">
        <v>122.3833333333333</v>
      </c>
      <c r="J22" s="312">
        <v>136.68333333333331</v>
      </c>
      <c r="K22" s="312">
        <v>140.91666666666666</v>
      </c>
      <c r="L22" s="312">
        <v>143.83333333333331</v>
      </c>
      <c r="M22" s="299">
        <v>138</v>
      </c>
      <c r="N22" s="299">
        <v>130.85</v>
      </c>
      <c r="O22" s="314">
        <v>37134000</v>
      </c>
      <c r="P22" s="315">
        <v>6.0941115968115196E-2</v>
      </c>
    </row>
    <row r="23" spans="1:16" ht="15">
      <c r="A23" s="272">
        <v>13</v>
      </c>
      <c r="B23" s="382" t="s">
        <v>49</v>
      </c>
      <c r="C23" s="513" t="s">
        <v>50</v>
      </c>
      <c r="D23" s="514">
        <v>44252</v>
      </c>
      <c r="E23" s="311">
        <v>2389.35</v>
      </c>
      <c r="F23" s="311">
        <v>2400.8000000000002</v>
      </c>
      <c r="G23" s="312">
        <v>2371.6000000000004</v>
      </c>
      <c r="H23" s="312">
        <v>2353.8500000000004</v>
      </c>
      <c r="I23" s="312">
        <v>2324.6500000000005</v>
      </c>
      <c r="J23" s="312">
        <v>2418.5500000000002</v>
      </c>
      <c r="K23" s="312">
        <v>2447.75</v>
      </c>
      <c r="L23" s="312">
        <v>2465.5</v>
      </c>
      <c r="M23" s="299">
        <v>2430</v>
      </c>
      <c r="N23" s="299">
        <v>2383.0500000000002</v>
      </c>
      <c r="O23" s="314">
        <v>7290300</v>
      </c>
      <c r="P23" s="315">
        <v>0.12535889598962674</v>
      </c>
    </row>
    <row r="24" spans="1:16" ht="15">
      <c r="A24" s="272">
        <v>14</v>
      </c>
      <c r="B24" s="382" t="s">
        <v>51</v>
      </c>
      <c r="C24" s="513" t="s">
        <v>52</v>
      </c>
      <c r="D24" s="514">
        <v>44252</v>
      </c>
      <c r="E24" s="311">
        <v>946.4</v>
      </c>
      <c r="F24" s="311">
        <v>943.73333333333323</v>
      </c>
      <c r="G24" s="312">
        <v>929.46666666666647</v>
      </c>
      <c r="H24" s="312">
        <v>912.53333333333319</v>
      </c>
      <c r="I24" s="312">
        <v>898.26666666666642</v>
      </c>
      <c r="J24" s="312">
        <v>960.66666666666652</v>
      </c>
      <c r="K24" s="312">
        <v>974.93333333333317</v>
      </c>
      <c r="L24" s="312">
        <v>991.86666666666656</v>
      </c>
      <c r="M24" s="299">
        <v>958</v>
      </c>
      <c r="N24" s="299">
        <v>926.8</v>
      </c>
      <c r="O24" s="314">
        <v>9772750</v>
      </c>
      <c r="P24" s="315">
        <v>6.426132940625209E-3</v>
      </c>
    </row>
    <row r="25" spans="1:16" ht="15">
      <c r="A25" s="272">
        <v>15</v>
      </c>
      <c r="B25" s="382" t="s">
        <v>53</v>
      </c>
      <c r="C25" s="513" t="s">
        <v>54</v>
      </c>
      <c r="D25" s="514">
        <v>44252</v>
      </c>
      <c r="E25" s="311">
        <v>723.4</v>
      </c>
      <c r="F25" s="311">
        <v>737.7166666666667</v>
      </c>
      <c r="G25" s="312">
        <v>706.08333333333337</v>
      </c>
      <c r="H25" s="312">
        <v>688.76666666666665</v>
      </c>
      <c r="I25" s="312">
        <v>657.13333333333333</v>
      </c>
      <c r="J25" s="312">
        <v>755.03333333333342</v>
      </c>
      <c r="K25" s="312">
        <v>786.66666666666663</v>
      </c>
      <c r="L25" s="312">
        <v>803.98333333333346</v>
      </c>
      <c r="M25" s="299">
        <v>769.35</v>
      </c>
      <c r="N25" s="299">
        <v>720.4</v>
      </c>
      <c r="O25" s="314">
        <v>47047200</v>
      </c>
      <c r="P25" s="315">
        <v>2.8084436869017963E-2</v>
      </c>
    </row>
    <row r="26" spans="1:16" ht="15">
      <c r="A26" s="272">
        <v>16</v>
      </c>
      <c r="B26" s="382" t="s">
        <v>43</v>
      </c>
      <c r="C26" s="513" t="s">
        <v>55</v>
      </c>
      <c r="D26" s="514">
        <v>44252</v>
      </c>
      <c r="E26" s="311">
        <v>4239</v>
      </c>
      <c r="F26" s="311">
        <v>4230.45</v>
      </c>
      <c r="G26" s="312">
        <v>4176.95</v>
      </c>
      <c r="H26" s="312">
        <v>4114.8999999999996</v>
      </c>
      <c r="I26" s="312">
        <v>4061.3999999999996</v>
      </c>
      <c r="J26" s="312">
        <v>4292.5</v>
      </c>
      <c r="K26" s="312">
        <v>4346</v>
      </c>
      <c r="L26" s="312">
        <v>4408.05</v>
      </c>
      <c r="M26" s="299">
        <v>4283.95</v>
      </c>
      <c r="N26" s="299">
        <v>4168.3999999999996</v>
      </c>
      <c r="O26" s="314">
        <v>1699250</v>
      </c>
      <c r="P26" s="315">
        <v>-2.4260694803330464E-2</v>
      </c>
    </row>
    <row r="27" spans="1:16" ht="15">
      <c r="A27" s="272">
        <v>17</v>
      </c>
      <c r="B27" s="382" t="s">
        <v>56</v>
      </c>
      <c r="C27" s="513" t="s">
        <v>57</v>
      </c>
      <c r="D27" s="514">
        <v>44252</v>
      </c>
      <c r="E27" s="311">
        <v>9733.9500000000007</v>
      </c>
      <c r="F27" s="311">
        <v>9768.75</v>
      </c>
      <c r="G27" s="312">
        <v>9555.5</v>
      </c>
      <c r="H27" s="312">
        <v>9377.0499999999993</v>
      </c>
      <c r="I27" s="312">
        <v>9163.7999999999993</v>
      </c>
      <c r="J27" s="312">
        <v>9947.2000000000007</v>
      </c>
      <c r="K27" s="312">
        <v>10160.450000000001</v>
      </c>
      <c r="L27" s="312">
        <v>10338.900000000001</v>
      </c>
      <c r="M27" s="299">
        <v>9982</v>
      </c>
      <c r="N27" s="299">
        <v>9590.2999999999993</v>
      </c>
      <c r="O27" s="314">
        <v>685375</v>
      </c>
      <c r="P27" s="315">
        <v>-5.2203975799481418E-2</v>
      </c>
    </row>
    <row r="28" spans="1:16" ht="15">
      <c r="A28" s="272">
        <v>18</v>
      </c>
      <c r="B28" s="382" t="s">
        <v>56</v>
      </c>
      <c r="C28" s="513" t="s">
        <v>58</v>
      </c>
      <c r="D28" s="514">
        <v>44252</v>
      </c>
      <c r="E28" s="311">
        <v>5516.3</v>
      </c>
      <c r="F28" s="311">
        <v>5540.25</v>
      </c>
      <c r="G28" s="312">
        <v>5451.5</v>
      </c>
      <c r="H28" s="312">
        <v>5386.7</v>
      </c>
      <c r="I28" s="312">
        <v>5297.95</v>
      </c>
      <c r="J28" s="312">
        <v>5605.05</v>
      </c>
      <c r="K28" s="312">
        <v>5693.8</v>
      </c>
      <c r="L28" s="312">
        <v>5758.6</v>
      </c>
      <c r="M28" s="299">
        <v>5629</v>
      </c>
      <c r="N28" s="299">
        <v>5475.45</v>
      </c>
      <c r="O28" s="314">
        <v>3848000</v>
      </c>
      <c r="P28" s="315">
        <v>-1.0478945676631308E-2</v>
      </c>
    </row>
    <row r="29" spans="1:16" ht="15">
      <c r="A29" s="272">
        <v>19</v>
      </c>
      <c r="B29" s="382" t="s">
        <v>43</v>
      </c>
      <c r="C29" s="513" t="s">
        <v>59</v>
      </c>
      <c r="D29" s="514">
        <v>44252</v>
      </c>
      <c r="E29" s="311">
        <v>1803.1</v>
      </c>
      <c r="F29" s="311">
        <v>1810.0166666666667</v>
      </c>
      <c r="G29" s="312">
        <v>1773.0833333333333</v>
      </c>
      <c r="H29" s="312">
        <v>1743.0666666666666</v>
      </c>
      <c r="I29" s="312">
        <v>1706.1333333333332</v>
      </c>
      <c r="J29" s="312">
        <v>1840.0333333333333</v>
      </c>
      <c r="K29" s="312">
        <v>1876.9666666666667</v>
      </c>
      <c r="L29" s="312">
        <v>1906.9833333333333</v>
      </c>
      <c r="M29" s="299">
        <v>1846.95</v>
      </c>
      <c r="N29" s="299">
        <v>1780</v>
      </c>
      <c r="O29" s="314">
        <v>1487200</v>
      </c>
      <c r="P29" s="315">
        <v>6.4970221981591773E-3</v>
      </c>
    </row>
    <row r="30" spans="1:16" ht="15">
      <c r="A30" s="272">
        <v>20</v>
      </c>
      <c r="B30" s="382" t="s">
        <v>53</v>
      </c>
      <c r="C30" s="513" t="s">
        <v>230</v>
      </c>
      <c r="D30" s="514">
        <v>44252</v>
      </c>
      <c r="E30" s="311">
        <v>329.2</v>
      </c>
      <c r="F30" s="311">
        <v>337.09999999999997</v>
      </c>
      <c r="G30" s="312">
        <v>318.74999999999994</v>
      </c>
      <c r="H30" s="312">
        <v>308.29999999999995</v>
      </c>
      <c r="I30" s="312">
        <v>289.94999999999993</v>
      </c>
      <c r="J30" s="312">
        <v>347.54999999999995</v>
      </c>
      <c r="K30" s="312">
        <v>365.9</v>
      </c>
      <c r="L30" s="312">
        <v>376.34999999999997</v>
      </c>
      <c r="M30" s="299">
        <v>355.45</v>
      </c>
      <c r="N30" s="299">
        <v>326.64999999999998</v>
      </c>
      <c r="O30" s="314">
        <v>28438200</v>
      </c>
      <c r="P30" s="315">
        <v>0.1047479197258933</v>
      </c>
    </row>
    <row r="31" spans="1:16" ht="15">
      <c r="A31" s="272">
        <v>21</v>
      </c>
      <c r="B31" s="382" t="s">
        <v>53</v>
      </c>
      <c r="C31" s="513" t="s">
        <v>60</v>
      </c>
      <c r="D31" s="514">
        <v>44252</v>
      </c>
      <c r="E31" s="311">
        <v>82.35</v>
      </c>
      <c r="F31" s="311">
        <v>84.333333333333329</v>
      </c>
      <c r="G31" s="312">
        <v>79.316666666666663</v>
      </c>
      <c r="H31" s="312">
        <v>76.283333333333331</v>
      </c>
      <c r="I31" s="312">
        <v>71.266666666666666</v>
      </c>
      <c r="J31" s="312">
        <v>87.36666666666666</v>
      </c>
      <c r="K31" s="312">
        <v>92.38333333333334</v>
      </c>
      <c r="L31" s="312">
        <v>95.416666666666657</v>
      </c>
      <c r="M31" s="299">
        <v>89.35</v>
      </c>
      <c r="N31" s="299">
        <v>81.3</v>
      </c>
      <c r="O31" s="314">
        <v>70527600</v>
      </c>
      <c r="P31" s="315">
        <v>-9.204470742932281E-3</v>
      </c>
    </row>
    <row r="32" spans="1:16" ht="15">
      <c r="A32" s="272">
        <v>22</v>
      </c>
      <c r="B32" s="382" t="s">
        <v>49</v>
      </c>
      <c r="C32" s="513" t="s">
        <v>62</v>
      </c>
      <c r="D32" s="514">
        <v>44252</v>
      </c>
      <c r="E32" s="311">
        <v>1555.75</v>
      </c>
      <c r="F32" s="311">
        <v>1570.9333333333334</v>
      </c>
      <c r="G32" s="312">
        <v>1538.8166666666668</v>
      </c>
      <c r="H32" s="312">
        <v>1521.8833333333334</v>
      </c>
      <c r="I32" s="312">
        <v>1489.7666666666669</v>
      </c>
      <c r="J32" s="312">
        <v>1587.8666666666668</v>
      </c>
      <c r="K32" s="312">
        <v>1619.9833333333336</v>
      </c>
      <c r="L32" s="312">
        <v>1636.9166666666667</v>
      </c>
      <c r="M32" s="299">
        <v>1603.05</v>
      </c>
      <c r="N32" s="299">
        <v>1554</v>
      </c>
      <c r="O32" s="314">
        <v>1357400</v>
      </c>
      <c r="P32" s="315">
        <v>3.9157894736842107E-2</v>
      </c>
    </row>
    <row r="33" spans="1:16" ht="15">
      <c r="A33" s="272">
        <v>23</v>
      </c>
      <c r="B33" s="382" t="s">
        <v>63</v>
      </c>
      <c r="C33" s="513" t="s">
        <v>64</v>
      </c>
      <c r="D33" s="514">
        <v>44252</v>
      </c>
      <c r="E33" s="311">
        <v>139.4</v>
      </c>
      <c r="F33" s="311">
        <v>139.81666666666669</v>
      </c>
      <c r="G33" s="312">
        <v>137.43333333333339</v>
      </c>
      <c r="H33" s="312">
        <v>135.4666666666667</v>
      </c>
      <c r="I33" s="312">
        <v>133.0833333333334</v>
      </c>
      <c r="J33" s="312">
        <v>141.78333333333339</v>
      </c>
      <c r="K33" s="312">
        <v>144.16666666666666</v>
      </c>
      <c r="L33" s="312">
        <v>146.13333333333338</v>
      </c>
      <c r="M33" s="299">
        <v>142.19999999999999</v>
      </c>
      <c r="N33" s="299">
        <v>137.85</v>
      </c>
      <c r="O33" s="314">
        <v>33508400</v>
      </c>
      <c r="P33" s="315">
        <v>-5.6090772853778635E-2</v>
      </c>
    </row>
    <row r="34" spans="1:16" ht="15">
      <c r="A34" s="272">
        <v>24</v>
      </c>
      <c r="B34" s="382" t="s">
        <v>49</v>
      </c>
      <c r="C34" s="513" t="s">
        <v>65</v>
      </c>
      <c r="D34" s="514">
        <v>44252</v>
      </c>
      <c r="E34" s="311">
        <v>730.8</v>
      </c>
      <c r="F34" s="311">
        <v>731.26666666666677</v>
      </c>
      <c r="G34" s="312">
        <v>720.48333333333358</v>
      </c>
      <c r="H34" s="312">
        <v>710.16666666666686</v>
      </c>
      <c r="I34" s="312">
        <v>699.38333333333367</v>
      </c>
      <c r="J34" s="312">
        <v>741.58333333333348</v>
      </c>
      <c r="K34" s="312">
        <v>752.36666666666656</v>
      </c>
      <c r="L34" s="312">
        <v>762.68333333333339</v>
      </c>
      <c r="M34" s="299">
        <v>742.05</v>
      </c>
      <c r="N34" s="299">
        <v>720.95</v>
      </c>
      <c r="O34" s="314">
        <v>2847900</v>
      </c>
      <c r="P34" s="315">
        <v>-5.0953079178885634E-2</v>
      </c>
    </row>
    <row r="35" spans="1:16" ht="15">
      <c r="A35" s="272">
        <v>25</v>
      </c>
      <c r="B35" s="382" t="s">
        <v>43</v>
      </c>
      <c r="C35" s="513" t="s">
        <v>66</v>
      </c>
      <c r="D35" s="514">
        <v>44252</v>
      </c>
      <c r="E35" s="311">
        <v>620.65</v>
      </c>
      <c r="F35" s="311">
        <v>628.26666666666677</v>
      </c>
      <c r="G35" s="312">
        <v>609.28333333333353</v>
      </c>
      <c r="H35" s="312">
        <v>597.91666666666674</v>
      </c>
      <c r="I35" s="312">
        <v>578.93333333333351</v>
      </c>
      <c r="J35" s="312">
        <v>639.63333333333355</v>
      </c>
      <c r="K35" s="312">
        <v>658.6166666666669</v>
      </c>
      <c r="L35" s="312">
        <v>669.98333333333358</v>
      </c>
      <c r="M35" s="299">
        <v>647.25</v>
      </c>
      <c r="N35" s="299">
        <v>616.9</v>
      </c>
      <c r="O35" s="314">
        <v>5952000</v>
      </c>
      <c r="P35" s="315">
        <v>-4.0160642570281121E-3</v>
      </c>
    </row>
    <row r="36" spans="1:16" ht="15">
      <c r="A36" s="272">
        <v>26</v>
      </c>
      <c r="B36" s="382" t="s">
        <v>67</v>
      </c>
      <c r="C36" s="513" t="s">
        <v>68</v>
      </c>
      <c r="D36" s="514">
        <v>44252</v>
      </c>
      <c r="E36" s="311">
        <v>584.70000000000005</v>
      </c>
      <c r="F36" s="311">
        <v>590.31666666666661</v>
      </c>
      <c r="G36" s="312">
        <v>573.48333333333323</v>
      </c>
      <c r="H36" s="312">
        <v>562.26666666666665</v>
      </c>
      <c r="I36" s="312">
        <v>545.43333333333328</v>
      </c>
      <c r="J36" s="312">
        <v>601.53333333333319</v>
      </c>
      <c r="K36" s="312">
        <v>618.36666666666667</v>
      </c>
      <c r="L36" s="312">
        <v>629.58333333333314</v>
      </c>
      <c r="M36" s="299">
        <v>607.15</v>
      </c>
      <c r="N36" s="299">
        <v>579.1</v>
      </c>
      <c r="O36" s="314">
        <v>111624555</v>
      </c>
      <c r="P36" s="315">
        <v>4.4748969197186517E-2</v>
      </c>
    </row>
    <row r="37" spans="1:16" ht="15">
      <c r="A37" s="272">
        <v>27</v>
      </c>
      <c r="B37" s="382" t="s">
        <v>63</v>
      </c>
      <c r="C37" s="513" t="s">
        <v>69</v>
      </c>
      <c r="D37" s="514">
        <v>44252</v>
      </c>
      <c r="E37" s="311">
        <v>43.7</v>
      </c>
      <c r="F37" s="311">
        <v>43.150000000000006</v>
      </c>
      <c r="G37" s="312">
        <v>41.95000000000001</v>
      </c>
      <c r="H37" s="312">
        <v>40.200000000000003</v>
      </c>
      <c r="I37" s="312">
        <v>39.000000000000007</v>
      </c>
      <c r="J37" s="312">
        <v>44.900000000000013</v>
      </c>
      <c r="K37" s="312">
        <v>46.1</v>
      </c>
      <c r="L37" s="312">
        <v>47.850000000000016</v>
      </c>
      <c r="M37" s="299">
        <v>44.35</v>
      </c>
      <c r="N37" s="299">
        <v>41.4</v>
      </c>
      <c r="O37" s="314">
        <v>164115000</v>
      </c>
      <c r="P37" s="315">
        <v>0.10600056609114067</v>
      </c>
    </row>
    <row r="38" spans="1:16" ht="15">
      <c r="A38" s="272">
        <v>28</v>
      </c>
      <c r="B38" s="382" t="s">
        <v>51</v>
      </c>
      <c r="C38" s="513" t="s">
        <v>70</v>
      </c>
      <c r="D38" s="514">
        <v>44252</v>
      </c>
      <c r="E38" s="311">
        <v>406.85</v>
      </c>
      <c r="F38" s="311">
        <v>407.86666666666662</v>
      </c>
      <c r="G38" s="312">
        <v>397.23333333333323</v>
      </c>
      <c r="H38" s="312">
        <v>387.61666666666662</v>
      </c>
      <c r="I38" s="312">
        <v>376.98333333333323</v>
      </c>
      <c r="J38" s="312">
        <v>417.48333333333323</v>
      </c>
      <c r="K38" s="312">
        <v>428.11666666666656</v>
      </c>
      <c r="L38" s="312">
        <v>437.73333333333323</v>
      </c>
      <c r="M38" s="299">
        <v>418.5</v>
      </c>
      <c r="N38" s="299">
        <v>398.25</v>
      </c>
      <c r="O38" s="314">
        <v>17378800</v>
      </c>
      <c r="P38" s="315">
        <v>1.2054647736405036E-2</v>
      </c>
    </row>
    <row r="39" spans="1:16" ht="15">
      <c r="A39" s="272">
        <v>29</v>
      </c>
      <c r="B39" s="382" t="s">
        <v>43</v>
      </c>
      <c r="C39" s="513" t="s">
        <v>71</v>
      </c>
      <c r="D39" s="514">
        <v>44252</v>
      </c>
      <c r="E39" s="311">
        <v>16254.5</v>
      </c>
      <c r="F39" s="311">
        <v>16345.5</v>
      </c>
      <c r="G39" s="312">
        <v>16011</v>
      </c>
      <c r="H39" s="312">
        <v>15767.5</v>
      </c>
      <c r="I39" s="312">
        <v>15433</v>
      </c>
      <c r="J39" s="312">
        <v>16589</v>
      </c>
      <c r="K39" s="312">
        <v>16923.5</v>
      </c>
      <c r="L39" s="312">
        <v>17167</v>
      </c>
      <c r="M39" s="299">
        <v>16680</v>
      </c>
      <c r="N39" s="299">
        <v>16102</v>
      </c>
      <c r="O39" s="314">
        <v>78050</v>
      </c>
      <c r="P39" s="315">
        <v>-6.3653723742838958E-3</v>
      </c>
    </row>
    <row r="40" spans="1:16" ht="15">
      <c r="A40" s="272">
        <v>30</v>
      </c>
      <c r="B40" s="382" t="s">
        <v>72</v>
      </c>
      <c r="C40" s="513" t="s">
        <v>73</v>
      </c>
      <c r="D40" s="514">
        <v>44252</v>
      </c>
      <c r="E40" s="311">
        <v>408.75</v>
      </c>
      <c r="F40" s="311">
        <v>410.68333333333334</v>
      </c>
      <c r="G40" s="312">
        <v>404.26666666666665</v>
      </c>
      <c r="H40" s="312">
        <v>399.7833333333333</v>
      </c>
      <c r="I40" s="312">
        <v>393.36666666666662</v>
      </c>
      <c r="J40" s="312">
        <v>415.16666666666669</v>
      </c>
      <c r="K40" s="312">
        <v>421.58333333333331</v>
      </c>
      <c r="L40" s="312">
        <v>426.06666666666672</v>
      </c>
      <c r="M40" s="299">
        <v>417.1</v>
      </c>
      <c r="N40" s="299">
        <v>406.2</v>
      </c>
      <c r="O40" s="314">
        <v>23173200</v>
      </c>
      <c r="P40" s="315">
        <v>-9.7684793477424807E-3</v>
      </c>
    </row>
    <row r="41" spans="1:16" ht="15">
      <c r="A41" s="272">
        <v>31</v>
      </c>
      <c r="B41" s="382" t="s">
        <v>49</v>
      </c>
      <c r="C41" s="513" t="s">
        <v>74</v>
      </c>
      <c r="D41" s="514">
        <v>44252</v>
      </c>
      <c r="E41" s="311">
        <v>3555.85</v>
      </c>
      <c r="F41" s="311">
        <v>3570.2333333333331</v>
      </c>
      <c r="G41" s="312">
        <v>3522.2666666666664</v>
      </c>
      <c r="H41" s="312">
        <v>3488.6833333333334</v>
      </c>
      <c r="I41" s="312">
        <v>3440.7166666666667</v>
      </c>
      <c r="J41" s="312">
        <v>3603.8166666666662</v>
      </c>
      <c r="K41" s="312">
        <v>3651.7833333333324</v>
      </c>
      <c r="L41" s="312">
        <v>3685.3666666666659</v>
      </c>
      <c r="M41" s="299">
        <v>3618.2</v>
      </c>
      <c r="N41" s="299">
        <v>3536.65</v>
      </c>
      <c r="O41" s="314">
        <v>2395200</v>
      </c>
      <c r="P41" s="315">
        <v>2.622107969151671E-2</v>
      </c>
    </row>
    <row r="42" spans="1:16" ht="15">
      <c r="A42" s="272">
        <v>32</v>
      </c>
      <c r="B42" s="382" t="s">
        <v>51</v>
      </c>
      <c r="C42" s="513" t="s">
        <v>75</v>
      </c>
      <c r="D42" s="514">
        <v>44252</v>
      </c>
      <c r="E42" s="311">
        <v>477.15</v>
      </c>
      <c r="F42" s="311">
        <v>480.8</v>
      </c>
      <c r="G42" s="312">
        <v>470.25</v>
      </c>
      <c r="H42" s="312">
        <v>463.34999999999997</v>
      </c>
      <c r="I42" s="312">
        <v>452.79999999999995</v>
      </c>
      <c r="J42" s="312">
        <v>487.70000000000005</v>
      </c>
      <c r="K42" s="312">
        <v>498.25000000000011</v>
      </c>
      <c r="L42" s="312">
        <v>505.15000000000009</v>
      </c>
      <c r="M42" s="299">
        <v>491.35</v>
      </c>
      <c r="N42" s="299">
        <v>473.9</v>
      </c>
      <c r="O42" s="314">
        <v>12071400</v>
      </c>
      <c r="P42" s="315">
        <v>1.9888475836431226E-2</v>
      </c>
    </row>
    <row r="43" spans="1:16" ht="15">
      <c r="A43" s="272">
        <v>33</v>
      </c>
      <c r="B43" s="382" t="s">
        <v>53</v>
      </c>
      <c r="C43" s="513" t="s">
        <v>76</v>
      </c>
      <c r="D43" s="514">
        <v>44252</v>
      </c>
      <c r="E43" s="311">
        <v>161.44999999999999</v>
      </c>
      <c r="F43" s="311">
        <v>164.21666666666667</v>
      </c>
      <c r="G43" s="312">
        <v>155.43333333333334</v>
      </c>
      <c r="H43" s="312">
        <v>149.41666666666666</v>
      </c>
      <c r="I43" s="312">
        <v>140.63333333333333</v>
      </c>
      <c r="J43" s="312">
        <v>170.23333333333335</v>
      </c>
      <c r="K43" s="312">
        <v>179.01666666666671</v>
      </c>
      <c r="L43" s="312">
        <v>185.03333333333336</v>
      </c>
      <c r="M43" s="299">
        <v>173</v>
      </c>
      <c r="N43" s="299">
        <v>158.19999999999999</v>
      </c>
      <c r="O43" s="314">
        <v>61862400</v>
      </c>
      <c r="P43" s="315">
        <v>-2.0036588553009843E-3</v>
      </c>
    </row>
    <row r="44" spans="1:16" ht="15">
      <c r="A44" s="272">
        <v>34</v>
      </c>
      <c r="B44" s="382" t="s">
        <v>56</v>
      </c>
      <c r="C44" s="513" t="s">
        <v>81</v>
      </c>
      <c r="D44" s="514">
        <v>44252</v>
      </c>
      <c r="E44" s="311">
        <v>451.8</v>
      </c>
      <c r="F44" s="311">
        <v>457.90000000000003</v>
      </c>
      <c r="G44" s="312">
        <v>442.90000000000009</v>
      </c>
      <c r="H44" s="312">
        <v>434.00000000000006</v>
      </c>
      <c r="I44" s="312">
        <v>419.00000000000011</v>
      </c>
      <c r="J44" s="312">
        <v>466.80000000000007</v>
      </c>
      <c r="K44" s="312">
        <v>481.79999999999995</v>
      </c>
      <c r="L44" s="312">
        <v>490.70000000000005</v>
      </c>
      <c r="M44" s="299">
        <v>472.9</v>
      </c>
      <c r="N44" s="299">
        <v>449</v>
      </c>
      <c r="O44" s="314">
        <v>5290000</v>
      </c>
      <c r="P44" s="315">
        <v>5.3260328521652564E-2</v>
      </c>
    </row>
    <row r="45" spans="1:16" ht="15">
      <c r="A45" s="272">
        <v>35</v>
      </c>
      <c r="B45" s="382" t="s">
        <v>51</v>
      </c>
      <c r="C45" s="513" t="s">
        <v>82</v>
      </c>
      <c r="D45" s="514">
        <v>44252</v>
      </c>
      <c r="E45" s="311">
        <v>849.25</v>
      </c>
      <c r="F45" s="311">
        <v>847.48333333333323</v>
      </c>
      <c r="G45" s="312">
        <v>836.21666666666647</v>
      </c>
      <c r="H45" s="312">
        <v>823.18333333333328</v>
      </c>
      <c r="I45" s="312">
        <v>811.91666666666652</v>
      </c>
      <c r="J45" s="312">
        <v>860.51666666666642</v>
      </c>
      <c r="K45" s="312">
        <v>871.78333333333308</v>
      </c>
      <c r="L45" s="312">
        <v>884.81666666666638</v>
      </c>
      <c r="M45" s="299">
        <v>858.75</v>
      </c>
      <c r="N45" s="299">
        <v>834.45</v>
      </c>
      <c r="O45" s="314">
        <v>12723100</v>
      </c>
      <c r="P45" s="315">
        <v>-5.9123245529705826E-2</v>
      </c>
    </row>
    <row r="46" spans="1:16" ht="15">
      <c r="A46" s="272">
        <v>36</v>
      </c>
      <c r="B46" s="382" t="s">
        <v>39</v>
      </c>
      <c r="C46" s="513" t="s">
        <v>83</v>
      </c>
      <c r="D46" s="514">
        <v>44252</v>
      </c>
      <c r="E46" s="311">
        <v>140.5</v>
      </c>
      <c r="F46" s="311">
        <v>141.16666666666666</v>
      </c>
      <c r="G46" s="312">
        <v>138.5333333333333</v>
      </c>
      <c r="H46" s="312">
        <v>136.56666666666663</v>
      </c>
      <c r="I46" s="312">
        <v>133.93333333333328</v>
      </c>
      <c r="J46" s="312">
        <v>143.13333333333333</v>
      </c>
      <c r="K46" s="312">
        <v>145.76666666666671</v>
      </c>
      <c r="L46" s="312">
        <v>147.73333333333335</v>
      </c>
      <c r="M46" s="299">
        <v>143.80000000000001</v>
      </c>
      <c r="N46" s="299">
        <v>139.19999999999999</v>
      </c>
      <c r="O46" s="314">
        <v>31655400</v>
      </c>
      <c r="P46" s="315">
        <v>-1.0603048376408217E-3</v>
      </c>
    </row>
    <row r="47" spans="1:16" ht="15">
      <c r="A47" s="272">
        <v>37</v>
      </c>
      <c r="B47" s="402" t="s">
        <v>106</v>
      </c>
      <c r="C47" s="513" t="s">
        <v>826</v>
      </c>
      <c r="D47" s="514">
        <v>44252</v>
      </c>
      <c r="E47" s="311">
        <v>2491.0500000000002</v>
      </c>
      <c r="F47" s="311">
        <v>2492.65</v>
      </c>
      <c r="G47" s="312">
        <v>2421.3500000000004</v>
      </c>
      <c r="H47" s="312">
        <v>2351.65</v>
      </c>
      <c r="I47" s="312">
        <v>2280.3500000000004</v>
      </c>
      <c r="J47" s="312">
        <v>2562.3500000000004</v>
      </c>
      <c r="K47" s="312">
        <v>2633.6500000000005</v>
      </c>
      <c r="L47" s="312">
        <v>2703.3500000000004</v>
      </c>
      <c r="M47" s="299">
        <v>2563.9499999999998</v>
      </c>
      <c r="N47" s="299">
        <v>2422.9499999999998</v>
      </c>
      <c r="O47" s="314">
        <v>507750</v>
      </c>
      <c r="P47" s="315">
        <v>1.9578313253012049E-2</v>
      </c>
    </row>
    <row r="48" spans="1:16" ht="15">
      <c r="A48" s="272">
        <v>38</v>
      </c>
      <c r="B48" s="382" t="s">
        <v>49</v>
      </c>
      <c r="C48" s="513" t="s">
        <v>84</v>
      </c>
      <c r="D48" s="514">
        <v>44252</v>
      </c>
      <c r="E48" s="311">
        <v>1597.55</v>
      </c>
      <c r="F48" s="311">
        <v>1610.2666666666667</v>
      </c>
      <c r="G48" s="312">
        <v>1578.7833333333333</v>
      </c>
      <c r="H48" s="312">
        <v>1560.0166666666667</v>
      </c>
      <c r="I48" s="312">
        <v>1528.5333333333333</v>
      </c>
      <c r="J48" s="312">
        <v>1629.0333333333333</v>
      </c>
      <c r="K48" s="312">
        <v>1660.5166666666664</v>
      </c>
      <c r="L48" s="312">
        <v>1679.2833333333333</v>
      </c>
      <c r="M48" s="299">
        <v>1641.75</v>
      </c>
      <c r="N48" s="299">
        <v>1591.5</v>
      </c>
      <c r="O48" s="314">
        <v>3435600</v>
      </c>
      <c r="P48" s="315">
        <v>1.3840115678578806E-2</v>
      </c>
    </row>
    <row r="49" spans="1:16" ht="15">
      <c r="A49" s="272">
        <v>39</v>
      </c>
      <c r="B49" s="382" t="s">
        <v>39</v>
      </c>
      <c r="C49" s="513" t="s">
        <v>85</v>
      </c>
      <c r="D49" s="514">
        <v>44252</v>
      </c>
      <c r="E49" s="311">
        <v>468.25</v>
      </c>
      <c r="F49" s="311">
        <v>473.7833333333333</v>
      </c>
      <c r="G49" s="312">
        <v>457.56666666666661</v>
      </c>
      <c r="H49" s="312">
        <v>446.88333333333333</v>
      </c>
      <c r="I49" s="312">
        <v>430.66666666666663</v>
      </c>
      <c r="J49" s="312">
        <v>484.46666666666658</v>
      </c>
      <c r="K49" s="312">
        <v>500.68333333333328</v>
      </c>
      <c r="L49" s="312">
        <v>511.36666666666656</v>
      </c>
      <c r="M49" s="299">
        <v>490</v>
      </c>
      <c r="N49" s="299">
        <v>463.1</v>
      </c>
      <c r="O49" s="314">
        <v>6445812</v>
      </c>
      <c r="P49" s="315">
        <v>-8.7004649103387205E-2</v>
      </c>
    </row>
    <row r="50" spans="1:16" ht="15">
      <c r="A50" s="272">
        <v>40</v>
      </c>
      <c r="B50" s="382" t="s">
        <v>63</v>
      </c>
      <c r="C50" s="513" t="s">
        <v>86</v>
      </c>
      <c r="D50" s="514">
        <v>44252</v>
      </c>
      <c r="E50" s="311">
        <v>781.65</v>
      </c>
      <c r="F50" s="311">
        <v>781.63333333333333</v>
      </c>
      <c r="G50" s="312">
        <v>773.36666666666667</v>
      </c>
      <c r="H50" s="312">
        <v>765.08333333333337</v>
      </c>
      <c r="I50" s="312">
        <v>756.81666666666672</v>
      </c>
      <c r="J50" s="312">
        <v>789.91666666666663</v>
      </c>
      <c r="K50" s="312">
        <v>798.18333333333328</v>
      </c>
      <c r="L50" s="312">
        <v>806.46666666666658</v>
      </c>
      <c r="M50" s="299">
        <v>789.9</v>
      </c>
      <c r="N50" s="299">
        <v>773.35</v>
      </c>
      <c r="O50" s="314">
        <v>1267200</v>
      </c>
      <c r="P50" s="315">
        <v>-4.1742286751361164E-2</v>
      </c>
    </row>
    <row r="51" spans="1:16" ht="15">
      <c r="A51" s="272">
        <v>41</v>
      </c>
      <c r="B51" s="382" t="s">
        <v>49</v>
      </c>
      <c r="C51" s="513" t="s">
        <v>87</v>
      </c>
      <c r="D51" s="514">
        <v>44252</v>
      </c>
      <c r="E51" s="311">
        <v>524.35</v>
      </c>
      <c r="F51" s="311">
        <v>524.81666666666661</v>
      </c>
      <c r="G51" s="312">
        <v>519.13333333333321</v>
      </c>
      <c r="H51" s="312">
        <v>513.91666666666663</v>
      </c>
      <c r="I51" s="312">
        <v>508.23333333333323</v>
      </c>
      <c r="J51" s="312">
        <v>530.03333333333319</v>
      </c>
      <c r="K51" s="312">
        <v>535.71666666666658</v>
      </c>
      <c r="L51" s="312">
        <v>540.93333333333317</v>
      </c>
      <c r="M51" s="299">
        <v>530.5</v>
      </c>
      <c r="N51" s="299">
        <v>519.6</v>
      </c>
      <c r="O51" s="314">
        <v>14618750</v>
      </c>
      <c r="P51" s="315">
        <v>2.560729632552837E-2</v>
      </c>
    </row>
    <row r="52" spans="1:16" ht="15">
      <c r="A52" s="272">
        <v>42</v>
      </c>
      <c r="B52" s="382" t="s">
        <v>51</v>
      </c>
      <c r="C52" s="513" t="s">
        <v>90</v>
      </c>
      <c r="D52" s="514">
        <v>44252</v>
      </c>
      <c r="E52" s="311">
        <v>3843.85</v>
      </c>
      <c r="F52" s="311">
        <v>3798.2000000000003</v>
      </c>
      <c r="G52" s="312">
        <v>3720.4000000000005</v>
      </c>
      <c r="H52" s="312">
        <v>3596.9500000000003</v>
      </c>
      <c r="I52" s="312">
        <v>3519.1500000000005</v>
      </c>
      <c r="J52" s="312">
        <v>3921.6500000000005</v>
      </c>
      <c r="K52" s="312">
        <v>3999.4500000000007</v>
      </c>
      <c r="L52" s="312">
        <v>4122.9000000000005</v>
      </c>
      <c r="M52" s="299">
        <v>3876</v>
      </c>
      <c r="N52" s="299">
        <v>3674.75</v>
      </c>
      <c r="O52" s="314">
        <v>3682800</v>
      </c>
      <c r="P52" s="315">
        <v>4.0868238087162966E-2</v>
      </c>
    </row>
    <row r="53" spans="1:16" ht="15">
      <c r="A53" s="272">
        <v>43</v>
      </c>
      <c r="B53" s="382" t="s">
        <v>91</v>
      </c>
      <c r="C53" s="513" t="s">
        <v>92</v>
      </c>
      <c r="D53" s="514">
        <v>44252</v>
      </c>
      <c r="E53" s="311">
        <v>306.60000000000002</v>
      </c>
      <c r="F53" s="311">
        <v>306.95000000000005</v>
      </c>
      <c r="G53" s="312">
        <v>298.35000000000008</v>
      </c>
      <c r="H53" s="312">
        <v>290.10000000000002</v>
      </c>
      <c r="I53" s="312">
        <v>281.50000000000006</v>
      </c>
      <c r="J53" s="312">
        <v>315.2000000000001</v>
      </c>
      <c r="K53" s="312">
        <v>323.8</v>
      </c>
      <c r="L53" s="312">
        <v>332.05000000000013</v>
      </c>
      <c r="M53" s="299">
        <v>315.55</v>
      </c>
      <c r="N53" s="299">
        <v>298.7</v>
      </c>
      <c r="O53" s="314">
        <v>32046300</v>
      </c>
      <c r="P53" s="315">
        <v>-2.8750385049799774E-3</v>
      </c>
    </row>
    <row r="54" spans="1:16" ht="15">
      <c r="A54" s="272">
        <v>44</v>
      </c>
      <c r="B54" s="382" t="s">
        <v>51</v>
      </c>
      <c r="C54" s="513" t="s">
        <v>93</v>
      </c>
      <c r="D54" s="514">
        <v>44252</v>
      </c>
      <c r="E54" s="311">
        <v>4806.3999999999996</v>
      </c>
      <c r="F54" s="311">
        <v>4760.05</v>
      </c>
      <c r="G54" s="312">
        <v>4682.3500000000004</v>
      </c>
      <c r="H54" s="312">
        <v>4558.3</v>
      </c>
      <c r="I54" s="312">
        <v>4480.6000000000004</v>
      </c>
      <c r="J54" s="312">
        <v>4884.1000000000004</v>
      </c>
      <c r="K54" s="312">
        <v>4961.7999999999993</v>
      </c>
      <c r="L54" s="312">
        <v>5085.8500000000004</v>
      </c>
      <c r="M54" s="299">
        <v>4837.75</v>
      </c>
      <c r="N54" s="299">
        <v>4636</v>
      </c>
      <c r="O54" s="314">
        <v>2992250</v>
      </c>
      <c r="P54" s="315">
        <v>-8.1356972906592981E-2</v>
      </c>
    </row>
    <row r="55" spans="1:16" ht="15">
      <c r="A55" s="272">
        <v>45</v>
      </c>
      <c r="B55" s="382" t="s">
        <v>43</v>
      </c>
      <c r="C55" s="513" t="s">
        <v>94</v>
      </c>
      <c r="D55" s="514">
        <v>44252</v>
      </c>
      <c r="E55" s="311">
        <v>2936.7</v>
      </c>
      <c r="F55" s="311">
        <v>2947.2833333333333</v>
      </c>
      <c r="G55" s="312">
        <v>2897.5166666666664</v>
      </c>
      <c r="H55" s="312">
        <v>2858.333333333333</v>
      </c>
      <c r="I55" s="312">
        <v>2808.5666666666662</v>
      </c>
      <c r="J55" s="312">
        <v>2986.4666666666667</v>
      </c>
      <c r="K55" s="312">
        <v>3036.233333333334</v>
      </c>
      <c r="L55" s="312">
        <v>3075.416666666667</v>
      </c>
      <c r="M55" s="299">
        <v>2997.05</v>
      </c>
      <c r="N55" s="299">
        <v>2908.1</v>
      </c>
      <c r="O55" s="314">
        <v>2298100</v>
      </c>
      <c r="P55" s="315">
        <v>-2.4658348187759953E-2</v>
      </c>
    </row>
    <row r="56" spans="1:16" ht="15">
      <c r="A56" s="272">
        <v>46</v>
      </c>
      <c r="B56" s="382" t="s">
        <v>43</v>
      </c>
      <c r="C56" s="513" t="s">
        <v>96</v>
      </c>
      <c r="D56" s="514">
        <v>44252</v>
      </c>
      <c r="E56" s="311">
        <v>1402.95</v>
      </c>
      <c r="F56" s="311">
        <v>1414.1333333333332</v>
      </c>
      <c r="G56" s="312">
        <v>1381.5666666666664</v>
      </c>
      <c r="H56" s="312">
        <v>1360.1833333333332</v>
      </c>
      <c r="I56" s="312">
        <v>1327.6166666666663</v>
      </c>
      <c r="J56" s="312">
        <v>1435.5166666666664</v>
      </c>
      <c r="K56" s="312">
        <v>1468.083333333333</v>
      </c>
      <c r="L56" s="312">
        <v>1489.4666666666665</v>
      </c>
      <c r="M56" s="299">
        <v>1446.7</v>
      </c>
      <c r="N56" s="299">
        <v>1392.75</v>
      </c>
      <c r="O56" s="314">
        <v>3265350</v>
      </c>
      <c r="P56" s="315">
        <v>-1.4932802389248382E-2</v>
      </c>
    </row>
    <row r="57" spans="1:16" ht="15">
      <c r="A57" s="272">
        <v>47</v>
      </c>
      <c r="B57" s="382" t="s">
        <v>43</v>
      </c>
      <c r="C57" s="513" t="s">
        <v>97</v>
      </c>
      <c r="D57" s="514">
        <v>44252</v>
      </c>
      <c r="E57" s="311">
        <v>204.25</v>
      </c>
      <c r="F57" s="311">
        <v>204.79999999999998</v>
      </c>
      <c r="G57" s="312">
        <v>202.09999999999997</v>
      </c>
      <c r="H57" s="312">
        <v>199.95</v>
      </c>
      <c r="I57" s="312">
        <v>197.24999999999997</v>
      </c>
      <c r="J57" s="312">
        <v>206.94999999999996</v>
      </c>
      <c r="K57" s="312">
        <v>209.64999999999995</v>
      </c>
      <c r="L57" s="312">
        <v>211.79999999999995</v>
      </c>
      <c r="M57" s="299">
        <v>207.5</v>
      </c>
      <c r="N57" s="299">
        <v>202.65</v>
      </c>
      <c r="O57" s="314">
        <v>11217600</v>
      </c>
      <c r="P57" s="315">
        <v>-5.3175326648435127E-2</v>
      </c>
    </row>
    <row r="58" spans="1:16" ht="15">
      <c r="A58" s="272">
        <v>48</v>
      </c>
      <c r="B58" s="382" t="s">
        <v>53</v>
      </c>
      <c r="C58" s="513" t="s">
        <v>98</v>
      </c>
      <c r="D58" s="514">
        <v>44252</v>
      </c>
      <c r="E58" s="311">
        <v>83.35</v>
      </c>
      <c r="F58" s="311">
        <v>84.566666666666663</v>
      </c>
      <c r="G58" s="312">
        <v>81.73333333333332</v>
      </c>
      <c r="H58" s="312">
        <v>80.11666666666666</v>
      </c>
      <c r="I58" s="312">
        <v>77.283333333333317</v>
      </c>
      <c r="J58" s="312">
        <v>86.183333333333323</v>
      </c>
      <c r="K58" s="312">
        <v>89.016666666666666</v>
      </c>
      <c r="L58" s="312">
        <v>90.633333333333326</v>
      </c>
      <c r="M58" s="299">
        <v>87.4</v>
      </c>
      <c r="N58" s="299">
        <v>82.95</v>
      </c>
      <c r="O58" s="314">
        <v>84460000</v>
      </c>
      <c r="P58" s="315">
        <v>-4.8123520793418237E-2</v>
      </c>
    </row>
    <row r="59" spans="1:16" ht="15">
      <c r="A59" s="272">
        <v>49</v>
      </c>
      <c r="B59" s="382" t="s">
        <v>72</v>
      </c>
      <c r="C59" s="513" t="s">
        <v>99</v>
      </c>
      <c r="D59" s="514">
        <v>44252</v>
      </c>
      <c r="E59" s="311">
        <v>128.80000000000001</v>
      </c>
      <c r="F59" s="311">
        <v>129.93333333333334</v>
      </c>
      <c r="G59" s="312">
        <v>126.81666666666666</v>
      </c>
      <c r="H59" s="312">
        <v>124.83333333333333</v>
      </c>
      <c r="I59" s="312">
        <v>121.71666666666665</v>
      </c>
      <c r="J59" s="312">
        <v>131.91666666666669</v>
      </c>
      <c r="K59" s="312">
        <v>135.03333333333336</v>
      </c>
      <c r="L59" s="312">
        <v>137.01666666666668</v>
      </c>
      <c r="M59" s="299">
        <v>133.05000000000001</v>
      </c>
      <c r="N59" s="299">
        <v>127.95</v>
      </c>
      <c r="O59" s="314">
        <v>35453200</v>
      </c>
      <c r="P59" s="315">
        <v>4.2137349829657521E-2</v>
      </c>
    </row>
    <row r="60" spans="1:16" ht="15">
      <c r="A60" s="272">
        <v>50</v>
      </c>
      <c r="B60" s="382" t="s">
        <v>51</v>
      </c>
      <c r="C60" s="513" t="s">
        <v>100</v>
      </c>
      <c r="D60" s="514">
        <v>44252</v>
      </c>
      <c r="E60" s="311">
        <v>505.7</v>
      </c>
      <c r="F60" s="311">
        <v>506.55</v>
      </c>
      <c r="G60" s="312">
        <v>498.9</v>
      </c>
      <c r="H60" s="312">
        <v>492.09999999999997</v>
      </c>
      <c r="I60" s="312">
        <v>484.44999999999993</v>
      </c>
      <c r="J60" s="312">
        <v>513.35</v>
      </c>
      <c r="K60" s="312">
        <v>521</v>
      </c>
      <c r="L60" s="312">
        <v>527.80000000000007</v>
      </c>
      <c r="M60" s="299">
        <v>514.20000000000005</v>
      </c>
      <c r="N60" s="299">
        <v>499.75</v>
      </c>
      <c r="O60" s="314">
        <v>4696600</v>
      </c>
      <c r="P60" s="315">
        <v>3.2616940581542353E-2</v>
      </c>
    </row>
    <row r="61" spans="1:16" ht="15">
      <c r="A61" s="272">
        <v>51</v>
      </c>
      <c r="B61" s="382" t="s">
        <v>101</v>
      </c>
      <c r="C61" s="513" t="s">
        <v>102</v>
      </c>
      <c r="D61" s="514">
        <v>44252</v>
      </c>
      <c r="E61" s="311">
        <v>26.15</v>
      </c>
      <c r="F61" s="311">
        <v>26.433333333333334</v>
      </c>
      <c r="G61" s="312">
        <v>25.716666666666669</v>
      </c>
      <c r="H61" s="312">
        <v>25.283333333333335</v>
      </c>
      <c r="I61" s="312">
        <v>24.56666666666667</v>
      </c>
      <c r="J61" s="312">
        <v>26.866666666666667</v>
      </c>
      <c r="K61" s="312">
        <v>27.583333333333329</v>
      </c>
      <c r="L61" s="312">
        <v>28.016666666666666</v>
      </c>
      <c r="M61" s="299">
        <v>27.15</v>
      </c>
      <c r="N61" s="299">
        <v>26</v>
      </c>
      <c r="O61" s="314">
        <v>147510000</v>
      </c>
      <c r="P61" s="315">
        <v>1.0688654756451366E-3</v>
      </c>
    </row>
    <row r="62" spans="1:16" ht="15">
      <c r="A62" s="272">
        <v>52</v>
      </c>
      <c r="B62" s="382" t="s">
        <v>49</v>
      </c>
      <c r="C62" s="513" t="s">
        <v>103</v>
      </c>
      <c r="D62" s="514">
        <v>44252</v>
      </c>
      <c r="E62" s="311">
        <v>749.2</v>
      </c>
      <c r="F62" s="311">
        <v>756.2166666666667</v>
      </c>
      <c r="G62" s="312">
        <v>739.48333333333335</v>
      </c>
      <c r="H62" s="312">
        <v>729.76666666666665</v>
      </c>
      <c r="I62" s="312">
        <v>713.0333333333333</v>
      </c>
      <c r="J62" s="312">
        <v>765.93333333333339</v>
      </c>
      <c r="K62" s="312">
        <v>782.66666666666674</v>
      </c>
      <c r="L62" s="312">
        <v>792.38333333333344</v>
      </c>
      <c r="M62" s="299">
        <v>772.95</v>
      </c>
      <c r="N62" s="299">
        <v>746.5</v>
      </c>
      <c r="O62" s="314">
        <v>3432000</v>
      </c>
      <c r="P62" s="315">
        <v>3.6231884057971016E-2</v>
      </c>
    </row>
    <row r="63" spans="1:16" ht="15">
      <c r="A63" s="272">
        <v>53</v>
      </c>
      <c r="B63" s="402" t="s">
        <v>39</v>
      </c>
      <c r="C63" s="513" t="s">
        <v>245</v>
      </c>
      <c r="D63" s="514">
        <v>44252</v>
      </c>
      <c r="E63" s="311">
        <v>1397.2</v>
      </c>
      <c r="F63" s="311">
        <v>1391.1000000000001</v>
      </c>
      <c r="G63" s="312">
        <v>1349.2500000000002</v>
      </c>
      <c r="H63" s="312">
        <v>1301.3000000000002</v>
      </c>
      <c r="I63" s="312">
        <v>1259.4500000000003</v>
      </c>
      <c r="J63" s="312">
        <v>1439.0500000000002</v>
      </c>
      <c r="K63" s="312">
        <v>1480.9</v>
      </c>
      <c r="L63" s="312">
        <v>1528.8500000000001</v>
      </c>
      <c r="M63" s="299">
        <v>1432.95</v>
      </c>
      <c r="N63" s="299">
        <v>1343.15</v>
      </c>
      <c r="O63" s="314">
        <v>2163850</v>
      </c>
      <c r="P63" s="315">
        <v>-0.15934343434343434</v>
      </c>
    </row>
    <row r="64" spans="1:16" ht="15">
      <c r="A64" s="272">
        <v>54</v>
      </c>
      <c r="B64" s="382" t="s">
        <v>37</v>
      </c>
      <c r="C64" s="513" t="s">
        <v>104</v>
      </c>
      <c r="D64" s="514">
        <v>44252</v>
      </c>
      <c r="E64" s="311">
        <v>1191</v>
      </c>
      <c r="F64" s="311">
        <v>1192.0999999999999</v>
      </c>
      <c r="G64" s="312">
        <v>1172.9999999999998</v>
      </c>
      <c r="H64" s="312">
        <v>1154.9999999999998</v>
      </c>
      <c r="I64" s="312">
        <v>1135.8999999999996</v>
      </c>
      <c r="J64" s="312">
        <v>1210.0999999999999</v>
      </c>
      <c r="K64" s="312">
        <v>1229.2000000000003</v>
      </c>
      <c r="L64" s="312">
        <v>1247.2</v>
      </c>
      <c r="M64" s="299">
        <v>1211.2</v>
      </c>
      <c r="N64" s="299">
        <v>1174.0999999999999</v>
      </c>
      <c r="O64" s="314">
        <v>17022100</v>
      </c>
      <c r="P64" s="315">
        <v>5.4430166657314406E-3</v>
      </c>
    </row>
    <row r="65" spans="1:16" ht="15">
      <c r="A65" s="272">
        <v>55</v>
      </c>
      <c r="B65" s="382" t="s">
        <v>39</v>
      </c>
      <c r="C65" s="513" t="s">
        <v>105</v>
      </c>
      <c r="D65" s="514">
        <v>44252</v>
      </c>
      <c r="E65" s="311">
        <v>1114</v>
      </c>
      <c r="F65" s="311">
        <v>1128.1666666666667</v>
      </c>
      <c r="G65" s="312">
        <v>1097.5833333333335</v>
      </c>
      <c r="H65" s="312">
        <v>1081.1666666666667</v>
      </c>
      <c r="I65" s="312">
        <v>1050.5833333333335</v>
      </c>
      <c r="J65" s="312">
        <v>1144.5833333333335</v>
      </c>
      <c r="K65" s="312">
        <v>1175.166666666667</v>
      </c>
      <c r="L65" s="312">
        <v>1191.5833333333335</v>
      </c>
      <c r="M65" s="299">
        <v>1158.75</v>
      </c>
      <c r="N65" s="299">
        <v>1111.75</v>
      </c>
      <c r="O65" s="314">
        <v>3948000</v>
      </c>
      <c r="P65" s="315">
        <v>-2.9498525073746312E-2</v>
      </c>
    </row>
    <row r="66" spans="1:16" ht="15">
      <c r="A66" s="272">
        <v>56</v>
      </c>
      <c r="B66" s="382" t="s">
        <v>106</v>
      </c>
      <c r="C66" s="513" t="s">
        <v>107</v>
      </c>
      <c r="D66" s="514">
        <v>44252</v>
      </c>
      <c r="E66" s="311">
        <v>950.8</v>
      </c>
      <c r="F66" s="311">
        <v>952.4666666666667</v>
      </c>
      <c r="G66" s="312">
        <v>939.98333333333335</v>
      </c>
      <c r="H66" s="312">
        <v>929.16666666666663</v>
      </c>
      <c r="I66" s="312">
        <v>916.68333333333328</v>
      </c>
      <c r="J66" s="312">
        <v>963.28333333333342</v>
      </c>
      <c r="K66" s="312">
        <v>975.76666666666677</v>
      </c>
      <c r="L66" s="312">
        <v>986.58333333333348</v>
      </c>
      <c r="M66" s="299">
        <v>964.95</v>
      </c>
      <c r="N66" s="299">
        <v>941.65</v>
      </c>
      <c r="O66" s="314">
        <v>19428500</v>
      </c>
      <c r="P66" s="315">
        <v>5.8710542528902258E-3</v>
      </c>
    </row>
    <row r="67" spans="1:16" ht="15">
      <c r="A67" s="272">
        <v>57</v>
      </c>
      <c r="B67" s="382" t="s">
        <v>56</v>
      </c>
      <c r="C67" s="513" t="s">
        <v>108</v>
      </c>
      <c r="D67" s="514">
        <v>44252</v>
      </c>
      <c r="E67" s="445">
        <v>2725.15</v>
      </c>
      <c r="F67" s="445">
        <v>2733.0666666666671</v>
      </c>
      <c r="G67" s="446">
        <v>2693.1333333333341</v>
      </c>
      <c r="H67" s="446">
        <v>2661.1166666666672</v>
      </c>
      <c r="I67" s="446">
        <v>2621.1833333333343</v>
      </c>
      <c r="J67" s="446">
        <v>2765.0833333333339</v>
      </c>
      <c r="K67" s="446">
        <v>2805.0166666666673</v>
      </c>
      <c r="L67" s="446">
        <v>2837.0333333333338</v>
      </c>
      <c r="M67" s="447">
        <v>2773</v>
      </c>
      <c r="N67" s="447">
        <v>2701.05</v>
      </c>
      <c r="O67" s="448">
        <v>17684100</v>
      </c>
      <c r="P67" s="449">
        <v>-5.8018923614039227E-3</v>
      </c>
    </row>
    <row r="68" spans="1:16" ht="15">
      <c r="A68" s="272">
        <v>58</v>
      </c>
      <c r="B68" s="402" t="s">
        <v>56</v>
      </c>
      <c r="C68" s="513" t="s">
        <v>249</v>
      </c>
      <c r="D68" s="514">
        <v>44252</v>
      </c>
      <c r="E68" s="311">
        <v>2967.15</v>
      </c>
      <c r="F68" s="311">
        <v>2985.7000000000003</v>
      </c>
      <c r="G68" s="312">
        <v>2911.4500000000007</v>
      </c>
      <c r="H68" s="312">
        <v>2855.7500000000005</v>
      </c>
      <c r="I68" s="312">
        <v>2781.5000000000009</v>
      </c>
      <c r="J68" s="312">
        <v>3041.4000000000005</v>
      </c>
      <c r="K68" s="312">
        <v>3115.6499999999996</v>
      </c>
      <c r="L68" s="312">
        <v>3171.3500000000004</v>
      </c>
      <c r="M68" s="299">
        <v>3059.95</v>
      </c>
      <c r="N68" s="299">
        <v>2930</v>
      </c>
      <c r="O68" s="314">
        <v>489000</v>
      </c>
      <c r="P68" s="315">
        <v>1.7478152309612985E-2</v>
      </c>
    </row>
    <row r="69" spans="1:16" ht="15">
      <c r="A69" s="272">
        <v>59</v>
      </c>
      <c r="B69" s="382" t="s">
        <v>53</v>
      </c>
      <c r="C69" s="513" t="s">
        <v>109</v>
      </c>
      <c r="D69" s="514">
        <v>44252</v>
      </c>
      <c r="E69" s="311">
        <v>1591.55</v>
      </c>
      <c r="F69" s="311">
        <v>1586.6499999999999</v>
      </c>
      <c r="G69" s="312">
        <v>1559.5999999999997</v>
      </c>
      <c r="H69" s="312">
        <v>1527.6499999999999</v>
      </c>
      <c r="I69" s="312">
        <v>1500.5999999999997</v>
      </c>
      <c r="J69" s="312">
        <v>1618.5999999999997</v>
      </c>
      <c r="K69" s="312">
        <v>1645.6499999999999</v>
      </c>
      <c r="L69" s="312">
        <v>1677.5999999999997</v>
      </c>
      <c r="M69" s="299">
        <v>1613.7</v>
      </c>
      <c r="N69" s="299">
        <v>1554.7</v>
      </c>
      <c r="O69" s="314">
        <v>27113900</v>
      </c>
      <c r="P69" s="315">
        <v>5.2274328160686459E-2</v>
      </c>
    </row>
    <row r="70" spans="1:16" ht="15">
      <c r="A70" s="272">
        <v>60</v>
      </c>
      <c r="B70" s="382" t="s">
        <v>56</v>
      </c>
      <c r="C70" s="513" t="s">
        <v>250</v>
      </c>
      <c r="D70" s="514">
        <v>44252</v>
      </c>
      <c r="E70" s="311">
        <v>684.35</v>
      </c>
      <c r="F70" s="311">
        <v>682.65</v>
      </c>
      <c r="G70" s="312">
        <v>676.9</v>
      </c>
      <c r="H70" s="312">
        <v>669.45</v>
      </c>
      <c r="I70" s="312">
        <v>663.7</v>
      </c>
      <c r="J70" s="312">
        <v>690.09999999999991</v>
      </c>
      <c r="K70" s="312">
        <v>695.84999999999991</v>
      </c>
      <c r="L70" s="312">
        <v>703.29999999999984</v>
      </c>
      <c r="M70" s="299">
        <v>688.4</v>
      </c>
      <c r="N70" s="299">
        <v>675.2</v>
      </c>
      <c r="O70" s="314">
        <v>9607400</v>
      </c>
      <c r="P70" s="315">
        <v>1.5935791555193674E-2</v>
      </c>
    </row>
    <row r="71" spans="1:16" ht="15">
      <c r="A71" s="272">
        <v>61</v>
      </c>
      <c r="B71" s="382" t="s">
        <v>43</v>
      </c>
      <c r="C71" s="513" t="s">
        <v>110</v>
      </c>
      <c r="D71" s="514">
        <v>44252</v>
      </c>
      <c r="E71" s="311">
        <v>3360.25</v>
      </c>
      <c r="F71" s="311">
        <v>3386.7833333333328</v>
      </c>
      <c r="G71" s="312">
        <v>3265.6666666666656</v>
      </c>
      <c r="H71" s="312">
        <v>3171.0833333333326</v>
      </c>
      <c r="I71" s="312">
        <v>3049.9666666666653</v>
      </c>
      <c r="J71" s="312">
        <v>3481.3666666666659</v>
      </c>
      <c r="K71" s="312">
        <v>3602.4833333333327</v>
      </c>
      <c r="L71" s="312">
        <v>3697.0666666666662</v>
      </c>
      <c r="M71" s="299">
        <v>3507.9</v>
      </c>
      <c r="N71" s="299">
        <v>3292.2</v>
      </c>
      <c r="O71" s="314">
        <v>3579900</v>
      </c>
      <c r="P71" s="315">
        <v>3.1285109325036732E-2</v>
      </c>
    </row>
    <row r="72" spans="1:16" ht="15">
      <c r="A72" s="272">
        <v>62</v>
      </c>
      <c r="B72" s="382" t="s">
        <v>111</v>
      </c>
      <c r="C72" s="513" t="s">
        <v>112</v>
      </c>
      <c r="D72" s="514">
        <v>44252</v>
      </c>
      <c r="E72" s="311">
        <v>263.10000000000002</v>
      </c>
      <c r="F72" s="311">
        <v>262.13333333333338</v>
      </c>
      <c r="G72" s="312">
        <v>257.21666666666675</v>
      </c>
      <c r="H72" s="312">
        <v>251.33333333333337</v>
      </c>
      <c r="I72" s="312">
        <v>246.41666666666674</v>
      </c>
      <c r="J72" s="312">
        <v>268.01666666666677</v>
      </c>
      <c r="K72" s="312">
        <v>272.93333333333339</v>
      </c>
      <c r="L72" s="312">
        <v>278.81666666666678</v>
      </c>
      <c r="M72" s="299">
        <v>267.05</v>
      </c>
      <c r="N72" s="299">
        <v>256.25</v>
      </c>
      <c r="O72" s="314">
        <v>23946700</v>
      </c>
      <c r="P72" s="315">
        <v>-2.3496405400666318E-2</v>
      </c>
    </row>
    <row r="73" spans="1:16" ht="15">
      <c r="A73" s="272">
        <v>63</v>
      </c>
      <c r="B73" s="382" t="s">
        <v>72</v>
      </c>
      <c r="C73" s="513" t="s">
        <v>113</v>
      </c>
      <c r="D73" s="514">
        <v>44252</v>
      </c>
      <c r="E73" s="311">
        <v>226.25</v>
      </c>
      <c r="F73" s="311">
        <v>229.35</v>
      </c>
      <c r="G73" s="312">
        <v>222.39999999999998</v>
      </c>
      <c r="H73" s="312">
        <v>218.54999999999998</v>
      </c>
      <c r="I73" s="312">
        <v>211.59999999999997</v>
      </c>
      <c r="J73" s="312">
        <v>233.2</v>
      </c>
      <c r="K73" s="312">
        <v>240.14999999999998</v>
      </c>
      <c r="L73" s="312">
        <v>244</v>
      </c>
      <c r="M73" s="299">
        <v>236.3</v>
      </c>
      <c r="N73" s="299">
        <v>225.5</v>
      </c>
      <c r="O73" s="314">
        <v>33204600</v>
      </c>
      <c r="P73" s="315">
        <v>1.804635761589404E-2</v>
      </c>
    </row>
    <row r="74" spans="1:16" ht="15">
      <c r="A74" s="272">
        <v>64</v>
      </c>
      <c r="B74" s="382" t="s">
        <v>49</v>
      </c>
      <c r="C74" s="513" t="s">
        <v>114</v>
      </c>
      <c r="D74" s="514">
        <v>44252</v>
      </c>
      <c r="E74" s="311">
        <v>2272.25</v>
      </c>
      <c r="F74" s="311">
        <v>2269.4333333333334</v>
      </c>
      <c r="G74" s="312">
        <v>2249.8666666666668</v>
      </c>
      <c r="H74" s="312">
        <v>2227.4833333333336</v>
      </c>
      <c r="I74" s="312">
        <v>2207.916666666667</v>
      </c>
      <c r="J74" s="312">
        <v>2291.8166666666666</v>
      </c>
      <c r="K74" s="312">
        <v>2311.3833333333332</v>
      </c>
      <c r="L74" s="312">
        <v>2333.7666666666664</v>
      </c>
      <c r="M74" s="299">
        <v>2289</v>
      </c>
      <c r="N74" s="299">
        <v>2247.0500000000002</v>
      </c>
      <c r="O74" s="314">
        <v>7567500</v>
      </c>
      <c r="P74" s="315">
        <v>-3.1892846177463921E-2</v>
      </c>
    </row>
    <row r="75" spans="1:16" ht="15">
      <c r="A75" s="272">
        <v>65</v>
      </c>
      <c r="B75" s="382" t="s">
        <v>56</v>
      </c>
      <c r="C75" s="513" t="s">
        <v>115</v>
      </c>
      <c r="D75" s="514">
        <v>44252</v>
      </c>
      <c r="E75" s="311">
        <v>215.85</v>
      </c>
      <c r="F75" s="311">
        <v>218.73333333333335</v>
      </c>
      <c r="G75" s="312">
        <v>210.6166666666667</v>
      </c>
      <c r="H75" s="312">
        <v>205.38333333333335</v>
      </c>
      <c r="I75" s="312">
        <v>197.26666666666671</v>
      </c>
      <c r="J75" s="312">
        <v>223.9666666666667</v>
      </c>
      <c r="K75" s="312">
        <v>232.08333333333337</v>
      </c>
      <c r="L75" s="312">
        <v>237.31666666666669</v>
      </c>
      <c r="M75" s="299">
        <v>226.85</v>
      </c>
      <c r="N75" s="299">
        <v>213.5</v>
      </c>
      <c r="O75" s="314">
        <v>29794100</v>
      </c>
      <c r="P75" s="315">
        <v>-3.5814606741573031E-2</v>
      </c>
    </row>
    <row r="76" spans="1:16" ht="15">
      <c r="A76" s="272">
        <v>66</v>
      </c>
      <c r="B76" s="382" t="s">
        <v>53</v>
      </c>
      <c r="C76" t="s">
        <v>116</v>
      </c>
      <c r="D76" s="514">
        <v>44252</v>
      </c>
      <c r="E76" s="445">
        <v>617.65</v>
      </c>
      <c r="F76" s="445">
        <v>623.2166666666667</v>
      </c>
      <c r="G76" s="446">
        <v>608.43333333333339</v>
      </c>
      <c r="H76" s="446">
        <v>599.2166666666667</v>
      </c>
      <c r="I76" s="446">
        <v>584.43333333333339</v>
      </c>
      <c r="J76" s="446">
        <v>632.43333333333339</v>
      </c>
      <c r="K76" s="446">
        <v>647.2166666666667</v>
      </c>
      <c r="L76" s="446">
        <v>656.43333333333339</v>
      </c>
      <c r="M76" s="447">
        <v>638</v>
      </c>
      <c r="N76" s="447">
        <v>614</v>
      </c>
      <c r="O76" s="448">
        <v>107786250</v>
      </c>
      <c r="P76" s="449">
        <v>1.9985947380747913E-2</v>
      </c>
    </row>
    <row r="77" spans="1:16" ht="15">
      <c r="A77" s="272">
        <v>67</v>
      </c>
      <c r="B77" s="402" t="s">
        <v>56</v>
      </c>
      <c r="C77" s="513" t="s">
        <v>253</v>
      </c>
      <c r="D77" s="514">
        <v>44252</v>
      </c>
      <c r="E77" s="311">
        <v>1468.9</v>
      </c>
      <c r="F77" s="311">
        <v>1469.9833333333333</v>
      </c>
      <c r="G77" s="312">
        <v>1449.9666666666667</v>
      </c>
      <c r="H77" s="312">
        <v>1431.0333333333333</v>
      </c>
      <c r="I77" s="312">
        <v>1411.0166666666667</v>
      </c>
      <c r="J77" s="312">
        <v>1488.9166666666667</v>
      </c>
      <c r="K77" s="312">
        <v>1508.9333333333336</v>
      </c>
      <c r="L77" s="312">
        <v>1527.8666666666668</v>
      </c>
      <c r="M77" s="299">
        <v>1490</v>
      </c>
      <c r="N77" s="299">
        <v>1451.05</v>
      </c>
      <c r="O77" s="314">
        <v>1296250</v>
      </c>
      <c r="P77" s="315">
        <v>-1.3583441138421734E-2</v>
      </c>
    </row>
    <row r="78" spans="1:16" ht="15">
      <c r="A78" s="272">
        <v>68</v>
      </c>
      <c r="B78" s="382" t="s">
        <v>56</v>
      </c>
      <c r="C78" s="513" t="s">
        <v>117</v>
      </c>
      <c r="D78" s="514">
        <v>44252</v>
      </c>
      <c r="E78" s="311">
        <v>473.9</v>
      </c>
      <c r="F78" s="311">
        <v>477.38333333333327</v>
      </c>
      <c r="G78" s="312">
        <v>468.56666666666655</v>
      </c>
      <c r="H78" s="312">
        <v>463.23333333333329</v>
      </c>
      <c r="I78" s="312">
        <v>454.41666666666657</v>
      </c>
      <c r="J78" s="312">
        <v>482.71666666666653</v>
      </c>
      <c r="K78" s="312">
        <v>491.53333333333325</v>
      </c>
      <c r="L78" s="312">
        <v>496.8666666666665</v>
      </c>
      <c r="M78" s="299">
        <v>486.2</v>
      </c>
      <c r="N78" s="299">
        <v>472.05</v>
      </c>
      <c r="O78" s="314">
        <v>8449500</v>
      </c>
      <c r="P78" s="315">
        <v>5.0344956181241844E-2</v>
      </c>
    </row>
    <row r="79" spans="1:16" ht="15">
      <c r="A79" s="272">
        <v>69</v>
      </c>
      <c r="B79" s="382" t="s">
        <v>67</v>
      </c>
      <c r="C79" s="513" t="s">
        <v>118</v>
      </c>
      <c r="D79" s="514">
        <v>44252</v>
      </c>
      <c r="E79" s="311">
        <v>12.05</v>
      </c>
      <c r="F79" s="311">
        <v>12.166666666666666</v>
      </c>
      <c r="G79" s="312">
        <v>11.833333333333332</v>
      </c>
      <c r="H79" s="312">
        <v>11.616666666666665</v>
      </c>
      <c r="I79" s="312">
        <v>11.283333333333331</v>
      </c>
      <c r="J79" s="312">
        <v>12.383333333333333</v>
      </c>
      <c r="K79" s="312">
        <v>12.716666666666665</v>
      </c>
      <c r="L79" s="312">
        <v>12.933333333333334</v>
      </c>
      <c r="M79" s="299">
        <v>12.5</v>
      </c>
      <c r="N79" s="299">
        <v>11.95</v>
      </c>
      <c r="O79" s="314">
        <v>862190000</v>
      </c>
      <c r="P79" s="315">
        <v>7.1960094856488672E-3</v>
      </c>
    </row>
    <row r="80" spans="1:16" ht="15">
      <c r="A80" s="272">
        <v>70</v>
      </c>
      <c r="B80" s="382" t="s">
        <v>53</v>
      </c>
      <c r="C80" s="513" t="s">
        <v>119</v>
      </c>
      <c r="D80" s="514">
        <v>44252</v>
      </c>
      <c r="E80" s="311">
        <v>47.75</v>
      </c>
      <c r="F80" s="311">
        <v>48.583333333333336</v>
      </c>
      <c r="G80" s="312">
        <v>46.516666666666673</v>
      </c>
      <c r="H80" s="312">
        <v>45.283333333333339</v>
      </c>
      <c r="I80" s="312">
        <v>43.216666666666676</v>
      </c>
      <c r="J80" s="312">
        <v>49.81666666666667</v>
      </c>
      <c r="K80" s="312">
        <v>51.883333333333333</v>
      </c>
      <c r="L80" s="312">
        <v>53.116666666666667</v>
      </c>
      <c r="M80" s="299">
        <v>50.65</v>
      </c>
      <c r="N80" s="299">
        <v>47.35</v>
      </c>
      <c r="O80" s="314">
        <v>193914000</v>
      </c>
      <c r="P80" s="315">
        <v>8.3784644791334822E-2</v>
      </c>
    </row>
    <row r="81" spans="1:16" ht="15">
      <c r="A81" s="272">
        <v>71</v>
      </c>
      <c r="B81" s="382" t="s">
        <v>72</v>
      </c>
      <c r="C81" s="513" t="s">
        <v>120</v>
      </c>
      <c r="D81" s="514">
        <v>44252</v>
      </c>
      <c r="E81" s="311">
        <v>539.6</v>
      </c>
      <c r="F81" s="311">
        <v>542.9</v>
      </c>
      <c r="G81" s="312">
        <v>533.9</v>
      </c>
      <c r="H81" s="312">
        <v>528.20000000000005</v>
      </c>
      <c r="I81" s="312">
        <v>519.20000000000005</v>
      </c>
      <c r="J81" s="312">
        <v>548.59999999999991</v>
      </c>
      <c r="K81" s="312">
        <v>557.59999999999991</v>
      </c>
      <c r="L81" s="312">
        <v>563.29999999999984</v>
      </c>
      <c r="M81" s="299">
        <v>551.9</v>
      </c>
      <c r="N81" s="299">
        <v>537.20000000000005</v>
      </c>
      <c r="O81" s="314">
        <v>5383125</v>
      </c>
      <c r="P81" s="315">
        <v>1.6883116883116882E-2</v>
      </c>
    </row>
    <row r="82" spans="1:16" ht="15">
      <c r="A82" s="272">
        <v>72</v>
      </c>
      <c r="B82" s="382" t="s">
        <v>39</v>
      </c>
      <c r="C82" s="513" t="s">
        <v>121</v>
      </c>
      <c r="D82" s="514">
        <v>44252</v>
      </c>
      <c r="E82" s="311">
        <v>1673.6</v>
      </c>
      <c r="F82" s="311">
        <v>1689.7</v>
      </c>
      <c r="G82" s="312">
        <v>1647.4</v>
      </c>
      <c r="H82" s="312">
        <v>1621.2</v>
      </c>
      <c r="I82" s="312">
        <v>1578.9</v>
      </c>
      <c r="J82" s="312">
        <v>1715.9</v>
      </c>
      <c r="K82" s="312">
        <v>1758.1999999999998</v>
      </c>
      <c r="L82" s="312">
        <v>1784.4</v>
      </c>
      <c r="M82" s="299">
        <v>1732</v>
      </c>
      <c r="N82" s="299">
        <v>1663.5</v>
      </c>
      <c r="O82" s="314">
        <v>3105500</v>
      </c>
      <c r="P82" s="315">
        <v>3.3272334054233903E-2</v>
      </c>
    </row>
    <row r="83" spans="1:16" ht="15">
      <c r="A83" s="272">
        <v>73</v>
      </c>
      <c r="B83" s="382" t="s">
        <v>53</v>
      </c>
      <c r="C83" s="513" t="s">
        <v>122</v>
      </c>
      <c r="D83" s="514">
        <v>44252</v>
      </c>
      <c r="E83" s="311">
        <v>1028.9000000000001</v>
      </c>
      <c r="F83" s="311">
        <v>1045.8333333333333</v>
      </c>
      <c r="G83" s="312">
        <v>1003.0666666666666</v>
      </c>
      <c r="H83" s="312">
        <v>977.23333333333335</v>
      </c>
      <c r="I83" s="312">
        <v>934.4666666666667</v>
      </c>
      <c r="J83" s="312">
        <v>1071.6666666666665</v>
      </c>
      <c r="K83" s="312">
        <v>1114.4333333333334</v>
      </c>
      <c r="L83" s="312">
        <v>1140.2666666666664</v>
      </c>
      <c r="M83" s="299">
        <v>1088.5999999999999</v>
      </c>
      <c r="N83" s="299">
        <v>1020</v>
      </c>
      <c r="O83" s="314">
        <v>24855300</v>
      </c>
      <c r="P83" s="315">
        <v>-5.3142249802859393E-2</v>
      </c>
    </row>
    <row r="84" spans="1:16" ht="15">
      <c r="A84" s="272">
        <v>74</v>
      </c>
      <c r="B84" s="382" t="s">
        <v>67</v>
      </c>
      <c r="C84" s="513" t="s">
        <v>832</v>
      </c>
      <c r="D84" s="514">
        <v>44252</v>
      </c>
      <c r="E84" s="311">
        <v>255.05</v>
      </c>
      <c r="F84" s="311">
        <v>253.61666666666665</v>
      </c>
      <c r="G84" s="312">
        <v>249.23333333333329</v>
      </c>
      <c r="H84" s="312">
        <v>243.41666666666666</v>
      </c>
      <c r="I84" s="312">
        <v>239.0333333333333</v>
      </c>
      <c r="J84" s="312">
        <v>259.43333333333328</v>
      </c>
      <c r="K84" s="312">
        <v>263.81666666666666</v>
      </c>
      <c r="L84" s="312">
        <v>269.63333333333327</v>
      </c>
      <c r="M84" s="299">
        <v>258</v>
      </c>
      <c r="N84" s="299">
        <v>247.8</v>
      </c>
      <c r="O84" s="314">
        <v>14324800</v>
      </c>
      <c r="P84" s="315">
        <v>5.0729102485109881E-2</v>
      </c>
    </row>
    <row r="85" spans="1:16" ht="15">
      <c r="A85" s="272">
        <v>75</v>
      </c>
      <c r="B85" s="382" t="s">
        <v>106</v>
      </c>
      <c r="C85" s="513" t="s">
        <v>124</v>
      </c>
      <c r="D85" s="514">
        <v>44252</v>
      </c>
      <c r="E85" s="311">
        <v>1277.5</v>
      </c>
      <c r="F85" s="311">
        <v>1277.8500000000001</v>
      </c>
      <c r="G85" s="312">
        <v>1264.2000000000003</v>
      </c>
      <c r="H85" s="312">
        <v>1250.9000000000001</v>
      </c>
      <c r="I85" s="312">
        <v>1237.2500000000002</v>
      </c>
      <c r="J85" s="312">
        <v>1291.1500000000003</v>
      </c>
      <c r="K85" s="312">
        <v>1304.8000000000004</v>
      </c>
      <c r="L85" s="312">
        <v>1318.1000000000004</v>
      </c>
      <c r="M85" s="299">
        <v>1291.5</v>
      </c>
      <c r="N85" s="299">
        <v>1264.55</v>
      </c>
      <c r="O85" s="314">
        <v>33960600</v>
      </c>
      <c r="P85" s="315">
        <v>9.7404335028097398E-3</v>
      </c>
    </row>
    <row r="86" spans="1:16" ht="15">
      <c r="A86" s="272">
        <v>76</v>
      </c>
      <c r="B86" s="382" t="s">
        <v>72</v>
      </c>
      <c r="C86" s="513" t="s">
        <v>125</v>
      </c>
      <c r="D86" s="514">
        <v>44252</v>
      </c>
      <c r="E86" s="311">
        <v>102.85</v>
      </c>
      <c r="F86" s="311">
        <v>103.45</v>
      </c>
      <c r="G86" s="312">
        <v>102</v>
      </c>
      <c r="H86" s="312">
        <v>101.14999999999999</v>
      </c>
      <c r="I86" s="312">
        <v>99.699999999999989</v>
      </c>
      <c r="J86" s="312">
        <v>104.30000000000001</v>
      </c>
      <c r="K86" s="312">
        <v>105.75000000000003</v>
      </c>
      <c r="L86" s="312">
        <v>106.60000000000002</v>
      </c>
      <c r="M86" s="299">
        <v>104.9</v>
      </c>
      <c r="N86" s="299">
        <v>102.6</v>
      </c>
      <c r="O86" s="314">
        <v>56277000</v>
      </c>
      <c r="P86" s="315">
        <v>6.1289531747977445E-2</v>
      </c>
    </row>
    <row r="87" spans="1:16" ht="15">
      <c r="A87" s="272">
        <v>77</v>
      </c>
      <c r="B87" s="382" t="s">
        <v>49</v>
      </c>
      <c r="C87" s="513" t="s">
        <v>126</v>
      </c>
      <c r="D87" s="514">
        <v>44252</v>
      </c>
      <c r="E87" s="311">
        <v>232.05</v>
      </c>
      <c r="F87" s="311">
        <v>232.31666666666669</v>
      </c>
      <c r="G87" s="312">
        <v>227.38333333333338</v>
      </c>
      <c r="H87" s="312">
        <v>222.7166666666667</v>
      </c>
      <c r="I87" s="312">
        <v>217.78333333333339</v>
      </c>
      <c r="J87" s="312">
        <v>236.98333333333338</v>
      </c>
      <c r="K87" s="312">
        <v>241.91666666666671</v>
      </c>
      <c r="L87" s="312">
        <v>246.58333333333337</v>
      </c>
      <c r="M87" s="299">
        <v>237.25</v>
      </c>
      <c r="N87" s="299">
        <v>227.65</v>
      </c>
      <c r="O87" s="314">
        <v>110288000</v>
      </c>
      <c r="P87" s="315">
        <v>8.4267197237908528E-3</v>
      </c>
    </row>
    <row r="88" spans="1:16" ht="15">
      <c r="A88" s="272">
        <v>78</v>
      </c>
      <c r="B88" s="382" t="s">
        <v>111</v>
      </c>
      <c r="C88" s="513" t="s">
        <v>127</v>
      </c>
      <c r="D88" s="514">
        <v>44252</v>
      </c>
      <c r="E88" s="311">
        <v>300.60000000000002</v>
      </c>
      <c r="F88" s="311">
        <v>294.5</v>
      </c>
      <c r="G88" s="312">
        <v>287.14999999999998</v>
      </c>
      <c r="H88" s="312">
        <v>273.7</v>
      </c>
      <c r="I88" s="312">
        <v>266.34999999999997</v>
      </c>
      <c r="J88" s="312">
        <v>307.95</v>
      </c>
      <c r="K88" s="312">
        <v>315.3</v>
      </c>
      <c r="L88" s="312">
        <v>328.75</v>
      </c>
      <c r="M88" s="299">
        <v>301.85000000000002</v>
      </c>
      <c r="N88" s="299">
        <v>281.05</v>
      </c>
      <c r="O88" s="314">
        <v>26250000</v>
      </c>
      <c r="P88" s="315">
        <v>2.259446825087651E-2</v>
      </c>
    </row>
    <row r="89" spans="1:16" ht="15">
      <c r="A89" s="272">
        <v>79</v>
      </c>
      <c r="B89" s="382" t="s">
        <v>111</v>
      </c>
      <c r="C89" s="513" t="s">
        <v>128</v>
      </c>
      <c r="D89" s="514">
        <v>44252</v>
      </c>
      <c r="E89" s="311">
        <v>404.35</v>
      </c>
      <c r="F89" s="311">
        <v>400.7</v>
      </c>
      <c r="G89" s="312">
        <v>393.4</v>
      </c>
      <c r="H89" s="312">
        <v>382.45</v>
      </c>
      <c r="I89" s="312">
        <v>375.15</v>
      </c>
      <c r="J89" s="312">
        <v>411.65</v>
      </c>
      <c r="K89" s="312">
        <v>418.95000000000005</v>
      </c>
      <c r="L89" s="312">
        <v>429.9</v>
      </c>
      <c r="M89" s="299">
        <v>408</v>
      </c>
      <c r="N89" s="299">
        <v>389.75</v>
      </c>
      <c r="O89" s="314">
        <v>33777000</v>
      </c>
      <c r="P89" s="315">
        <v>2.1629416005767843E-3</v>
      </c>
    </row>
    <row r="90" spans="1:16" ht="15">
      <c r="A90" s="272">
        <v>80</v>
      </c>
      <c r="B90" s="382" t="s">
        <v>39</v>
      </c>
      <c r="C90" s="513" t="s">
        <v>129</v>
      </c>
      <c r="D90" s="514">
        <v>44252</v>
      </c>
      <c r="E90" s="311">
        <v>2763.75</v>
      </c>
      <c r="F90" s="311">
        <v>2792.5499999999997</v>
      </c>
      <c r="G90" s="312">
        <v>2723.8499999999995</v>
      </c>
      <c r="H90" s="312">
        <v>2683.95</v>
      </c>
      <c r="I90" s="312">
        <v>2615.2499999999995</v>
      </c>
      <c r="J90" s="312">
        <v>2832.4499999999994</v>
      </c>
      <c r="K90" s="312">
        <v>2901.1499999999992</v>
      </c>
      <c r="L90" s="312">
        <v>2941.0499999999993</v>
      </c>
      <c r="M90" s="299">
        <v>2861.25</v>
      </c>
      <c r="N90" s="299">
        <v>2752.65</v>
      </c>
      <c r="O90" s="314">
        <v>1745500</v>
      </c>
      <c r="P90" s="315">
        <v>-3.068166041926975E-2</v>
      </c>
    </row>
    <row r="91" spans="1:16" ht="15">
      <c r="A91" s="272">
        <v>81</v>
      </c>
      <c r="B91" s="382" t="s">
        <v>53</v>
      </c>
      <c r="C91" s="513" t="s">
        <v>131</v>
      </c>
      <c r="D91" s="514">
        <v>44252</v>
      </c>
      <c r="E91" s="311">
        <v>1977.3</v>
      </c>
      <c r="F91" s="311">
        <v>1962.1833333333334</v>
      </c>
      <c r="G91" s="312">
        <v>1931.0666666666668</v>
      </c>
      <c r="H91" s="312">
        <v>1884.8333333333335</v>
      </c>
      <c r="I91" s="312">
        <v>1853.7166666666669</v>
      </c>
      <c r="J91" s="312">
        <v>2008.4166666666667</v>
      </c>
      <c r="K91" s="312">
        <v>2039.5333333333335</v>
      </c>
      <c r="L91" s="312">
        <v>2085.7666666666664</v>
      </c>
      <c r="M91" s="299">
        <v>1993.3</v>
      </c>
      <c r="N91" s="299">
        <v>1915.95</v>
      </c>
      <c r="O91" s="314">
        <v>15100800</v>
      </c>
      <c r="P91" s="315">
        <v>2.5674464096503383E-2</v>
      </c>
    </row>
    <row r="92" spans="1:16" ht="15">
      <c r="A92" s="272">
        <v>82</v>
      </c>
      <c r="B92" s="382" t="s">
        <v>56</v>
      </c>
      <c r="C92" s="513" t="s">
        <v>132</v>
      </c>
      <c r="D92" s="514">
        <v>44252</v>
      </c>
      <c r="E92" s="445">
        <v>90.15</v>
      </c>
      <c r="F92" s="445">
        <v>91.466666666666683</v>
      </c>
      <c r="G92" s="446">
        <v>88.233333333333363</v>
      </c>
      <c r="H92" s="446">
        <v>86.316666666666677</v>
      </c>
      <c r="I92" s="446">
        <v>83.083333333333357</v>
      </c>
      <c r="J92" s="446">
        <v>93.383333333333368</v>
      </c>
      <c r="K92" s="446">
        <v>96.616666666666688</v>
      </c>
      <c r="L92" s="446">
        <v>98.533333333333374</v>
      </c>
      <c r="M92" s="447">
        <v>94.7</v>
      </c>
      <c r="N92" s="447">
        <v>89.55</v>
      </c>
      <c r="O92" s="448">
        <v>36517008</v>
      </c>
      <c r="P92" s="449">
        <v>8.3686440677966101E-2</v>
      </c>
    </row>
    <row r="93" spans="1:16" ht="15">
      <c r="A93" s="272">
        <v>83</v>
      </c>
      <c r="B93" s="402" t="s">
        <v>39</v>
      </c>
      <c r="C93" s="513" t="s">
        <v>349</v>
      </c>
      <c r="D93" s="514">
        <v>44252</v>
      </c>
      <c r="E93" s="311">
        <v>2401.6</v>
      </c>
      <c r="F93" s="311">
        <v>2422.8333333333335</v>
      </c>
      <c r="G93" s="312">
        <v>2370.7666666666669</v>
      </c>
      <c r="H93" s="312">
        <v>2339.9333333333334</v>
      </c>
      <c r="I93" s="312">
        <v>2287.8666666666668</v>
      </c>
      <c r="J93" s="312">
        <v>2453.666666666667</v>
      </c>
      <c r="K93" s="312">
        <v>2505.7333333333336</v>
      </c>
      <c r="L93" s="312">
        <v>2536.5666666666671</v>
      </c>
      <c r="M93" s="299">
        <v>2474.9</v>
      </c>
      <c r="N93" s="299">
        <v>2392</v>
      </c>
      <c r="O93" s="314">
        <v>108250</v>
      </c>
      <c r="P93" s="315">
        <v>-2.304147465437788E-3</v>
      </c>
    </row>
    <row r="94" spans="1:16" ht="15">
      <c r="A94" s="272">
        <v>84</v>
      </c>
      <c r="B94" s="382" t="s">
        <v>56</v>
      </c>
      <c r="C94" s="513" t="s">
        <v>133</v>
      </c>
      <c r="D94" s="514">
        <v>44252</v>
      </c>
      <c r="E94" s="311">
        <v>435.15</v>
      </c>
      <c r="F94" s="311">
        <v>442.64999999999992</v>
      </c>
      <c r="G94" s="312">
        <v>425.39999999999986</v>
      </c>
      <c r="H94" s="312">
        <v>415.64999999999992</v>
      </c>
      <c r="I94" s="312">
        <v>398.39999999999986</v>
      </c>
      <c r="J94" s="312">
        <v>452.39999999999986</v>
      </c>
      <c r="K94" s="312">
        <v>469.65</v>
      </c>
      <c r="L94" s="312">
        <v>479.39999999999986</v>
      </c>
      <c r="M94" s="299">
        <v>459.9</v>
      </c>
      <c r="N94" s="299">
        <v>432.9</v>
      </c>
      <c r="O94" s="314">
        <v>8964000</v>
      </c>
      <c r="P94" s="315">
        <v>4.7196261682242988E-2</v>
      </c>
    </row>
    <row r="95" spans="1:16" ht="15">
      <c r="A95" s="272">
        <v>85</v>
      </c>
      <c r="B95" s="382" t="s">
        <v>63</v>
      </c>
      <c r="C95" s="513" t="s">
        <v>134</v>
      </c>
      <c r="D95" s="514">
        <v>44252</v>
      </c>
      <c r="E95" s="311">
        <v>1522.15</v>
      </c>
      <c r="F95" s="311">
        <v>1530.8</v>
      </c>
      <c r="G95" s="312">
        <v>1507.55</v>
      </c>
      <c r="H95" s="312">
        <v>1492.95</v>
      </c>
      <c r="I95" s="312">
        <v>1469.7</v>
      </c>
      <c r="J95" s="312">
        <v>1545.3999999999999</v>
      </c>
      <c r="K95" s="312">
        <v>1568.6499999999999</v>
      </c>
      <c r="L95" s="312">
        <v>1583.2499999999998</v>
      </c>
      <c r="M95" s="299">
        <v>1554.05</v>
      </c>
      <c r="N95" s="299">
        <v>1516.2</v>
      </c>
      <c r="O95" s="314">
        <v>14529100</v>
      </c>
      <c r="P95" s="315">
        <v>5.6515163575579083E-3</v>
      </c>
    </row>
    <row r="96" spans="1:16" ht="15">
      <c r="A96" s="272">
        <v>86</v>
      </c>
      <c r="B96" s="382" t="s">
        <v>51</v>
      </c>
      <c r="C96" s="513" t="s">
        <v>135</v>
      </c>
      <c r="D96" s="514">
        <v>44252</v>
      </c>
      <c r="E96" s="311">
        <v>1074.45</v>
      </c>
      <c r="F96" s="311">
        <v>1068.9666666666665</v>
      </c>
      <c r="G96" s="312">
        <v>1050.9333333333329</v>
      </c>
      <c r="H96" s="312">
        <v>1027.4166666666665</v>
      </c>
      <c r="I96" s="312">
        <v>1009.383333333333</v>
      </c>
      <c r="J96" s="312">
        <v>1092.4833333333329</v>
      </c>
      <c r="K96" s="312">
        <v>1110.5166666666662</v>
      </c>
      <c r="L96" s="312">
        <v>1134.0333333333328</v>
      </c>
      <c r="M96" s="299">
        <v>1087</v>
      </c>
      <c r="N96" s="299">
        <v>1045.45</v>
      </c>
      <c r="O96" s="314">
        <v>7349950</v>
      </c>
      <c r="P96" s="315">
        <v>2.8180737217598097E-2</v>
      </c>
    </row>
    <row r="97" spans="1:16" ht="15">
      <c r="A97" s="272">
        <v>87</v>
      </c>
      <c r="B97" s="382" t="s">
        <v>43</v>
      </c>
      <c r="C97" s="513" t="s">
        <v>136</v>
      </c>
      <c r="D97" s="514">
        <v>44252</v>
      </c>
      <c r="E97" s="311">
        <v>866.75</v>
      </c>
      <c r="F97" s="311">
        <v>864.03333333333342</v>
      </c>
      <c r="G97" s="312">
        <v>844.91666666666686</v>
      </c>
      <c r="H97" s="312">
        <v>823.08333333333348</v>
      </c>
      <c r="I97" s="312">
        <v>803.96666666666692</v>
      </c>
      <c r="J97" s="312">
        <v>885.86666666666679</v>
      </c>
      <c r="K97" s="312">
        <v>904.98333333333335</v>
      </c>
      <c r="L97" s="312">
        <v>926.81666666666672</v>
      </c>
      <c r="M97" s="299">
        <v>883.15</v>
      </c>
      <c r="N97" s="299">
        <v>842.2</v>
      </c>
      <c r="O97" s="314">
        <v>11265800</v>
      </c>
      <c r="P97" s="315">
        <v>2.8765021733571976E-2</v>
      </c>
    </row>
    <row r="98" spans="1:16" ht="15">
      <c r="A98" s="272">
        <v>88</v>
      </c>
      <c r="B98" s="382" t="s">
        <v>56</v>
      </c>
      <c r="C98" s="513" t="s">
        <v>137</v>
      </c>
      <c r="D98" s="514">
        <v>44252</v>
      </c>
      <c r="E98" s="311">
        <v>176.95</v>
      </c>
      <c r="F98" s="311">
        <v>179.11666666666667</v>
      </c>
      <c r="G98" s="312">
        <v>173.43333333333334</v>
      </c>
      <c r="H98" s="312">
        <v>169.91666666666666</v>
      </c>
      <c r="I98" s="312">
        <v>164.23333333333332</v>
      </c>
      <c r="J98" s="312">
        <v>182.63333333333335</v>
      </c>
      <c r="K98" s="312">
        <v>188.31666666666669</v>
      </c>
      <c r="L98" s="312">
        <v>191.83333333333337</v>
      </c>
      <c r="M98" s="299">
        <v>184.8</v>
      </c>
      <c r="N98" s="299">
        <v>175.6</v>
      </c>
      <c r="O98" s="314">
        <v>13532000</v>
      </c>
      <c r="P98" s="315">
        <v>6.1833019460138104E-2</v>
      </c>
    </row>
    <row r="99" spans="1:16" ht="15">
      <c r="A99" s="272">
        <v>89</v>
      </c>
      <c r="B99" s="382" t="s">
        <v>56</v>
      </c>
      <c r="C99" s="513" t="s">
        <v>138</v>
      </c>
      <c r="D99" s="514">
        <v>44252</v>
      </c>
      <c r="E99" s="311">
        <v>176.9</v>
      </c>
      <c r="F99" s="311">
        <v>179.21666666666667</v>
      </c>
      <c r="G99" s="312">
        <v>173.93333333333334</v>
      </c>
      <c r="H99" s="312">
        <v>170.96666666666667</v>
      </c>
      <c r="I99" s="312">
        <v>165.68333333333334</v>
      </c>
      <c r="J99" s="312">
        <v>182.18333333333334</v>
      </c>
      <c r="K99" s="312">
        <v>187.4666666666667</v>
      </c>
      <c r="L99" s="312">
        <v>190.43333333333334</v>
      </c>
      <c r="M99" s="299">
        <v>184.5</v>
      </c>
      <c r="N99" s="299">
        <v>176.25</v>
      </c>
      <c r="O99" s="314">
        <v>16548000</v>
      </c>
      <c r="P99" s="315">
        <v>-8.9831117499101689E-3</v>
      </c>
    </row>
    <row r="100" spans="1:16" ht="15">
      <c r="A100" s="272">
        <v>90</v>
      </c>
      <c r="B100" s="382" t="s">
        <v>49</v>
      </c>
      <c r="C100" s="513" t="s">
        <v>139</v>
      </c>
      <c r="D100" s="514">
        <v>44252</v>
      </c>
      <c r="E100" s="311">
        <v>410.25</v>
      </c>
      <c r="F100" s="311">
        <v>412.01666666666665</v>
      </c>
      <c r="G100" s="312">
        <v>405.93333333333328</v>
      </c>
      <c r="H100" s="312">
        <v>401.61666666666662</v>
      </c>
      <c r="I100" s="312">
        <v>395.53333333333325</v>
      </c>
      <c r="J100" s="312">
        <v>416.33333333333331</v>
      </c>
      <c r="K100" s="312">
        <v>422.41666666666669</v>
      </c>
      <c r="L100" s="312">
        <v>426.73333333333335</v>
      </c>
      <c r="M100" s="299">
        <v>418.1</v>
      </c>
      <c r="N100" s="299">
        <v>407.7</v>
      </c>
      <c r="O100" s="314">
        <v>9274000</v>
      </c>
      <c r="P100" s="315">
        <v>-1.0456679470763978E-2</v>
      </c>
    </row>
    <row r="101" spans="1:16" ht="15">
      <c r="A101" s="272">
        <v>91</v>
      </c>
      <c r="B101" s="382" t="s">
        <v>43</v>
      </c>
      <c r="C101" s="513" t="s">
        <v>140</v>
      </c>
      <c r="D101" s="514">
        <v>44252</v>
      </c>
      <c r="E101" s="311">
        <v>7531.7</v>
      </c>
      <c r="F101" s="311">
        <v>7586.333333333333</v>
      </c>
      <c r="G101" s="312">
        <v>7426.6666666666661</v>
      </c>
      <c r="H101" s="312">
        <v>7321.6333333333332</v>
      </c>
      <c r="I101" s="312">
        <v>7161.9666666666662</v>
      </c>
      <c r="J101" s="312">
        <v>7691.3666666666659</v>
      </c>
      <c r="K101" s="312">
        <v>7851.0333333333319</v>
      </c>
      <c r="L101" s="312">
        <v>7956.0666666666657</v>
      </c>
      <c r="M101" s="299">
        <v>7746</v>
      </c>
      <c r="N101" s="299">
        <v>7481.3</v>
      </c>
      <c r="O101" s="314">
        <v>2553500</v>
      </c>
      <c r="P101" s="315">
        <v>2.2422422422422421E-2</v>
      </c>
    </row>
    <row r="102" spans="1:16" ht="15">
      <c r="A102" s="272">
        <v>92</v>
      </c>
      <c r="B102" s="382" t="s">
        <v>49</v>
      </c>
      <c r="C102" s="513" t="s">
        <v>141</v>
      </c>
      <c r="D102" s="514">
        <v>44252</v>
      </c>
      <c r="E102" s="311">
        <v>583.35</v>
      </c>
      <c r="F102" s="311">
        <v>586.98333333333335</v>
      </c>
      <c r="G102" s="312">
        <v>576.91666666666674</v>
      </c>
      <c r="H102" s="312">
        <v>570.48333333333335</v>
      </c>
      <c r="I102" s="312">
        <v>560.41666666666674</v>
      </c>
      <c r="J102" s="312">
        <v>593.41666666666674</v>
      </c>
      <c r="K102" s="312">
        <v>603.48333333333335</v>
      </c>
      <c r="L102" s="312">
        <v>609.91666666666674</v>
      </c>
      <c r="M102" s="299">
        <v>597.04999999999995</v>
      </c>
      <c r="N102" s="299">
        <v>580.54999999999995</v>
      </c>
      <c r="O102" s="314">
        <v>12241250</v>
      </c>
      <c r="P102" s="315">
        <v>-2.4212833798326026E-2</v>
      </c>
    </row>
    <row r="103" spans="1:16" ht="15">
      <c r="A103" s="272">
        <v>93</v>
      </c>
      <c r="B103" s="382" t="s">
        <v>56</v>
      </c>
      <c r="C103" s="513" t="s">
        <v>142</v>
      </c>
      <c r="D103" s="514">
        <v>44252</v>
      </c>
      <c r="E103" s="311">
        <v>717.15</v>
      </c>
      <c r="F103" s="311">
        <v>719.41666666666663</v>
      </c>
      <c r="G103" s="312">
        <v>706.73333333333323</v>
      </c>
      <c r="H103" s="312">
        <v>696.31666666666661</v>
      </c>
      <c r="I103" s="312">
        <v>683.63333333333321</v>
      </c>
      <c r="J103" s="312">
        <v>729.83333333333326</v>
      </c>
      <c r="K103" s="312">
        <v>742.51666666666665</v>
      </c>
      <c r="L103" s="312">
        <v>752.93333333333328</v>
      </c>
      <c r="M103" s="299">
        <v>732.1</v>
      </c>
      <c r="N103" s="299">
        <v>709</v>
      </c>
      <c r="O103" s="314">
        <v>5058300</v>
      </c>
      <c r="P103" s="315">
        <v>-1.9405241935483871E-2</v>
      </c>
    </row>
    <row r="104" spans="1:16" ht="15">
      <c r="A104" s="272">
        <v>94</v>
      </c>
      <c r="B104" s="382" t="s">
        <v>72</v>
      </c>
      <c r="C104" s="513" t="s">
        <v>143</v>
      </c>
      <c r="D104" s="514">
        <v>44252</v>
      </c>
      <c r="E104" s="311">
        <v>1075.8</v>
      </c>
      <c r="F104" s="311">
        <v>1086.5333333333333</v>
      </c>
      <c r="G104" s="312">
        <v>1062.1166666666666</v>
      </c>
      <c r="H104" s="312">
        <v>1048.4333333333332</v>
      </c>
      <c r="I104" s="312">
        <v>1024.0166666666664</v>
      </c>
      <c r="J104" s="312">
        <v>1100.2166666666667</v>
      </c>
      <c r="K104" s="312">
        <v>1124.6333333333337</v>
      </c>
      <c r="L104" s="312">
        <v>1138.3166666666668</v>
      </c>
      <c r="M104" s="299">
        <v>1110.95</v>
      </c>
      <c r="N104" s="299">
        <v>1072.8499999999999</v>
      </c>
      <c r="O104" s="314">
        <v>1539600</v>
      </c>
      <c r="P104" s="315">
        <v>-1.0030864197530864E-2</v>
      </c>
    </row>
    <row r="105" spans="1:16" ht="15">
      <c r="A105" s="272">
        <v>95</v>
      </c>
      <c r="B105" s="382" t="s">
        <v>106</v>
      </c>
      <c r="C105" s="513" t="s">
        <v>144</v>
      </c>
      <c r="D105" s="514">
        <v>44252</v>
      </c>
      <c r="E105" s="311">
        <v>1687.85</v>
      </c>
      <c r="F105" s="311">
        <v>1698.8166666666668</v>
      </c>
      <c r="G105" s="312">
        <v>1669.1833333333336</v>
      </c>
      <c r="H105" s="312">
        <v>1650.5166666666669</v>
      </c>
      <c r="I105" s="312">
        <v>1620.8833333333337</v>
      </c>
      <c r="J105" s="312">
        <v>1717.4833333333336</v>
      </c>
      <c r="K105" s="312">
        <v>1747.1166666666668</v>
      </c>
      <c r="L105" s="312">
        <v>1765.7833333333335</v>
      </c>
      <c r="M105" s="299">
        <v>1728.45</v>
      </c>
      <c r="N105" s="299">
        <v>1680.15</v>
      </c>
      <c r="O105" s="314">
        <v>1656800</v>
      </c>
      <c r="P105" s="315">
        <v>-2.2652194431335537E-2</v>
      </c>
    </row>
    <row r="106" spans="1:16" ht="15">
      <c r="A106" s="272">
        <v>96</v>
      </c>
      <c r="B106" s="382" t="s">
        <v>43</v>
      </c>
      <c r="C106" s="513" t="s">
        <v>145</v>
      </c>
      <c r="D106" s="514">
        <v>44252</v>
      </c>
      <c r="E106" s="311">
        <v>157</v>
      </c>
      <c r="F106" s="311">
        <v>157.35</v>
      </c>
      <c r="G106" s="312">
        <v>153.75</v>
      </c>
      <c r="H106" s="312">
        <v>150.5</v>
      </c>
      <c r="I106" s="312">
        <v>146.9</v>
      </c>
      <c r="J106" s="312">
        <v>160.6</v>
      </c>
      <c r="K106" s="312">
        <v>164.19999999999996</v>
      </c>
      <c r="L106" s="312">
        <v>167.45</v>
      </c>
      <c r="M106" s="299">
        <v>160.94999999999999</v>
      </c>
      <c r="N106" s="299">
        <v>154.1</v>
      </c>
      <c r="O106" s="314">
        <v>35049000</v>
      </c>
      <c r="P106" s="315">
        <v>9.8830173457039126E-3</v>
      </c>
    </row>
    <row r="107" spans="1:16" ht="15">
      <c r="A107" s="272">
        <v>97</v>
      </c>
      <c r="B107" s="382" t="s">
        <v>43</v>
      </c>
      <c r="C107" s="513" t="s">
        <v>146</v>
      </c>
      <c r="D107" s="514">
        <v>44252</v>
      </c>
      <c r="E107" s="311">
        <v>90855.2</v>
      </c>
      <c r="F107" s="311">
        <v>91686.066666666651</v>
      </c>
      <c r="G107" s="312">
        <v>89572.233333333308</v>
      </c>
      <c r="H107" s="312">
        <v>88289.266666666663</v>
      </c>
      <c r="I107" s="312">
        <v>86175.43333333332</v>
      </c>
      <c r="J107" s="312">
        <v>92969.033333333296</v>
      </c>
      <c r="K107" s="312">
        <v>95082.86666666664</v>
      </c>
      <c r="L107" s="312">
        <v>96365.833333333285</v>
      </c>
      <c r="M107" s="299">
        <v>93799.9</v>
      </c>
      <c r="N107" s="299">
        <v>90403.1</v>
      </c>
      <c r="O107" s="314">
        <v>49760</v>
      </c>
      <c r="P107" s="315">
        <v>-3.0775223996883521E-2</v>
      </c>
    </row>
    <row r="108" spans="1:16" ht="15">
      <c r="A108" s="272">
        <v>98</v>
      </c>
      <c r="B108" s="382" t="s">
        <v>56</v>
      </c>
      <c r="C108" s="513" t="s">
        <v>147</v>
      </c>
      <c r="D108" s="514">
        <v>44252</v>
      </c>
      <c r="E108" s="311">
        <v>1169.8</v>
      </c>
      <c r="F108" s="311">
        <v>1176.45</v>
      </c>
      <c r="G108" s="312">
        <v>1151.95</v>
      </c>
      <c r="H108" s="312">
        <v>1134.0999999999999</v>
      </c>
      <c r="I108" s="312">
        <v>1109.5999999999999</v>
      </c>
      <c r="J108" s="312">
        <v>1194.3000000000002</v>
      </c>
      <c r="K108" s="312">
        <v>1218.8000000000002</v>
      </c>
      <c r="L108" s="312">
        <v>1236.6500000000003</v>
      </c>
      <c r="M108" s="299">
        <v>1200.95</v>
      </c>
      <c r="N108" s="299">
        <v>1158.5999999999999</v>
      </c>
      <c r="O108" s="314">
        <v>5489250</v>
      </c>
      <c r="P108" s="315">
        <v>4.8567335243553007E-2</v>
      </c>
    </row>
    <row r="109" spans="1:16" ht="15">
      <c r="A109" s="272">
        <v>99</v>
      </c>
      <c r="B109" s="382" t="s">
        <v>111</v>
      </c>
      <c r="C109" s="513" t="s">
        <v>148</v>
      </c>
      <c r="D109" s="514">
        <v>44252</v>
      </c>
      <c r="E109" s="311">
        <v>50.5</v>
      </c>
      <c r="F109" s="311">
        <v>50.833333333333336</v>
      </c>
      <c r="G109" s="312">
        <v>49.466666666666669</v>
      </c>
      <c r="H109" s="312">
        <v>48.43333333333333</v>
      </c>
      <c r="I109" s="312">
        <v>47.066666666666663</v>
      </c>
      <c r="J109" s="312">
        <v>51.866666666666674</v>
      </c>
      <c r="K109" s="312">
        <v>53.233333333333334</v>
      </c>
      <c r="L109" s="312">
        <v>54.26666666666668</v>
      </c>
      <c r="M109" s="299">
        <v>52.2</v>
      </c>
      <c r="N109" s="299">
        <v>49.8</v>
      </c>
      <c r="O109" s="314">
        <v>52496000</v>
      </c>
      <c r="P109" s="315">
        <v>-2.030456852791878E-2</v>
      </c>
    </row>
    <row r="110" spans="1:16" ht="15">
      <c r="A110" s="272">
        <v>100</v>
      </c>
      <c r="B110" s="382" t="s">
        <v>39</v>
      </c>
      <c r="C110" s="513" t="s">
        <v>257</v>
      </c>
      <c r="D110" s="514">
        <v>44252</v>
      </c>
      <c r="E110" s="311">
        <v>4825.1000000000004</v>
      </c>
      <c r="F110" s="311">
        <v>4830.0166666666664</v>
      </c>
      <c r="G110" s="312">
        <v>4743.083333333333</v>
      </c>
      <c r="H110" s="312">
        <v>4661.0666666666666</v>
      </c>
      <c r="I110" s="312">
        <v>4574.1333333333332</v>
      </c>
      <c r="J110" s="312">
        <v>4912.0333333333328</v>
      </c>
      <c r="K110" s="312">
        <v>4998.9666666666672</v>
      </c>
      <c r="L110" s="312">
        <v>5080.9833333333327</v>
      </c>
      <c r="M110" s="299">
        <v>4916.95</v>
      </c>
      <c r="N110" s="299">
        <v>4748</v>
      </c>
      <c r="O110" s="314">
        <v>878750</v>
      </c>
      <c r="P110" s="315">
        <v>-8.7422447828539203E-3</v>
      </c>
    </row>
    <row r="111" spans="1:16" ht="15">
      <c r="A111" s="272">
        <v>101</v>
      </c>
      <c r="B111" s="382" t="s">
        <v>49</v>
      </c>
      <c r="C111" s="513" t="s">
        <v>151</v>
      </c>
      <c r="D111" s="514">
        <v>44252</v>
      </c>
      <c r="E111" s="311">
        <v>17174.05</v>
      </c>
      <c r="F111" s="311">
        <v>17156.216666666664</v>
      </c>
      <c r="G111" s="312">
        <v>17067.833333333328</v>
      </c>
      <c r="H111" s="312">
        <v>16961.616666666665</v>
      </c>
      <c r="I111" s="312">
        <v>16873.23333333333</v>
      </c>
      <c r="J111" s="312">
        <v>17262.433333333327</v>
      </c>
      <c r="K111" s="312">
        <v>17350.816666666666</v>
      </c>
      <c r="L111" s="312">
        <v>17457.033333333326</v>
      </c>
      <c r="M111" s="299">
        <v>17244.599999999999</v>
      </c>
      <c r="N111" s="299">
        <v>17050</v>
      </c>
      <c r="O111" s="314">
        <v>366750</v>
      </c>
      <c r="P111" s="315">
        <v>1.2422360248447204E-2</v>
      </c>
    </row>
    <row r="112" spans="1:16" ht="15">
      <c r="A112" s="272">
        <v>102</v>
      </c>
      <c r="B112" s="382" t="s">
        <v>111</v>
      </c>
      <c r="C112" s="513" t="s">
        <v>152</v>
      </c>
      <c r="D112" s="514">
        <v>44252</v>
      </c>
      <c r="E112" s="311">
        <v>116.6</v>
      </c>
      <c r="F112" s="311">
        <v>116.51666666666667</v>
      </c>
      <c r="G112" s="312">
        <v>114.38333333333333</v>
      </c>
      <c r="H112" s="312">
        <v>112.16666666666666</v>
      </c>
      <c r="I112" s="312">
        <v>110.03333333333332</v>
      </c>
      <c r="J112" s="312">
        <v>118.73333333333333</v>
      </c>
      <c r="K112" s="312">
        <v>120.86666666666669</v>
      </c>
      <c r="L112" s="312">
        <v>123.08333333333334</v>
      </c>
      <c r="M112" s="299">
        <v>118.65</v>
      </c>
      <c r="N112" s="299">
        <v>114.3</v>
      </c>
      <c r="O112" s="314">
        <v>50812800</v>
      </c>
      <c r="P112" s="315">
        <v>1.8943974203950019E-2</v>
      </c>
    </row>
    <row r="113" spans="1:16" ht="15">
      <c r="A113" s="272">
        <v>103</v>
      </c>
      <c r="B113" s="382" t="s">
        <v>42</v>
      </c>
      <c r="C113" s="513" t="s">
        <v>153</v>
      </c>
      <c r="D113" s="514">
        <v>44252</v>
      </c>
      <c r="E113" s="311">
        <v>97</v>
      </c>
      <c r="F113" s="311">
        <v>97.366666666666674</v>
      </c>
      <c r="G113" s="312">
        <v>95.333333333333343</v>
      </c>
      <c r="H113" s="312">
        <v>93.666666666666671</v>
      </c>
      <c r="I113" s="312">
        <v>91.63333333333334</v>
      </c>
      <c r="J113" s="312">
        <v>99.033333333333346</v>
      </c>
      <c r="K113" s="312">
        <v>101.06666666666668</v>
      </c>
      <c r="L113" s="312">
        <v>102.73333333333335</v>
      </c>
      <c r="M113" s="299">
        <v>99.4</v>
      </c>
      <c r="N113" s="299">
        <v>95.7</v>
      </c>
      <c r="O113" s="314">
        <v>69785100</v>
      </c>
      <c r="P113" s="315">
        <v>-4.6049555867227678E-2</v>
      </c>
    </row>
    <row r="114" spans="1:16" ht="15">
      <c r="A114" s="272">
        <v>104</v>
      </c>
      <c r="B114" s="382" t="s">
        <v>72</v>
      </c>
      <c r="C114" s="513" t="s">
        <v>155</v>
      </c>
      <c r="D114" s="514">
        <v>44252</v>
      </c>
      <c r="E114" s="311">
        <v>97.6</v>
      </c>
      <c r="F114" s="311">
        <v>97.816666666666677</v>
      </c>
      <c r="G114" s="312">
        <v>96.183333333333351</v>
      </c>
      <c r="H114" s="312">
        <v>94.76666666666668</v>
      </c>
      <c r="I114" s="312">
        <v>93.133333333333354</v>
      </c>
      <c r="J114" s="312">
        <v>99.233333333333348</v>
      </c>
      <c r="K114" s="312">
        <v>100.86666666666667</v>
      </c>
      <c r="L114" s="312">
        <v>102.28333333333335</v>
      </c>
      <c r="M114" s="299">
        <v>99.45</v>
      </c>
      <c r="N114" s="299">
        <v>96.4</v>
      </c>
      <c r="O114" s="314">
        <v>50250200</v>
      </c>
      <c r="P114" s="315">
        <v>2.9499921123205552E-2</v>
      </c>
    </row>
    <row r="115" spans="1:16" ht="15">
      <c r="A115" s="272">
        <v>105</v>
      </c>
      <c r="B115" s="382" t="s">
        <v>78</v>
      </c>
      <c r="C115" s="513" t="s">
        <v>156</v>
      </c>
      <c r="D115" s="514">
        <v>44252</v>
      </c>
      <c r="E115" s="311">
        <v>29442.2</v>
      </c>
      <c r="F115" s="311">
        <v>29745.400000000005</v>
      </c>
      <c r="G115" s="312">
        <v>28990.950000000012</v>
      </c>
      <c r="H115" s="312">
        <v>28539.700000000008</v>
      </c>
      <c r="I115" s="312">
        <v>27785.250000000015</v>
      </c>
      <c r="J115" s="312">
        <v>30196.650000000009</v>
      </c>
      <c r="K115" s="312">
        <v>30951.1</v>
      </c>
      <c r="L115" s="312">
        <v>31402.350000000006</v>
      </c>
      <c r="M115" s="299">
        <v>30499.85</v>
      </c>
      <c r="N115" s="299">
        <v>29294.15</v>
      </c>
      <c r="O115" s="314">
        <v>81690</v>
      </c>
      <c r="P115" s="315">
        <v>-4.523141654978962E-2</v>
      </c>
    </row>
    <row r="116" spans="1:16" ht="15">
      <c r="A116" s="272">
        <v>106</v>
      </c>
      <c r="B116" s="382" t="s">
        <v>51</v>
      </c>
      <c r="C116" s="513" t="s">
        <v>157</v>
      </c>
      <c r="D116" s="514">
        <v>44252</v>
      </c>
      <c r="E116" s="311">
        <v>1543.65</v>
      </c>
      <c r="F116" s="311">
        <v>1552.0333333333335</v>
      </c>
      <c r="G116" s="312">
        <v>1516.666666666667</v>
      </c>
      <c r="H116" s="312">
        <v>1489.6833333333334</v>
      </c>
      <c r="I116" s="312">
        <v>1454.3166666666668</v>
      </c>
      <c r="J116" s="312">
        <v>1579.0166666666671</v>
      </c>
      <c r="K116" s="312">
        <v>1614.3833333333334</v>
      </c>
      <c r="L116" s="312">
        <v>1641.3666666666672</v>
      </c>
      <c r="M116" s="299">
        <v>1587.4</v>
      </c>
      <c r="N116" s="299">
        <v>1525.05</v>
      </c>
      <c r="O116" s="314">
        <v>3929750</v>
      </c>
      <c r="P116" s="315">
        <v>-2.3640338890407214E-2</v>
      </c>
    </row>
    <row r="117" spans="1:16" ht="15">
      <c r="A117" s="272">
        <v>107</v>
      </c>
      <c r="B117" s="382" t="s">
        <v>72</v>
      </c>
      <c r="C117" s="513" t="s">
        <v>158</v>
      </c>
      <c r="D117" s="514">
        <v>44252</v>
      </c>
      <c r="E117" s="311">
        <v>245.1</v>
      </c>
      <c r="F117" s="311">
        <v>247.28333333333333</v>
      </c>
      <c r="G117" s="312">
        <v>241.91666666666666</v>
      </c>
      <c r="H117" s="312">
        <v>238.73333333333332</v>
      </c>
      <c r="I117" s="312">
        <v>233.36666666666665</v>
      </c>
      <c r="J117" s="312">
        <v>250.46666666666667</v>
      </c>
      <c r="K117" s="312">
        <v>255.83333333333334</v>
      </c>
      <c r="L117" s="312">
        <v>259.01666666666665</v>
      </c>
      <c r="M117" s="299">
        <v>252.65</v>
      </c>
      <c r="N117" s="299">
        <v>244.1</v>
      </c>
      <c r="O117" s="314">
        <v>13869000</v>
      </c>
      <c r="P117" s="315">
        <v>3.1459170013386883E-2</v>
      </c>
    </row>
    <row r="118" spans="1:16" ht="15">
      <c r="A118" s="272">
        <v>108</v>
      </c>
      <c r="B118" s="382" t="s">
        <v>56</v>
      </c>
      <c r="C118" s="513" t="s">
        <v>159</v>
      </c>
      <c r="D118" s="514">
        <v>44252</v>
      </c>
      <c r="E118" s="311">
        <v>126.5</v>
      </c>
      <c r="F118" s="311">
        <v>128.29999999999998</v>
      </c>
      <c r="G118" s="312">
        <v>124.04999999999995</v>
      </c>
      <c r="H118" s="312">
        <v>121.59999999999997</v>
      </c>
      <c r="I118" s="312">
        <v>117.34999999999994</v>
      </c>
      <c r="J118" s="312">
        <v>130.74999999999997</v>
      </c>
      <c r="K118" s="312">
        <v>135.00000000000003</v>
      </c>
      <c r="L118" s="312">
        <v>137.44999999999999</v>
      </c>
      <c r="M118" s="299">
        <v>132.55000000000001</v>
      </c>
      <c r="N118" s="299">
        <v>125.85</v>
      </c>
      <c r="O118" s="314">
        <v>29586400</v>
      </c>
      <c r="P118" s="315">
        <v>-1.0466820180029307E-3</v>
      </c>
    </row>
    <row r="119" spans="1:16" ht="15">
      <c r="A119" s="272">
        <v>109</v>
      </c>
      <c r="B119" s="382" t="s">
        <v>49</v>
      </c>
      <c r="C119" s="513" t="s">
        <v>160</v>
      </c>
      <c r="D119" s="514">
        <v>44252</v>
      </c>
      <c r="E119" s="311">
        <v>1731.7</v>
      </c>
      <c r="F119" s="311">
        <v>1742.4166666666667</v>
      </c>
      <c r="G119" s="312">
        <v>1716.1333333333334</v>
      </c>
      <c r="H119" s="312">
        <v>1700.5666666666666</v>
      </c>
      <c r="I119" s="312">
        <v>1674.2833333333333</v>
      </c>
      <c r="J119" s="312">
        <v>1757.9833333333336</v>
      </c>
      <c r="K119" s="312">
        <v>1784.2666666666669</v>
      </c>
      <c r="L119" s="312">
        <v>1799.8333333333337</v>
      </c>
      <c r="M119" s="299">
        <v>1768.7</v>
      </c>
      <c r="N119" s="299">
        <v>1726.85</v>
      </c>
      <c r="O119" s="314">
        <v>2624500</v>
      </c>
      <c r="P119" s="315">
        <v>-1.9611505416511021E-2</v>
      </c>
    </row>
    <row r="120" spans="1:16" ht="15">
      <c r="A120" s="272">
        <v>110</v>
      </c>
      <c r="B120" s="382" t="s">
        <v>53</v>
      </c>
      <c r="C120" s="513" t="s">
        <v>161</v>
      </c>
      <c r="D120" s="514">
        <v>44252</v>
      </c>
      <c r="E120" s="311">
        <v>40.200000000000003</v>
      </c>
      <c r="F120" s="311">
        <v>40.949999999999996</v>
      </c>
      <c r="G120" s="312">
        <v>39.099999999999994</v>
      </c>
      <c r="H120" s="312">
        <v>38</v>
      </c>
      <c r="I120" s="312">
        <v>36.15</v>
      </c>
      <c r="J120" s="312">
        <v>42.04999999999999</v>
      </c>
      <c r="K120" s="312">
        <v>43.9</v>
      </c>
      <c r="L120" s="312">
        <v>44.999999999999986</v>
      </c>
      <c r="M120" s="299">
        <v>42.8</v>
      </c>
      <c r="N120" s="299">
        <v>39.85</v>
      </c>
      <c r="O120" s="314">
        <v>215232000</v>
      </c>
      <c r="P120" s="315">
        <v>-0.19304139172165566</v>
      </c>
    </row>
    <row r="121" spans="1:16" ht="15">
      <c r="A121" s="272">
        <v>111</v>
      </c>
      <c r="B121" s="382" t="s">
        <v>42</v>
      </c>
      <c r="C121" s="513" t="s">
        <v>162</v>
      </c>
      <c r="D121" s="514">
        <v>44252</v>
      </c>
      <c r="E121" s="311">
        <v>206.1</v>
      </c>
      <c r="F121" s="311">
        <v>205.29999999999998</v>
      </c>
      <c r="G121" s="312">
        <v>202.94999999999996</v>
      </c>
      <c r="H121" s="312">
        <v>199.79999999999998</v>
      </c>
      <c r="I121" s="312">
        <v>197.44999999999996</v>
      </c>
      <c r="J121" s="312">
        <v>208.44999999999996</v>
      </c>
      <c r="K121" s="312">
        <v>210.79999999999998</v>
      </c>
      <c r="L121" s="312">
        <v>213.94999999999996</v>
      </c>
      <c r="M121" s="299">
        <v>207.65</v>
      </c>
      <c r="N121" s="299">
        <v>202.15</v>
      </c>
      <c r="O121" s="314">
        <v>10688000</v>
      </c>
      <c r="P121" s="315">
        <v>6.024096385542169E-3</v>
      </c>
    </row>
    <row r="122" spans="1:16" ht="15">
      <c r="A122" s="272">
        <v>112</v>
      </c>
      <c r="B122" s="382" t="s">
        <v>88</v>
      </c>
      <c r="C122" s="513" t="s">
        <v>163</v>
      </c>
      <c r="D122" s="514">
        <v>44252</v>
      </c>
      <c r="E122" s="311">
        <v>1504.1</v>
      </c>
      <c r="F122" s="311">
        <v>1499.9666666666665</v>
      </c>
      <c r="G122" s="312">
        <v>1478.6833333333329</v>
      </c>
      <c r="H122" s="312">
        <v>1453.2666666666664</v>
      </c>
      <c r="I122" s="312">
        <v>1431.9833333333329</v>
      </c>
      <c r="J122" s="312">
        <v>1525.383333333333</v>
      </c>
      <c r="K122" s="312">
        <v>1546.6666666666663</v>
      </c>
      <c r="L122" s="312">
        <v>1572.083333333333</v>
      </c>
      <c r="M122" s="299">
        <v>1521.25</v>
      </c>
      <c r="N122" s="299">
        <v>1474.55</v>
      </c>
      <c r="O122" s="314">
        <v>2083840</v>
      </c>
      <c r="P122" s="315">
        <v>3.331373701744072E-3</v>
      </c>
    </row>
    <row r="123" spans="1:16" ht="15">
      <c r="A123" s="272">
        <v>113</v>
      </c>
      <c r="B123" s="382" t="s">
        <v>37</v>
      </c>
      <c r="C123" s="513" t="s">
        <v>164</v>
      </c>
      <c r="D123" s="514">
        <v>44252</v>
      </c>
      <c r="E123" s="311">
        <v>876.9</v>
      </c>
      <c r="F123" s="311">
        <v>880.96666666666658</v>
      </c>
      <c r="G123" s="312">
        <v>859.98333333333312</v>
      </c>
      <c r="H123" s="312">
        <v>843.06666666666649</v>
      </c>
      <c r="I123" s="312">
        <v>822.08333333333303</v>
      </c>
      <c r="J123" s="312">
        <v>897.88333333333321</v>
      </c>
      <c r="K123" s="312">
        <v>918.86666666666656</v>
      </c>
      <c r="L123" s="312">
        <v>935.7833333333333</v>
      </c>
      <c r="M123" s="299">
        <v>901.95</v>
      </c>
      <c r="N123" s="299">
        <v>864.05</v>
      </c>
      <c r="O123" s="314">
        <v>1823250</v>
      </c>
      <c r="P123" s="315">
        <v>1.4184397163120567E-2</v>
      </c>
    </row>
    <row r="124" spans="1:16" ht="15">
      <c r="A124" s="272">
        <v>114</v>
      </c>
      <c r="B124" s="382" t="s">
        <v>53</v>
      </c>
      <c r="C124" s="513" t="s">
        <v>165</v>
      </c>
      <c r="D124" s="514">
        <v>44252</v>
      </c>
      <c r="E124" s="311">
        <v>249.55</v>
      </c>
      <c r="F124" s="311">
        <v>255.30000000000004</v>
      </c>
      <c r="G124" s="312">
        <v>241.50000000000006</v>
      </c>
      <c r="H124" s="312">
        <v>233.45000000000002</v>
      </c>
      <c r="I124" s="312">
        <v>219.65000000000003</v>
      </c>
      <c r="J124" s="312">
        <v>263.35000000000008</v>
      </c>
      <c r="K124" s="312">
        <v>277.15000000000009</v>
      </c>
      <c r="L124" s="312">
        <v>285.2000000000001</v>
      </c>
      <c r="M124" s="299">
        <v>269.10000000000002</v>
      </c>
      <c r="N124" s="299">
        <v>247.25</v>
      </c>
      <c r="O124" s="314">
        <v>20772700</v>
      </c>
      <c r="P124" s="315">
        <v>0.17677016592738623</v>
      </c>
    </row>
    <row r="125" spans="1:16" ht="15">
      <c r="A125" s="272">
        <v>115</v>
      </c>
      <c r="B125" s="382" t="s">
        <v>42</v>
      </c>
      <c r="C125" s="513" t="s">
        <v>166</v>
      </c>
      <c r="D125" s="514">
        <v>44252</v>
      </c>
      <c r="E125" s="311">
        <v>148.44999999999999</v>
      </c>
      <c r="F125" s="311">
        <v>150.13333333333333</v>
      </c>
      <c r="G125" s="312">
        <v>145.66666666666666</v>
      </c>
      <c r="H125" s="312">
        <v>142.88333333333333</v>
      </c>
      <c r="I125" s="312">
        <v>138.41666666666666</v>
      </c>
      <c r="J125" s="312">
        <v>152.91666666666666</v>
      </c>
      <c r="K125" s="312">
        <v>157.38333333333335</v>
      </c>
      <c r="L125" s="312">
        <v>160.16666666666666</v>
      </c>
      <c r="M125" s="299">
        <v>154.6</v>
      </c>
      <c r="N125" s="299">
        <v>147.35</v>
      </c>
      <c r="O125" s="314">
        <v>13296000</v>
      </c>
      <c r="P125" s="315">
        <v>-6.7234424025100848E-3</v>
      </c>
    </row>
    <row r="126" spans="1:16" ht="15">
      <c r="A126" s="272">
        <v>116</v>
      </c>
      <c r="B126" s="382" t="s">
        <v>72</v>
      </c>
      <c r="C126" s="513" t="s">
        <v>167</v>
      </c>
      <c r="D126" s="514">
        <v>44252</v>
      </c>
      <c r="E126" s="311">
        <v>1932.7</v>
      </c>
      <c r="F126" s="311">
        <v>1934.3999999999999</v>
      </c>
      <c r="G126" s="312">
        <v>1920.7999999999997</v>
      </c>
      <c r="H126" s="312">
        <v>1908.8999999999999</v>
      </c>
      <c r="I126" s="312">
        <v>1895.2999999999997</v>
      </c>
      <c r="J126" s="312">
        <v>1946.2999999999997</v>
      </c>
      <c r="K126" s="312">
        <v>1959.8999999999996</v>
      </c>
      <c r="L126" s="312">
        <v>1971.7999999999997</v>
      </c>
      <c r="M126" s="299">
        <v>1948</v>
      </c>
      <c r="N126" s="299">
        <v>1922.5</v>
      </c>
      <c r="O126" s="314">
        <v>31256500</v>
      </c>
      <c r="P126" s="315">
        <v>-2.4733516308163657E-3</v>
      </c>
    </row>
    <row r="127" spans="1:16" ht="15">
      <c r="A127" s="272">
        <v>117</v>
      </c>
      <c r="B127" s="382" t="s">
        <v>111</v>
      </c>
      <c r="C127" s="513" t="s">
        <v>168</v>
      </c>
      <c r="D127" s="514">
        <v>44252</v>
      </c>
      <c r="E127" s="311">
        <v>65.349999999999994</v>
      </c>
      <c r="F127" s="311">
        <v>64.600000000000009</v>
      </c>
      <c r="G127" s="312">
        <v>63.200000000000017</v>
      </c>
      <c r="H127" s="312">
        <v>61.050000000000011</v>
      </c>
      <c r="I127" s="312">
        <v>59.65000000000002</v>
      </c>
      <c r="J127" s="312">
        <v>66.750000000000014</v>
      </c>
      <c r="K127" s="312">
        <v>68.15000000000002</v>
      </c>
      <c r="L127" s="312">
        <v>70.300000000000011</v>
      </c>
      <c r="M127" s="299">
        <v>66</v>
      </c>
      <c r="N127" s="299">
        <v>62.45</v>
      </c>
      <c r="O127" s="314">
        <v>102619000</v>
      </c>
      <c r="P127" s="315">
        <v>-3.5880042841842201E-2</v>
      </c>
    </row>
    <row r="128" spans="1:16" ht="15">
      <c r="A128" s="272">
        <v>118</v>
      </c>
      <c r="B128" s="402" t="s">
        <v>56</v>
      </c>
      <c r="C128" s="513" t="s">
        <v>275</v>
      </c>
      <c r="D128" s="514">
        <v>44252</v>
      </c>
      <c r="E128" s="311">
        <v>866.9</v>
      </c>
      <c r="F128" s="311">
        <v>866.06666666666661</v>
      </c>
      <c r="G128" s="312">
        <v>857.88333333333321</v>
      </c>
      <c r="H128" s="312">
        <v>848.86666666666656</v>
      </c>
      <c r="I128" s="312">
        <v>840.68333333333317</v>
      </c>
      <c r="J128" s="312">
        <v>875.08333333333326</v>
      </c>
      <c r="K128" s="312">
        <v>883.26666666666665</v>
      </c>
      <c r="L128" s="312">
        <v>892.2833333333333</v>
      </c>
      <c r="M128" s="299">
        <v>874.25</v>
      </c>
      <c r="N128" s="299">
        <v>857.05</v>
      </c>
      <c r="O128" s="314">
        <v>5846250</v>
      </c>
      <c r="P128" s="315">
        <v>1.4049694289059451E-2</v>
      </c>
    </row>
    <row r="129" spans="1:16" ht="15">
      <c r="A129" s="272">
        <v>119</v>
      </c>
      <c r="B129" s="382" t="s">
        <v>53</v>
      </c>
      <c r="C129" s="513" t="s">
        <v>169</v>
      </c>
      <c r="D129" s="514">
        <v>44252</v>
      </c>
      <c r="E129" s="311">
        <v>394.1</v>
      </c>
      <c r="F129" s="311">
        <v>397.09999999999997</v>
      </c>
      <c r="G129" s="312">
        <v>383.49999999999994</v>
      </c>
      <c r="H129" s="312">
        <v>372.9</v>
      </c>
      <c r="I129" s="312">
        <v>359.29999999999995</v>
      </c>
      <c r="J129" s="312">
        <v>407.69999999999993</v>
      </c>
      <c r="K129" s="312">
        <v>421.29999999999995</v>
      </c>
      <c r="L129" s="312">
        <v>431.89999999999992</v>
      </c>
      <c r="M129" s="299">
        <v>410.7</v>
      </c>
      <c r="N129" s="299">
        <v>386.5</v>
      </c>
      <c r="O129" s="314">
        <v>103200000</v>
      </c>
      <c r="P129" s="315">
        <v>4.7279812463847534E-2</v>
      </c>
    </row>
    <row r="130" spans="1:16" ht="15">
      <c r="A130" s="272">
        <v>120</v>
      </c>
      <c r="B130" s="382" t="s">
        <v>37</v>
      </c>
      <c r="C130" s="513" t="s">
        <v>170</v>
      </c>
      <c r="D130" s="514">
        <v>44252</v>
      </c>
      <c r="E130" s="311">
        <v>26756.55</v>
      </c>
      <c r="F130" s="311">
        <v>26931.100000000002</v>
      </c>
      <c r="G130" s="312">
        <v>26486.450000000004</v>
      </c>
      <c r="H130" s="312">
        <v>26216.350000000002</v>
      </c>
      <c r="I130" s="312">
        <v>25771.700000000004</v>
      </c>
      <c r="J130" s="312">
        <v>27201.200000000004</v>
      </c>
      <c r="K130" s="312">
        <v>27645.850000000006</v>
      </c>
      <c r="L130" s="312">
        <v>27915.950000000004</v>
      </c>
      <c r="M130" s="299">
        <v>27375.75</v>
      </c>
      <c r="N130" s="299">
        <v>26661</v>
      </c>
      <c r="O130" s="314">
        <v>127450</v>
      </c>
      <c r="P130" s="315">
        <v>-4.1008276899924756E-2</v>
      </c>
    </row>
    <row r="131" spans="1:16" ht="15">
      <c r="A131" s="272">
        <v>121</v>
      </c>
      <c r="B131" s="382" t="s">
        <v>63</v>
      </c>
      <c r="C131" s="513" t="s">
        <v>171</v>
      </c>
      <c r="D131" s="514">
        <v>44252</v>
      </c>
      <c r="E131" s="311">
        <v>1839.7</v>
      </c>
      <c r="F131" s="311">
        <v>1842.3500000000001</v>
      </c>
      <c r="G131" s="312">
        <v>1813.6500000000003</v>
      </c>
      <c r="H131" s="312">
        <v>1787.6000000000001</v>
      </c>
      <c r="I131" s="312">
        <v>1758.9000000000003</v>
      </c>
      <c r="J131" s="312">
        <v>1868.4000000000003</v>
      </c>
      <c r="K131" s="312">
        <v>1897.1000000000001</v>
      </c>
      <c r="L131" s="312">
        <v>1923.1500000000003</v>
      </c>
      <c r="M131" s="299">
        <v>1871.05</v>
      </c>
      <c r="N131" s="299">
        <v>1816.3</v>
      </c>
      <c r="O131" s="314">
        <v>866800</v>
      </c>
      <c r="P131" s="315">
        <v>5.7434588385449903E-3</v>
      </c>
    </row>
    <row r="132" spans="1:16" ht="15">
      <c r="A132" s="272">
        <v>122</v>
      </c>
      <c r="B132" s="382" t="s">
        <v>78</v>
      </c>
      <c r="C132" s="513" t="s">
        <v>172</v>
      </c>
      <c r="D132" s="514">
        <v>44252</v>
      </c>
      <c r="E132" s="311">
        <v>5589.05</v>
      </c>
      <c r="F132" s="311">
        <v>5648.9333333333334</v>
      </c>
      <c r="G132" s="312">
        <v>5516.1166666666668</v>
      </c>
      <c r="H132" s="312">
        <v>5443.1833333333334</v>
      </c>
      <c r="I132" s="312">
        <v>5310.3666666666668</v>
      </c>
      <c r="J132" s="312">
        <v>5721.8666666666668</v>
      </c>
      <c r="K132" s="312">
        <v>5854.6833333333343</v>
      </c>
      <c r="L132" s="312">
        <v>5927.6166666666668</v>
      </c>
      <c r="M132" s="299">
        <v>5781.75</v>
      </c>
      <c r="N132" s="299">
        <v>5576</v>
      </c>
      <c r="O132" s="314">
        <v>340125</v>
      </c>
      <c r="P132" s="315">
        <v>-1.4678899082568807E-3</v>
      </c>
    </row>
    <row r="133" spans="1:16" ht="15">
      <c r="A133" s="272">
        <v>123</v>
      </c>
      <c r="B133" s="382" t="s">
        <v>56</v>
      </c>
      <c r="C133" s="513" t="s">
        <v>173</v>
      </c>
      <c r="D133" s="514">
        <v>44252</v>
      </c>
      <c r="E133" s="311">
        <v>1391.1</v>
      </c>
      <c r="F133" s="311">
        <v>1414.4333333333332</v>
      </c>
      <c r="G133" s="312">
        <v>1354.2666666666664</v>
      </c>
      <c r="H133" s="312">
        <v>1317.4333333333332</v>
      </c>
      <c r="I133" s="312">
        <v>1257.2666666666664</v>
      </c>
      <c r="J133" s="312">
        <v>1451.2666666666664</v>
      </c>
      <c r="K133" s="312">
        <v>1511.4333333333329</v>
      </c>
      <c r="L133" s="312">
        <v>1548.2666666666664</v>
      </c>
      <c r="M133" s="299">
        <v>1474.6</v>
      </c>
      <c r="N133" s="299">
        <v>1377.6</v>
      </c>
      <c r="O133" s="314">
        <v>4641600</v>
      </c>
      <c r="P133" s="315">
        <v>-1.1584327086882453E-2</v>
      </c>
    </row>
    <row r="134" spans="1:16" ht="15">
      <c r="A134" s="272">
        <v>124</v>
      </c>
      <c r="B134" s="382" t="s">
        <v>51</v>
      </c>
      <c r="C134" s="513" t="s">
        <v>175</v>
      </c>
      <c r="D134" s="514">
        <v>44252</v>
      </c>
      <c r="E134" s="311">
        <v>632.6</v>
      </c>
      <c r="F134" s="311">
        <v>631.70000000000005</v>
      </c>
      <c r="G134" s="312">
        <v>621.20000000000005</v>
      </c>
      <c r="H134" s="312">
        <v>609.79999999999995</v>
      </c>
      <c r="I134" s="312">
        <v>599.29999999999995</v>
      </c>
      <c r="J134" s="312">
        <v>643.10000000000014</v>
      </c>
      <c r="K134" s="312">
        <v>653.60000000000014</v>
      </c>
      <c r="L134" s="312">
        <v>665.00000000000023</v>
      </c>
      <c r="M134" s="299">
        <v>642.20000000000005</v>
      </c>
      <c r="N134" s="299">
        <v>620.29999999999995</v>
      </c>
      <c r="O134" s="314">
        <v>44676800</v>
      </c>
      <c r="P134" s="315">
        <v>1.1441792653164718E-2</v>
      </c>
    </row>
    <row r="135" spans="1:16" ht="15">
      <c r="A135" s="272">
        <v>125</v>
      </c>
      <c r="B135" s="382" t="s">
        <v>88</v>
      </c>
      <c r="C135" s="513" t="s">
        <v>176</v>
      </c>
      <c r="D135" s="514">
        <v>44252</v>
      </c>
      <c r="E135" s="311">
        <v>550.15</v>
      </c>
      <c r="F135" s="311">
        <v>546.94999999999993</v>
      </c>
      <c r="G135" s="312">
        <v>535.19999999999982</v>
      </c>
      <c r="H135" s="312">
        <v>520.24999999999989</v>
      </c>
      <c r="I135" s="312">
        <v>508.49999999999977</v>
      </c>
      <c r="J135" s="312">
        <v>561.89999999999986</v>
      </c>
      <c r="K135" s="312">
        <v>573.65000000000009</v>
      </c>
      <c r="L135" s="312">
        <v>588.59999999999991</v>
      </c>
      <c r="M135" s="299">
        <v>558.70000000000005</v>
      </c>
      <c r="N135" s="299">
        <v>532</v>
      </c>
      <c r="O135" s="314">
        <v>12432000</v>
      </c>
      <c r="P135" s="315">
        <v>3.1744055769948959E-2</v>
      </c>
    </row>
    <row r="136" spans="1:16" ht="15">
      <c r="A136" s="272">
        <v>126</v>
      </c>
      <c r="B136" s="382" t="s">
        <v>177</v>
      </c>
      <c r="C136" s="513" t="s">
        <v>178</v>
      </c>
      <c r="D136" s="514">
        <v>44252</v>
      </c>
      <c r="E136" s="311">
        <v>526.20000000000005</v>
      </c>
      <c r="F136" s="311">
        <v>527.76666666666665</v>
      </c>
      <c r="G136" s="312">
        <v>518.38333333333333</v>
      </c>
      <c r="H136" s="312">
        <v>510.56666666666672</v>
      </c>
      <c r="I136" s="312">
        <v>501.18333333333339</v>
      </c>
      <c r="J136" s="312">
        <v>535.58333333333326</v>
      </c>
      <c r="K136" s="312">
        <v>544.96666666666647</v>
      </c>
      <c r="L136" s="312">
        <v>552.78333333333319</v>
      </c>
      <c r="M136" s="299">
        <v>537.15</v>
      </c>
      <c r="N136" s="299">
        <v>519.95000000000005</v>
      </c>
      <c r="O136" s="314">
        <v>6696000</v>
      </c>
      <c r="P136" s="315">
        <v>-1.8181818181818181E-2</v>
      </c>
    </row>
    <row r="137" spans="1:16" ht="15">
      <c r="A137" s="272">
        <v>127</v>
      </c>
      <c r="B137" s="382" t="s">
        <v>39</v>
      </c>
      <c r="C137" s="513" t="s">
        <v>807</v>
      </c>
      <c r="D137" s="514">
        <v>44252</v>
      </c>
      <c r="E137" s="311">
        <v>593.25</v>
      </c>
      <c r="F137" s="311">
        <v>595.31666666666672</v>
      </c>
      <c r="G137" s="312">
        <v>588.93333333333339</v>
      </c>
      <c r="H137" s="312">
        <v>584.61666666666667</v>
      </c>
      <c r="I137" s="312">
        <v>578.23333333333335</v>
      </c>
      <c r="J137" s="312">
        <v>599.63333333333344</v>
      </c>
      <c r="K137" s="312">
        <v>606.01666666666688</v>
      </c>
      <c r="L137" s="312">
        <v>610.33333333333348</v>
      </c>
      <c r="M137" s="299">
        <v>601.70000000000005</v>
      </c>
      <c r="N137" s="299">
        <v>591</v>
      </c>
      <c r="O137" s="314">
        <v>16433550</v>
      </c>
      <c r="P137" s="315">
        <v>1.450120843403617E-2</v>
      </c>
    </row>
    <row r="138" spans="1:16" ht="15">
      <c r="A138" s="272">
        <v>128</v>
      </c>
      <c r="B138" s="382" t="s">
        <v>43</v>
      </c>
      <c r="C138" s="513" t="s">
        <v>180</v>
      </c>
      <c r="D138" s="514">
        <v>44252</v>
      </c>
      <c r="E138" s="311">
        <v>317.85000000000002</v>
      </c>
      <c r="F138" s="311">
        <v>320.5333333333333</v>
      </c>
      <c r="G138" s="312">
        <v>310.36666666666662</v>
      </c>
      <c r="H138" s="312">
        <v>302.88333333333333</v>
      </c>
      <c r="I138" s="312">
        <v>292.71666666666664</v>
      </c>
      <c r="J138" s="312">
        <v>328.01666666666659</v>
      </c>
      <c r="K138" s="312">
        <v>338.18333333333334</v>
      </c>
      <c r="L138" s="312">
        <v>345.66666666666657</v>
      </c>
      <c r="M138" s="299">
        <v>330.7</v>
      </c>
      <c r="N138" s="299">
        <v>313.05</v>
      </c>
      <c r="O138" s="314">
        <v>71894100</v>
      </c>
      <c r="P138" s="315">
        <v>2.0964869677837138E-2</v>
      </c>
    </row>
    <row r="139" spans="1:16" ht="15">
      <c r="A139" s="272">
        <v>129</v>
      </c>
      <c r="B139" s="382" t="s">
        <v>42</v>
      </c>
      <c r="C139" s="513" t="s">
        <v>182</v>
      </c>
      <c r="D139" s="514">
        <v>44252</v>
      </c>
      <c r="E139" s="311">
        <v>87.7</v>
      </c>
      <c r="F139" s="311">
        <v>88.05</v>
      </c>
      <c r="G139" s="312">
        <v>84.8</v>
      </c>
      <c r="H139" s="312">
        <v>81.900000000000006</v>
      </c>
      <c r="I139" s="312">
        <v>78.650000000000006</v>
      </c>
      <c r="J139" s="312">
        <v>90.949999999999989</v>
      </c>
      <c r="K139" s="312">
        <v>94.199999999999989</v>
      </c>
      <c r="L139" s="312">
        <v>97.09999999999998</v>
      </c>
      <c r="M139" s="299">
        <v>91.3</v>
      </c>
      <c r="N139" s="299">
        <v>85.15</v>
      </c>
      <c r="O139" s="314">
        <v>110700000</v>
      </c>
      <c r="P139" s="315">
        <v>3.3396345305608068E-2</v>
      </c>
    </row>
    <row r="140" spans="1:16" ht="15">
      <c r="A140" s="272">
        <v>130</v>
      </c>
      <c r="B140" s="382" t="s">
        <v>111</v>
      </c>
      <c r="C140" s="513" t="s">
        <v>183</v>
      </c>
      <c r="D140" s="514">
        <v>44252</v>
      </c>
      <c r="E140" s="311">
        <v>687.95</v>
      </c>
      <c r="F140" s="311">
        <v>677.35</v>
      </c>
      <c r="G140" s="312">
        <v>662.2</v>
      </c>
      <c r="H140" s="312">
        <v>636.45000000000005</v>
      </c>
      <c r="I140" s="312">
        <v>621.30000000000007</v>
      </c>
      <c r="J140" s="312">
        <v>703.1</v>
      </c>
      <c r="K140" s="312">
        <v>718.24999999999989</v>
      </c>
      <c r="L140" s="312">
        <v>744</v>
      </c>
      <c r="M140" s="299">
        <v>692.5</v>
      </c>
      <c r="N140" s="299">
        <v>651.6</v>
      </c>
      <c r="O140" s="314">
        <v>40395400</v>
      </c>
      <c r="P140" s="315">
        <v>6.1466988296256589E-2</v>
      </c>
    </row>
    <row r="141" spans="1:16" ht="15">
      <c r="A141" s="272">
        <v>131</v>
      </c>
      <c r="B141" s="382" t="s">
        <v>106</v>
      </c>
      <c r="C141" s="513" t="s">
        <v>184</v>
      </c>
      <c r="D141" s="514">
        <v>44252</v>
      </c>
      <c r="E141" s="311">
        <v>3173.05</v>
      </c>
      <c r="F141" s="311">
        <v>3175.7833333333333</v>
      </c>
      <c r="G141" s="312">
        <v>3132.8166666666666</v>
      </c>
      <c r="H141" s="312">
        <v>3092.5833333333335</v>
      </c>
      <c r="I141" s="312">
        <v>3049.6166666666668</v>
      </c>
      <c r="J141" s="312">
        <v>3216.0166666666664</v>
      </c>
      <c r="K141" s="312">
        <v>3258.9833333333327</v>
      </c>
      <c r="L141" s="312">
        <v>3299.2166666666662</v>
      </c>
      <c r="M141" s="299">
        <v>3218.75</v>
      </c>
      <c r="N141" s="299">
        <v>3135.55</v>
      </c>
      <c r="O141" s="314">
        <v>5715000</v>
      </c>
      <c r="P141" s="315">
        <v>9.4854538710190239E-3</v>
      </c>
    </row>
    <row r="142" spans="1:16" ht="15">
      <c r="A142" s="272">
        <v>132</v>
      </c>
      <c r="B142" s="382" t="s">
        <v>106</v>
      </c>
      <c r="C142" s="513" t="s">
        <v>185</v>
      </c>
      <c r="D142" s="514">
        <v>44252</v>
      </c>
      <c r="E142" s="311">
        <v>960.7</v>
      </c>
      <c r="F142" s="311">
        <v>965.71666666666658</v>
      </c>
      <c r="G142" s="312">
        <v>948.53333333333319</v>
      </c>
      <c r="H142" s="312">
        <v>936.36666666666656</v>
      </c>
      <c r="I142" s="312">
        <v>919.18333333333317</v>
      </c>
      <c r="J142" s="312">
        <v>977.88333333333321</v>
      </c>
      <c r="K142" s="312">
        <v>995.06666666666661</v>
      </c>
      <c r="L142" s="312">
        <v>1007.2333333333332</v>
      </c>
      <c r="M142" s="299">
        <v>982.9</v>
      </c>
      <c r="N142" s="299">
        <v>953.55</v>
      </c>
      <c r="O142" s="314">
        <v>13147200</v>
      </c>
      <c r="P142" s="315">
        <v>-3.3521524347212422E-2</v>
      </c>
    </row>
    <row r="143" spans="1:16" ht="15">
      <c r="A143" s="272">
        <v>133</v>
      </c>
      <c r="B143" s="382" t="s">
        <v>49</v>
      </c>
      <c r="C143" s="513" t="s">
        <v>186</v>
      </c>
      <c r="D143" s="514">
        <v>44252</v>
      </c>
      <c r="E143" s="311">
        <v>1511.8</v>
      </c>
      <c r="F143" s="311">
        <v>1520.7</v>
      </c>
      <c r="G143" s="312">
        <v>1497.65</v>
      </c>
      <c r="H143" s="312">
        <v>1483.5</v>
      </c>
      <c r="I143" s="312">
        <v>1460.45</v>
      </c>
      <c r="J143" s="312">
        <v>1534.8500000000001</v>
      </c>
      <c r="K143" s="312">
        <v>1557.8999999999999</v>
      </c>
      <c r="L143" s="312">
        <v>1572.0500000000002</v>
      </c>
      <c r="M143" s="299">
        <v>1543.75</v>
      </c>
      <c r="N143" s="299">
        <v>1506.55</v>
      </c>
      <c r="O143" s="314">
        <v>6198750</v>
      </c>
      <c r="P143" s="315">
        <v>-6.610576923076923E-3</v>
      </c>
    </row>
    <row r="144" spans="1:16" ht="15">
      <c r="A144" s="272">
        <v>134</v>
      </c>
      <c r="B144" s="382" t="s">
        <v>51</v>
      </c>
      <c r="C144" s="513" t="s">
        <v>187</v>
      </c>
      <c r="D144" s="514">
        <v>44252</v>
      </c>
      <c r="E144" s="311">
        <v>2750.6</v>
      </c>
      <c r="F144" s="311">
        <v>2714.6166666666668</v>
      </c>
      <c r="G144" s="312">
        <v>2665.9833333333336</v>
      </c>
      <c r="H144" s="312">
        <v>2581.3666666666668</v>
      </c>
      <c r="I144" s="312">
        <v>2532.7333333333336</v>
      </c>
      <c r="J144" s="312">
        <v>2799.2333333333336</v>
      </c>
      <c r="K144" s="312">
        <v>2847.8666666666668</v>
      </c>
      <c r="L144" s="312">
        <v>2932.4833333333336</v>
      </c>
      <c r="M144" s="299">
        <v>2763.25</v>
      </c>
      <c r="N144" s="299">
        <v>2630</v>
      </c>
      <c r="O144" s="314">
        <v>832500</v>
      </c>
      <c r="P144" s="315">
        <v>5.6137012369172214E-2</v>
      </c>
    </row>
    <row r="145" spans="1:16" ht="15">
      <c r="A145" s="272">
        <v>135</v>
      </c>
      <c r="B145" s="382" t="s">
        <v>42</v>
      </c>
      <c r="C145" s="513" t="s">
        <v>188</v>
      </c>
      <c r="D145" s="514">
        <v>44252</v>
      </c>
      <c r="E145" s="311">
        <v>315.75</v>
      </c>
      <c r="F145" s="311">
        <v>316.4666666666667</v>
      </c>
      <c r="G145" s="312">
        <v>312.73333333333341</v>
      </c>
      <c r="H145" s="312">
        <v>309.7166666666667</v>
      </c>
      <c r="I145" s="312">
        <v>305.98333333333341</v>
      </c>
      <c r="J145" s="312">
        <v>319.48333333333341</v>
      </c>
      <c r="K145" s="312">
        <v>323.21666666666675</v>
      </c>
      <c r="L145" s="312">
        <v>326.23333333333341</v>
      </c>
      <c r="M145" s="299">
        <v>320.2</v>
      </c>
      <c r="N145" s="299">
        <v>313.45</v>
      </c>
      <c r="O145" s="314">
        <v>5505000</v>
      </c>
      <c r="P145" s="315">
        <v>7.6880834706205383E-3</v>
      </c>
    </row>
    <row r="146" spans="1:16" ht="15">
      <c r="A146" s="272">
        <v>136</v>
      </c>
      <c r="B146" s="382" t="s">
        <v>43</v>
      </c>
      <c r="C146" s="513" t="s">
        <v>189</v>
      </c>
      <c r="D146" s="514">
        <v>44252</v>
      </c>
      <c r="E146" s="311">
        <v>630.85</v>
      </c>
      <c r="F146" s="311">
        <v>636.16666666666663</v>
      </c>
      <c r="G146" s="312">
        <v>619.0333333333333</v>
      </c>
      <c r="H146" s="312">
        <v>607.2166666666667</v>
      </c>
      <c r="I146" s="312">
        <v>590.08333333333337</v>
      </c>
      <c r="J146" s="312">
        <v>647.98333333333323</v>
      </c>
      <c r="K146" s="312">
        <v>665.11666666666667</v>
      </c>
      <c r="L146" s="312">
        <v>676.93333333333317</v>
      </c>
      <c r="M146" s="299">
        <v>653.29999999999995</v>
      </c>
      <c r="N146" s="299">
        <v>624.35</v>
      </c>
      <c r="O146" s="314">
        <v>4485600</v>
      </c>
      <c r="P146" s="315">
        <v>-5.1228901391767841E-2</v>
      </c>
    </row>
    <row r="147" spans="1:16" ht="15">
      <c r="A147" s="272">
        <v>137</v>
      </c>
      <c r="B147" s="382" t="s">
        <v>49</v>
      </c>
      <c r="C147" s="513" t="s">
        <v>190</v>
      </c>
      <c r="D147" s="514">
        <v>44252</v>
      </c>
      <c r="E147" s="311">
        <v>1279.0999999999999</v>
      </c>
      <c r="F147" s="311">
        <v>1294.6333333333334</v>
      </c>
      <c r="G147" s="312">
        <v>1256.5666666666668</v>
      </c>
      <c r="H147" s="312">
        <v>1234.0333333333333</v>
      </c>
      <c r="I147" s="312">
        <v>1195.9666666666667</v>
      </c>
      <c r="J147" s="312">
        <v>1317.166666666667</v>
      </c>
      <c r="K147" s="312">
        <v>1355.2333333333336</v>
      </c>
      <c r="L147" s="312">
        <v>1377.7666666666671</v>
      </c>
      <c r="M147" s="299">
        <v>1332.7</v>
      </c>
      <c r="N147" s="299">
        <v>1272.0999999999999</v>
      </c>
      <c r="O147" s="314">
        <v>1284500</v>
      </c>
      <c r="P147" s="315">
        <v>1.2693156732891833E-2</v>
      </c>
    </row>
    <row r="148" spans="1:16" ht="15">
      <c r="A148" s="272">
        <v>138</v>
      </c>
      <c r="B148" s="382" t="s">
        <v>37</v>
      </c>
      <c r="C148" s="513" t="s">
        <v>192</v>
      </c>
      <c r="D148" s="514">
        <v>44252</v>
      </c>
      <c r="E148" s="311">
        <v>6355.4</v>
      </c>
      <c r="F148" s="311">
        <v>6297.7999999999993</v>
      </c>
      <c r="G148" s="312">
        <v>6186.8999999999987</v>
      </c>
      <c r="H148" s="312">
        <v>6018.4</v>
      </c>
      <c r="I148" s="312">
        <v>5907.4999999999991</v>
      </c>
      <c r="J148" s="312">
        <v>6466.2999999999984</v>
      </c>
      <c r="K148" s="312">
        <v>6577.2</v>
      </c>
      <c r="L148" s="312">
        <v>6745.699999999998</v>
      </c>
      <c r="M148" s="299">
        <v>6408.7</v>
      </c>
      <c r="N148" s="299">
        <v>6129.3</v>
      </c>
      <c r="O148" s="314">
        <v>1283400</v>
      </c>
      <c r="P148" s="315">
        <v>-4.2238805970149257E-2</v>
      </c>
    </row>
    <row r="149" spans="1:16" ht="15">
      <c r="A149" s="272">
        <v>139</v>
      </c>
      <c r="B149" s="382" t="s">
        <v>177</v>
      </c>
      <c r="C149" s="513" t="s">
        <v>194</v>
      </c>
      <c r="D149" s="514">
        <v>44252</v>
      </c>
      <c r="E149" s="311">
        <v>539.20000000000005</v>
      </c>
      <c r="F149" s="311">
        <v>543.76666666666677</v>
      </c>
      <c r="G149" s="312">
        <v>532.53333333333353</v>
      </c>
      <c r="H149" s="312">
        <v>525.86666666666679</v>
      </c>
      <c r="I149" s="312">
        <v>514.63333333333355</v>
      </c>
      <c r="J149" s="312">
        <v>550.43333333333351</v>
      </c>
      <c r="K149" s="312">
        <v>561.66666666666686</v>
      </c>
      <c r="L149" s="312">
        <v>568.33333333333348</v>
      </c>
      <c r="M149" s="299">
        <v>555</v>
      </c>
      <c r="N149" s="299">
        <v>537.1</v>
      </c>
      <c r="O149" s="314">
        <v>16957200</v>
      </c>
      <c r="P149" s="315">
        <v>3.6554354736172918E-2</v>
      </c>
    </row>
    <row r="150" spans="1:16" ht="15">
      <c r="A150" s="272">
        <v>140</v>
      </c>
      <c r="B150" s="382" t="s">
        <v>111</v>
      </c>
      <c r="C150" s="513" t="s">
        <v>195</v>
      </c>
      <c r="D150" s="514">
        <v>44252</v>
      </c>
      <c r="E150" s="311">
        <v>174.75</v>
      </c>
      <c r="F150" s="311">
        <v>175.73333333333335</v>
      </c>
      <c r="G150" s="312">
        <v>171.81666666666669</v>
      </c>
      <c r="H150" s="312">
        <v>168.88333333333335</v>
      </c>
      <c r="I150" s="312">
        <v>164.9666666666667</v>
      </c>
      <c r="J150" s="312">
        <v>178.66666666666669</v>
      </c>
      <c r="K150" s="312">
        <v>182.58333333333331</v>
      </c>
      <c r="L150" s="312">
        <v>185.51666666666668</v>
      </c>
      <c r="M150" s="299">
        <v>179.65</v>
      </c>
      <c r="N150" s="299">
        <v>172.8</v>
      </c>
      <c r="O150" s="314">
        <v>81660200</v>
      </c>
      <c r="P150" s="315">
        <v>-1.5988046320508032E-2</v>
      </c>
    </row>
    <row r="151" spans="1:16" ht="15">
      <c r="A151" s="272">
        <v>141</v>
      </c>
      <c r="B151" s="382" t="s">
        <v>63</v>
      </c>
      <c r="C151" s="513" t="s">
        <v>196</v>
      </c>
      <c r="D151" s="514">
        <v>44252</v>
      </c>
      <c r="E151" s="311">
        <v>1002.35</v>
      </c>
      <c r="F151" s="311">
        <v>1010.1500000000001</v>
      </c>
      <c r="G151" s="312">
        <v>981.35000000000014</v>
      </c>
      <c r="H151" s="312">
        <v>960.35</v>
      </c>
      <c r="I151" s="312">
        <v>931.55000000000007</v>
      </c>
      <c r="J151" s="312">
        <v>1031.1500000000001</v>
      </c>
      <c r="K151" s="312">
        <v>1059.9500000000003</v>
      </c>
      <c r="L151" s="312">
        <v>1080.9500000000003</v>
      </c>
      <c r="M151" s="299">
        <v>1038.95</v>
      </c>
      <c r="N151" s="299">
        <v>989.15</v>
      </c>
      <c r="O151" s="314">
        <v>2396000</v>
      </c>
      <c r="P151" s="315">
        <v>-1.0326311441553077E-2</v>
      </c>
    </row>
    <row r="152" spans="1:16" ht="15">
      <c r="A152" s="272">
        <v>142</v>
      </c>
      <c r="B152" s="382" t="s">
        <v>106</v>
      </c>
      <c r="C152" s="513" t="s">
        <v>197</v>
      </c>
      <c r="D152" s="514">
        <v>44252</v>
      </c>
      <c r="E152" s="311">
        <v>427.65</v>
      </c>
      <c r="F152" s="311">
        <v>427.75</v>
      </c>
      <c r="G152" s="312">
        <v>421.5</v>
      </c>
      <c r="H152" s="312">
        <v>415.35</v>
      </c>
      <c r="I152" s="312">
        <v>409.1</v>
      </c>
      <c r="J152" s="312">
        <v>433.9</v>
      </c>
      <c r="K152" s="312">
        <v>440.15</v>
      </c>
      <c r="L152" s="312">
        <v>446.29999999999995</v>
      </c>
      <c r="M152" s="299">
        <v>434</v>
      </c>
      <c r="N152" s="299">
        <v>421.6</v>
      </c>
      <c r="O152" s="314">
        <v>28278400</v>
      </c>
      <c r="P152" s="315">
        <v>1.2836676217765044E-2</v>
      </c>
    </row>
    <row r="153" spans="1:16" ht="15">
      <c r="A153" s="272">
        <v>143</v>
      </c>
      <c r="B153" s="382" t="s">
        <v>88</v>
      </c>
      <c r="C153" s="513" t="s">
        <v>199</v>
      </c>
      <c r="D153" s="514">
        <v>44252</v>
      </c>
      <c r="E153" s="311">
        <v>215.8</v>
      </c>
      <c r="F153" s="311">
        <v>226.36666666666665</v>
      </c>
      <c r="G153" s="312">
        <v>200.6333333333333</v>
      </c>
      <c r="H153" s="312">
        <v>185.46666666666664</v>
      </c>
      <c r="I153" s="312">
        <v>159.73333333333329</v>
      </c>
      <c r="J153" s="312">
        <v>241.5333333333333</v>
      </c>
      <c r="K153" s="312">
        <v>267.26666666666665</v>
      </c>
      <c r="L153" s="312">
        <v>282.43333333333328</v>
      </c>
      <c r="M153" s="299">
        <v>252.1</v>
      </c>
      <c r="N153" s="299">
        <v>211.2</v>
      </c>
      <c r="O153" s="314">
        <v>38241000</v>
      </c>
      <c r="P153" s="315">
        <v>0.18093385214007782</v>
      </c>
    </row>
    <row r="154" spans="1:16">
      <c r="A154" s="272">
        <v>144</v>
      </c>
      <c r="B154" s="291"/>
    </row>
    <row r="155" spans="1:16">
      <c r="A155" s="272">
        <v>145</v>
      </c>
      <c r="B155" s="291"/>
      <c r="C155" s="287"/>
      <c r="D155" s="287"/>
      <c r="E155" s="287"/>
      <c r="F155" s="286"/>
      <c r="G155" s="286"/>
      <c r="H155" s="286"/>
      <c r="I155" s="286"/>
      <c r="J155" s="286"/>
      <c r="K155" s="286"/>
      <c r="L155" s="286"/>
      <c r="M155" s="286"/>
    </row>
    <row r="156" spans="1:16">
      <c r="A156" s="272">
        <v>146</v>
      </c>
      <c r="B156" s="291"/>
      <c r="C156" s="287"/>
      <c r="D156" s="287"/>
      <c r="E156" s="287"/>
      <c r="F156" s="286"/>
      <c r="G156" s="286"/>
      <c r="H156" s="286"/>
      <c r="I156" s="286"/>
      <c r="J156" s="286"/>
      <c r="K156" s="286"/>
      <c r="L156" s="286"/>
      <c r="M156" s="286"/>
    </row>
    <row r="157" spans="1:16">
      <c r="A157" s="272">
        <v>147</v>
      </c>
      <c r="B157" s="291"/>
      <c r="C157" s="287"/>
      <c r="D157" s="287"/>
      <c r="E157" s="287"/>
      <c r="F157" s="286"/>
      <c r="G157" s="286"/>
      <c r="H157" s="286"/>
      <c r="I157" s="286"/>
      <c r="J157" s="286"/>
      <c r="K157" s="286"/>
      <c r="L157" s="286"/>
      <c r="M157" s="286"/>
    </row>
    <row r="158" spans="1:16">
      <c r="A158" s="272"/>
      <c r="C158" s="287"/>
      <c r="D158" s="287"/>
      <c r="E158" s="287"/>
      <c r="F158" s="286"/>
      <c r="G158" s="286"/>
      <c r="H158" s="286"/>
      <c r="I158" s="286"/>
      <c r="J158" s="286"/>
      <c r="K158" s="286"/>
      <c r="L158" s="286"/>
      <c r="M158" s="286"/>
    </row>
    <row r="159" spans="1:16">
      <c r="A159" s="272"/>
      <c r="B159" s="295"/>
      <c r="C159" s="287"/>
      <c r="D159" s="287"/>
      <c r="E159" s="287"/>
      <c r="F159" s="286"/>
      <c r="G159" s="286"/>
      <c r="H159" s="286"/>
      <c r="I159" s="286"/>
      <c r="J159" s="286"/>
      <c r="K159" s="286"/>
      <c r="L159" s="286"/>
      <c r="M159" s="286"/>
    </row>
    <row r="160" spans="1:16">
      <c r="A160" s="272"/>
      <c r="B160" s="316"/>
      <c r="C160" s="287"/>
      <c r="D160" s="287"/>
      <c r="E160" s="287"/>
      <c r="F160" s="286"/>
      <c r="G160" s="286"/>
      <c r="H160" s="286"/>
      <c r="I160" s="286"/>
      <c r="J160" s="286"/>
      <c r="K160" s="286"/>
      <c r="L160" s="286"/>
      <c r="M160" s="286"/>
    </row>
    <row r="161" spans="1:13">
      <c r="A161" s="272"/>
      <c r="B161" s="316"/>
      <c r="D161" s="316"/>
      <c r="E161" s="316"/>
      <c r="F161" s="318"/>
      <c r="G161" s="318"/>
      <c r="H161" s="286"/>
      <c r="I161" s="318"/>
      <c r="J161" s="318"/>
      <c r="K161" s="318"/>
      <c r="L161" s="318"/>
      <c r="M161" s="318"/>
    </row>
    <row r="162" spans="1:13">
      <c r="A162" s="272"/>
      <c r="B162" s="316"/>
      <c r="D162" s="316"/>
      <c r="E162" s="316"/>
      <c r="F162" s="318"/>
      <c r="G162" s="318"/>
      <c r="H162" s="318"/>
      <c r="I162" s="318"/>
      <c r="J162" s="318"/>
      <c r="K162" s="318"/>
      <c r="L162" s="318"/>
      <c r="M162" s="318"/>
    </row>
    <row r="163" spans="1:13">
      <c r="A163" s="272"/>
      <c r="B163" s="317"/>
      <c r="D163" s="317"/>
      <c r="E163" s="317"/>
      <c r="F163" s="318"/>
      <c r="G163" s="318"/>
      <c r="H163" s="318"/>
      <c r="I163" s="318"/>
      <c r="J163" s="318"/>
      <c r="K163" s="318"/>
      <c r="L163" s="318"/>
      <c r="M163" s="318"/>
    </row>
    <row r="164" spans="1:13">
      <c r="A164" s="272"/>
      <c r="B164" s="317"/>
      <c r="D164" s="317"/>
      <c r="E164" s="317"/>
      <c r="F164" s="318"/>
      <c r="G164" s="318"/>
      <c r="H164" s="318"/>
      <c r="I164" s="318"/>
      <c r="J164" s="318"/>
      <c r="K164" s="318"/>
      <c r="L164" s="318"/>
      <c r="M164" s="318"/>
    </row>
    <row r="165" spans="1:13">
      <c r="A165" s="272"/>
      <c r="B165" s="317"/>
      <c r="D165" s="317"/>
      <c r="E165" s="317"/>
      <c r="F165" s="318"/>
      <c r="G165" s="318"/>
      <c r="H165" s="318"/>
      <c r="I165" s="318"/>
      <c r="J165" s="318"/>
      <c r="K165" s="318"/>
      <c r="L165" s="318"/>
      <c r="M165" s="318"/>
    </row>
    <row r="166" spans="1:13">
      <c r="A166" s="272"/>
      <c r="B166" s="317"/>
      <c r="D166" s="317"/>
      <c r="E166" s="317"/>
      <c r="F166" s="318"/>
      <c r="G166" s="318"/>
      <c r="H166" s="318"/>
      <c r="I166" s="318"/>
      <c r="J166" s="318"/>
      <c r="K166" s="318"/>
      <c r="L166" s="318"/>
      <c r="M166" s="318"/>
    </row>
    <row r="167" spans="1:13">
      <c r="A167" s="285"/>
      <c r="B167" s="317"/>
      <c r="D167" s="317"/>
      <c r="E167" s="317"/>
      <c r="F167" s="318"/>
      <c r="G167" s="318"/>
      <c r="H167" s="318"/>
      <c r="I167" s="318"/>
      <c r="J167" s="318"/>
      <c r="K167" s="318"/>
      <c r="L167" s="318"/>
      <c r="M167" s="318"/>
    </row>
    <row r="168" spans="1:13">
      <c r="A168" s="285"/>
      <c r="B168" s="317"/>
      <c r="D168" s="317"/>
      <c r="E168" s="317"/>
      <c r="F168" s="318"/>
      <c r="G168" s="318"/>
      <c r="H168" s="318"/>
      <c r="I168" s="318"/>
      <c r="J168" s="318"/>
      <c r="K168" s="318"/>
      <c r="L168" s="318"/>
      <c r="M168" s="318"/>
    </row>
    <row r="169" spans="1:13">
      <c r="H169" s="318"/>
    </row>
    <row r="175" spans="1:13">
      <c r="A175" s="291" t="s">
        <v>200</v>
      </c>
    </row>
    <row r="176" spans="1:13">
      <c r="A176" s="291" t="s">
        <v>201</v>
      </c>
    </row>
    <row r="177" spans="1:1">
      <c r="A177" s="291" t="s">
        <v>202</v>
      </c>
    </row>
    <row r="178" spans="1:1">
      <c r="A178" s="291" t="s">
        <v>203</v>
      </c>
    </row>
    <row r="179" spans="1:1">
      <c r="A179" s="291" t="s">
        <v>204</v>
      </c>
    </row>
    <row r="181" spans="1:1">
      <c r="A181" s="295" t="s">
        <v>205</v>
      </c>
    </row>
    <row r="182" spans="1:1">
      <c r="A182" s="316" t="s">
        <v>206</v>
      </c>
    </row>
    <row r="183" spans="1:1">
      <c r="A183" s="316" t="s">
        <v>207</v>
      </c>
    </row>
    <row r="184" spans="1:1">
      <c r="A184" s="316" t="s">
        <v>208</v>
      </c>
    </row>
    <row r="185" spans="1:1">
      <c r="A185" s="317" t="s">
        <v>209</v>
      </c>
    </row>
    <row r="186" spans="1:1">
      <c r="A186" s="317" t="s">
        <v>210</v>
      </c>
    </row>
    <row r="187" spans="1:1">
      <c r="A187" s="317" t="s">
        <v>211</v>
      </c>
    </row>
    <row r="188" spans="1:1">
      <c r="A188" s="317" t="s">
        <v>212</v>
      </c>
    </row>
    <row r="189" spans="1:1">
      <c r="A189" s="317" t="s">
        <v>213</v>
      </c>
    </row>
    <row r="190" spans="1:1">
      <c r="A190" s="317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4" customWidth="1"/>
    <col min="13" max="13" width="12.7109375" style="8" customWidth="1"/>
    <col min="14" max="16384" width="9.140625" style="8"/>
  </cols>
  <sheetData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300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00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00"/>
      <c r="M4" s="264"/>
      <c r="N4" s="264"/>
      <c r="O4" s="264"/>
    </row>
    <row r="5" spans="1:15" ht="25.5" customHeight="1">
      <c r="M5" s="255" t="s">
        <v>14</v>
      </c>
    </row>
    <row r="6" spans="1:15">
      <c r="A6" s="295" t="s">
        <v>15</v>
      </c>
      <c r="K6" s="275">
        <f>Main!B10</f>
        <v>44235</v>
      </c>
    </row>
    <row r="7" spans="1:15">
      <c r="A7"/>
    </row>
    <row r="8" spans="1:15" ht="28.5" customHeight="1">
      <c r="A8" s="559" t="s">
        <v>16</v>
      </c>
      <c r="B8" s="560" t="s">
        <v>18</v>
      </c>
      <c r="C8" s="558" t="s">
        <v>19</v>
      </c>
      <c r="D8" s="558" t="s">
        <v>20</v>
      </c>
      <c r="E8" s="558" t="s">
        <v>21</v>
      </c>
      <c r="F8" s="558"/>
      <c r="G8" s="558"/>
      <c r="H8" s="558" t="s">
        <v>22</v>
      </c>
      <c r="I8" s="558"/>
      <c r="J8" s="558"/>
      <c r="K8" s="269"/>
      <c r="L8" s="277"/>
      <c r="M8" s="277"/>
    </row>
    <row r="9" spans="1:15" ht="36" customHeight="1">
      <c r="A9" s="554"/>
      <c r="B9" s="556"/>
      <c r="C9" s="561" t="s">
        <v>23</v>
      </c>
      <c r="D9" s="561"/>
      <c r="E9" s="271" t="s">
        <v>24</v>
      </c>
      <c r="F9" s="271" t="s">
        <v>25</v>
      </c>
      <c r="G9" s="271" t="s">
        <v>26</v>
      </c>
      <c r="H9" s="271" t="s">
        <v>27</v>
      </c>
      <c r="I9" s="271" t="s">
        <v>28</v>
      </c>
      <c r="J9" s="271" t="s">
        <v>29</v>
      </c>
      <c r="K9" s="271" t="s">
        <v>30</v>
      </c>
      <c r="L9" s="301" t="s">
        <v>31</v>
      </c>
      <c r="M9" s="279" t="s">
        <v>215</v>
      </c>
    </row>
    <row r="10" spans="1:15">
      <c r="A10" s="296">
        <v>1</v>
      </c>
      <c r="B10" s="272" t="s">
        <v>216</v>
      </c>
      <c r="C10" s="297">
        <v>14924.25</v>
      </c>
      <c r="D10" s="298">
        <v>14934.550000000001</v>
      </c>
      <c r="E10" s="298">
        <v>14854.450000000003</v>
      </c>
      <c r="F10" s="298">
        <v>14784.650000000001</v>
      </c>
      <c r="G10" s="298">
        <v>14704.550000000003</v>
      </c>
      <c r="H10" s="298">
        <v>15004.350000000002</v>
      </c>
      <c r="I10" s="298">
        <v>15084.45</v>
      </c>
      <c r="J10" s="298">
        <v>15154.250000000002</v>
      </c>
      <c r="K10" s="297">
        <v>15014.65</v>
      </c>
      <c r="L10" s="297">
        <v>14864.75</v>
      </c>
      <c r="M10" s="302"/>
    </row>
    <row r="11" spans="1:15">
      <c r="A11" s="296">
        <v>2</v>
      </c>
      <c r="B11" s="272" t="s">
        <v>217</v>
      </c>
      <c r="C11" s="299">
        <v>35654.5</v>
      </c>
      <c r="D11" s="274">
        <v>35938.23333333333</v>
      </c>
      <c r="E11" s="274">
        <v>35261.266666666663</v>
      </c>
      <c r="F11" s="274">
        <v>34868.033333333333</v>
      </c>
      <c r="G11" s="274">
        <v>34191.066666666666</v>
      </c>
      <c r="H11" s="274">
        <v>36331.46666666666</v>
      </c>
      <c r="I11" s="274">
        <v>37008.43333333332</v>
      </c>
      <c r="J11" s="274">
        <v>37401.666666666657</v>
      </c>
      <c r="K11" s="299">
        <v>36615.199999999997</v>
      </c>
      <c r="L11" s="299">
        <v>35545</v>
      </c>
      <c r="M11" s="302"/>
    </row>
    <row r="12" spans="1:15">
      <c r="A12" s="296">
        <v>3</v>
      </c>
      <c r="B12" s="280" t="s">
        <v>218</v>
      </c>
      <c r="C12" s="299">
        <v>1719.65</v>
      </c>
      <c r="D12" s="274">
        <v>1720.6499999999999</v>
      </c>
      <c r="E12" s="274">
        <v>1703.7999999999997</v>
      </c>
      <c r="F12" s="274">
        <v>1687.9499999999998</v>
      </c>
      <c r="G12" s="274">
        <v>1671.0999999999997</v>
      </c>
      <c r="H12" s="274">
        <v>1736.4999999999998</v>
      </c>
      <c r="I12" s="274">
        <v>1753.3499999999997</v>
      </c>
      <c r="J12" s="274">
        <v>1769.1999999999998</v>
      </c>
      <c r="K12" s="299">
        <v>1737.5</v>
      </c>
      <c r="L12" s="299">
        <v>1704.8</v>
      </c>
      <c r="M12" s="302"/>
    </row>
    <row r="13" spans="1:15">
      <c r="A13" s="296">
        <v>4</v>
      </c>
      <c r="B13" s="272" t="s">
        <v>219</v>
      </c>
      <c r="C13" s="299">
        <v>4020.7</v>
      </c>
      <c r="D13" s="274">
        <v>4034.8166666666671</v>
      </c>
      <c r="E13" s="274">
        <v>3997.0833333333339</v>
      </c>
      <c r="F13" s="274">
        <v>3973.4666666666667</v>
      </c>
      <c r="G13" s="274">
        <v>3935.7333333333336</v>
      </c>
      <c r="H13" s="274">
        <v>4058.4333333333343</v>
      </c>
      <c r="I13" s="274">
        <v>4096.166666666667</v>
      </c>
      <c r="J13" s="274">
        <v>4119.7833333333347</v>
      </c>
      <c r="K13" s="299">
        <v>4072.55</v>
      </c>
      <c r="L13" s="299">
        <v>4011.2</v>
      </c>
      <c r="M13" s="302"/>
    </row>
    <row r="14" spans="1:15">
      <c r="A14" s="296">
        <v>5</v>
      </c>
      <c r="B14" s="272" t="s">
        <v>220</v>
      </c>
      <c r="C14" s="299">
        <v>25331.599999999999</v>
      </c>
      <c r="D14" s="274">
        <v>25417.833333333332</v>
      </c>
      <c r="E14" s="274">
        <v>25102.166666666664</v>
      </c>
      <c r="F14" s="274">
        <v>24872.733333333334</v>
      </c>
      <c r="G14" s="274">
        <v>24557.066666666666</v>
      </c>
      <c r="H14" s="274">
        <v>25647.266666666663</v>
      </c>
      <c r="I14" s="274">
        <v>25962.933333333327</v>
      </c>
      <c r="J14" s="274">
        <v>26192.366666666661</v>
      </c>
      <c r="K14" s="299">
        <v>25733.5</v>
      </c>
      <c r="L14" s="299">
        <v>25188.400000000001</v>
      </c>
      <c r="M14" s="302"/>
    </row>
    <row r="15" spans="1:15">
      <c r="A15" s="296">
        <v>6</v>
      </c>
      <c r="B15" s="272" t="s">
        <v>221</v>
      </c>
      <c r="C15" s="299">
        <v>2983</v>
      </c>
      <c r="D15" s="274">
        <v>2993.1</v>
      </c>
      <c r="E15" s="274">
        <v>2958.6</v>
      </c>
      <c r="F15" s="274">
        <v>2934.2</v>
      </c>
      <c r="G15" s="274">
        <v>2899.7</v>
      </c>
      <c r="H15" s="274">
        <v>3017.5</v>
      </c>
      <c r="I15" s="274">
        <v>3052</v>
      </c>
      <c r="J15" s="274">
        <v>3076.4</v>
      </c>
      <c r="K15" s="299">
        <v>3027.6</v>
      </c>
      <c r="L15" s="299">
        <v>2968.7</v>
      </c>
      <c r="M15" s="302"/>
    </row>
    <row r="16" spans="1:15">
      <c r="A16" s="296">
        <v>7</v>
      </c>
      <c r="B16" s="272" t="s">
        <v>222</v>
      </c>
      <c r="C16" s="299">
        <v>6581.4</v>
      </c>
      <c r="D16" s="274">
        <v>6634.5333333333328</v>
      </c>
      <c r="E16" s="274">
        <v>6497.6666666666661</v>
      </c>
      <c r="F16" s="274">
        <v>6413.9333333333334</v>
      </c>
      <c r="G16" s="274">
        <v>6277.0666666666666</v>
      </c>
      <c r="H16" s="274">
        <v>6718.2666666666655</v>
      </c>
      <c r="I16" s="274">
        <v>6855.1333333333323</v>
      </c>
      <c r="J16" s="274">
        <v>6938.866666666665</v>
      </c>
      <c r="K16" s="299">
        <v>6771.4</v>
      </c>
      <c r="L16" s="299">
        <v>6550.8</v>
      </c>
      <c r="M16" s="302"/>
    </row>
    <row r="17" spans="1:13">
      <c r="A17" s="296">
        <v>8</v>
      </c>
      <c r="B17" s="272" t="s">
        <v>38</v>
      </c>
      <c r="C17" s="272">
        <v>1723</v>
      </c>
      <c r="D17" s="274">
        <v>1733.6666666666667</v>
      </c>
      <c r="E17" s="274">
        <v>1704.3333333333335</v>
      </c>
      <c r="F17" s="274">
        <v>1685.6666666666667</v>
      </c>
      <c r="G17" s="274">
        <v>1656.3333333333335</v>
      </c>
      <c r="H17" s="274">
        <v>1752.3333333333335</v>
      </c>
      <c r="I17" s="274">
        <v>1781.666666666667</v>
      </c>
      <c r="J17" s="274">
        <v>1800.3333333333335</v>
      </c>
      <c r="K17" s="272">
        <v>1763</v>
      </c>
      <c r="L17" s="272">
        <v>1715</v>
      </c>
      <c r="M17" s="272">
        <v>10.89231</v>
      </c>
    </row>
    <row r="18" spans="1:13">
      <c r="A18" s="296">
        <v>9</v>
      </c>
      <c r="B18" s="272" t="s">
        <v>223</v>
      </c>
      <c r="C18" s="272">
        <v>981.9</v>
      </c>
      <c r="D18" s="274">
        <v>980.63333333333333</v>
      </c>
      <c r="E18" s="274">
        <v>966.26666666666665</v>
      </c>
      <c r="F18" s="274">
        <v>950.63333333333333</v>
      </c>
      <c r="G18" s="274">
        <v>936.26666666666665</v>
      </c>
      <c r="H18" s="274">
        <v>996.26666666666665</v>
      </c>
      <c r="I18" s="274">
        <v>1010.6333333333332</v>
      </c>
      <c r="J18" s="274">
        <v>1026.2666666666667</v>
      </c>
      <c r="K18" s="272">
        <v>995</v>
      </c>
      <c r="L18" s="272">
        <v>965</v>
      </c>
      <c r="M18" s="272">
        <v>7.47248</v>
      </c>
    </row>
    <row r="19" spans="1:13">
      <c r="A19" s="296">
        <v>10</v>
      </c>
      <c r="B19" s="272" t="s">
        <v>736</v>
      </c>
      <c r="C19" s="273">
        <v>1190.45</v>
      </c>
      <c r="D19" s="274">
        <v>1187.8499999999999</v>
      </c>
      <c r="E19" s="274">
        <v>1177.6999999999998</v>
      </c>
      <c r="F19" s="274">
        <v>1164.9499999999998</v>
      </c>
      <c r="G19" s="274">
        <v>1154.7999999999997</v>
      </c>
      <c r="H19" s="274">
        <v>1200.5999999999999</v>
      </c>
      <c r="I19" s="274">
        <v>1210.75</v>
      </c>
      <c r="J19" s="274">
        <v>1223.5</v>
      </c>
      <c r="K19" s="272">
        <v>1198</v>
      </c>
      <c r="L19" s="272">
        <v>1175.0999999999999</v>
      </c>
      <c r="M19" s="272">
        <v>1.8361400000000001</v>
      </c>
    </row>
    <row r="20" spans="1:13">
      <c r="A20" s="296">
        <v>11</v>
      </c>
      <c r="B20" s="272" t="s">
        <v>289</v>
      </c>
      <c r="C20" s="272">
        <v>14477.75</v>
      </c>
      <c r="D20" s="274">
        <v>14477.583333333334</v>
      </c>
      <c r="E20" s="274">
        <v>14405.166666666668</v>
      </c>
      <c r="F20" s="274">
        <v>14332.583333333334</v>
      </c>
      <c r="G20" s="274">
        <v>14260.166666666668</v>
      </c>
      <c r="H20" s="274">
        <v>14550.166666666668</v>
      </c>
      <c r="I20" s="274">
        <v>14622.583333333336</v>
      </c>
      <c r="J20" s="274">
        <v>14695.166666666668</v>
      </c>
      <c r="K20" s="272">
        <v>14550</v>
      </c>
      <c r="L20" s="272">
        <v>14405</v>
      </c>
      <c r="M20" s="272">
        <v>0.22721</v>
      </c>
    </row>
    <row r="21" spans="1:13">
      <c r="A21" s="296">
        <v>12</v>
      </c>
      <c r="B21" s="272" t="s">
        <v>40</v>
      </c>
      <c r="C21" s="272">
        <v>595.35</v>
      </c>
      <c r="D21" s="274">
        <v>597.26666666666677</v>
      </c>
      <c r="E21" s="274">
        <v>586.68333333333351</v>
      </c>
      <c r="F21" s="274">
        <v>578.01666666666677</v>
      </c>
      <c r="G21" s="274">
        <v>567.43333333333351</v>
      </c>
      <c r="H21" s="274">
        <v>605.93333333333351</v>
      </c>
      <c r="I21" s="274">
        <v>616.51666666666677</v>
      </c>
      <c r="J21" s="274">
        <v>625.18333333333351</v>
      </c>
      <c r="K21" s="272">
        <v>607.85</v>
      </c>
      <c r="L21" s="272">
        <v>588.6</v>
      </c>
      <c r="M21" s="272">
        <v>47.549500000000002</v>
      </c>
    </row>
    <row r="22" spans="1:13">
      <c r="A22" s="296">
        <v>13</v>
      </c>
      <c r="B22" s="272" t="s">
        <v>290</v>
      </c>
      <c r="C22" s="272">
        <v>1077.1500000000001</v>
      </c>
      <c r="D22" s="274">
        <v>1087.3</v>
      </c>
      <c r="E22" s="274">
        <v>1043.5999999999999</v>
      </c>
      <c r="F22" s="274">
        <v>1010.05</v>
      </c>
      <c r="G22" s="274">
        <v>966.34999999999991</v>
      </c>
      <c r="H22" s="274">
        <v>1120.8499999999999</v>
      </c>
      <c r="I22" s="274">
        <v>1164.5500000000002</v>
      </c>
      <c r="J22" s="274">
        <v>1198.0999999999999</v>
      </c>
      <c r="K22" s="272">
        <v>1131</v>
      </c>
      <c r="L22" s="272">
        <v>1053.75</v>
      </c>
      <c r="M22" s="272">
        <v>6.9282000000000004</v>
      </c>
    </row>
    <row r="23" spans="1:13">
      <c r="A23" s="296">
        <v>14</v>
      </c>
      <c r="B23" s="272" t="s">
        <v>41</v>
      </c>
      <c r="C23" s="272">
        <v>566.95000000000005</v>
      </c>
      <c r="D23" s="274">
        <v>567.51666666666677</v>
      </c>
      <c r="E23" s="274">
        <v>561.08333333333348</v>
      </c>
      <c r="F23" s="274">
        <v>555.2166666666667</v>
      </c>
      <c r="G23" s="274">
        <v>548.78333333333342</v>
      </c>
      <c r="H23" s="274">
        <v>573.38333333333355</v>
      </c>
      <c r="I23" s="274">
        <v>579.81666666666672</v>
      </c>
      <c r="J23" s="274">
        <v>585.68333333333362</v>
      </c>
      <c r="K23" s="272">
        <v>573.95000000000005</v>
      </c>
      <c r="L23" s="272">
        <v>561.65</v>
      </c>
      <c r="M23" s="272">
        <v>55.868679999999998</v>
      </c>
    </row>
    <row r="24" spans="1:13">
      <c r="A24" s="296">
        <v>15</v>
      </c>
      <c r="B24" s="272" t="s">
        <v>839</v>
      </c>
      <c r="C24" s="272">
        <v>382.05</v>
      </c>
      <c r="D24" s="274">
        <v>385.4666666666667</v>
      </c>
      <c r="E24" s="274">
        <v>375.58333333333337</v>
      </c>
      <c r="F24" s="274">
        <v>369.11666666666667</v>
      </c>
      <c r="G24" s="274">
        <v>359.23333333333335</v>
      </c>
      <c r="H24" s="274">
        <v>391.93333333333339</v>
      </c>
      <c r="I24" s="274">
        <v>401.81666666666672</v>
      </c>
      <c r="J24" s="274">
        <v>408.28333333333342</v>
      </c>
      <c r="K24" s="272">
        <v>395.35</v>
      </c>
      <c r="L24" s="272">
        <v>379</v>
      </c>
      <c r="M24" s="272">
        <v>4.4174199999999999</v>
      </c>
    </row>
    <row r="25" spans="1:13">
      <c r="A25" s="296">
        <v>16</v>
      </c>
      <c r="B25" s="272" t="s">
        <v>291</v>
      </c>
      <c r="C25" s="272">
        <v>529.25</v>
      </c>
      <c r="D25" s="274">
        <v>530.58333333333337</v>
      </c>
      <c r="E25" s="274">
        <v>516.2166666666667</v>
      </c>
      <c r="F25" s="274">
        <v>503.18333333333328</v>
      </c>
      <c r="G25" s="274">
        <v>488.81666666666661</v>
      </c>
      <c r="H25" s="274">
        <v>543.61666666666679</v>
      </c>
      <c r="I25" s="274">
        <v>557.98333333333335</v>
      </c>
      <c r="J25" s="274">
        <v>571.01666666666688</v>
      </c>
      <c r="K25" s="272">
        <v>544.95000000000005</v>
      </c>
      <c r="L25" s="272">
        <v>517.54999999999995</v>
      </c>
      <c r="M25" s="272">
        <v>13.28135</v>
      </c>
    </row>
    <row r="26" spans="1:13">
      <c r="A26" s="296">
        <v>17</v>
      </c>
      <c r="B26" s="272" t="s">
        <v>224</v>
      </c>
      <c r="C26" s="272">
        <v>90.15</v>
      </c>
      <c r="D26" s="274">
        <v>90.483333333333348</v>
      </c>
      <c r="E26" s="274">
        <v>89.066666666666691</v>
      </c>
      <c r="F26" s="274">
        <v>87.983333333333348</v>
      </c>
      <c r="G26" s="274">
        <v>86.566666666666691</v>
      </c>
      <c r="H26" s="274">
        <v>91.566666666666691</v>
      </c>
      <c r="I26" s="274">
        <v>92.983333333333348</v>
      </c>
      <c r="J26" s="274">
        <v>94.066666666666691</v>
      </c>
      <c r="K26" s="272">
        <v>91.9</v>
      </c>
      <c r="L26" s="272">
        <v>89.4</v>
      </c>
      <c r="M26" s="272">
        <v>36.547330000000002</v>
      </c>
    </row>
    <row r="27" spans="1:13">
      <c r="A27" s="296">
        <v>18</v>
      </c>
      <c r="B27" s="272" t="s">
        <v>225</v>
      </c>
      <c r="C27" s="272">
        <v>166.75</v>
      </c>
      <c r="D27" s="274">
        <v>164.88333333333333</v>
      </c>
      <c r="E27" s="274">
        <v>159.86666666666665</v>
      </c>
      <c r="F27" s="274">
        <v>152.98333333333332</v>
      </c>
      <c r="G27" s="274">
        <v>147.96666666666664</v>
      </c>
      <c r="H27" s="274">
        <v>171.76666666666665</v>
      </c>
      <c r="I27" s="274">
        <v>176.7833333333333</v>
      </c>
      <c r="J27" s="274">
        <v>183.66666666666666</v>
      </c>
      <c r="K27" s="272">
        <v>169.9</v>
      </c>
      <c r="L27" s="272">
        <v>158</v>
      </c>
      <c r="M27" s="272">
        <v>68.053299999999993</v>
      </c>
    </row>
    <row r="28" spans="1:13">
      <c r="A28" s="296">
        <v>19</v>
      </c>
      <c r="B28" s="272" t="s">
        <v>226</v>
      </c>
      <c r="C28" s="272">
        <v>1814.4</v>
      </c>
      <c r="D28" s="274">
        <v>1811.3500000000001</v>
      </c>
      <c r="E28" s="274">
        <v>1795.8000000000002</v>
      </c>
      <c r="F28" s="274">
        <v>1777.2</v>
      </c>
      <c r="G28" s="274">
        <v>1761.65</v>
      </c>
      <c r="H28" s="274">
        <v>1829.9500000000003</v>
      </c>
      <c r="I28" s="274">
        <v>1845.5</v>
      </c>
      <c r="J28" s="274">
        <v>1864.1000000000004</v>
      </c>
      <c r="K28" s="272">
        <v>1826.9</v>
      </c>
      <c r="L28" s="272">
        <v>1792.75</v>
      </c>
      <c r="M28" s="272">
        <v>1.2847999999999999</v>
      </c>
    </row>
    <row r="29" spans="1:13">
      <c r="A29" s="296">
        <v>20</v>
      </c>
      <c r="B29" s="272" t="s">
        <v>295</v>
      </c>
      <c r="C29" s="272">
        <v>932.7</v>
      </c>
      <c r="D29" s="274">
        <v>936.25</v>
      </c>
      <c r="E29" s="274">
        <v>924.55</v>
      </c>
      <c r="F29" s="274">
        <v>916.4</v>
      </c>
      <c r="G29" s="274">
        <v>904.69999999999993</v>
      </c>
      <c r="H29" s="274">
        <v>944.4</v>
      </c>
      <c r="I29" s="274">
        <v>956.1</v>
      </c>
      <c r="J29" s="274">
        <v>964.25</v>
      </c>
      <c r="K29" s="272">
        <v>947.95</v>
      </c>
      <c r="L29" s="272">
        <v>928.1</v>
      </c>
      <c r="M29" s="272">
        <v>2.9843799999999998</v>
      </c>
    </row>
    <row r="30" spans="1:13">
      <c r="A30" s="296">
        <v>21</v>
      </c>
      <c r="B30" s="272" t="s">
        <v>227</v>
      </c>
      <c r="C30" s="272">
        <v>2943.95</v>
      </c>
      <c r="D30" s="274">
        <v>2959.3166666666671</v>
      </c>
      <c r="E30" s="274">
        <v>2903.6333333333341</v>
      </c>
      <c r="F30" s="274">
        <v>2863.3166666666671</v>
      </c>
      <c r="G30" s="274">
        <v>2807.6333333333341</v>
      </c>
      <c r="H30" s="274">
        <v>2999.6333333333341</v>
      </c>
      <c r="I30" s="274">
        <v>3055.3166666666675</v>
      </c>
      <c r="J30" s="274">
        <v>3095.6333333333341</v>
      </c>
      <c r="K30" s="272">
        <v>3015</v>
      </c>
      <c r="L30" s="272">
        <v>2919</v>
      </c>
      <c r="M30" s="272">
        <v>2.1697799999999998</v>
      </c>
    </row>
    <row r="31" spans="1:13">
      <c r="A31" s="296">
        <v>22</v>
      </c>
      <c r="B31" s="272" t="s">
        <v>44</v>
      </c>
      <c r="C31" s="272">
        <v>940.6</v>
      </c>
      <c r="D31" s="274">
        <v>946.93333333333339</v>
      </c>
      <c r="E31" s="274">
        <v>929.46666666666681</v>
      </c>
      <c r="F31" s="274">
        <v>918.33333333333337</v>
      </c>
      <c r="G31" s="274">
        <v>900.86666666666679</v>
      </c>
      <c r="H31" s="274">
        <v>958.06666666666683</v>
      </c>
      <c r="I31" s="274">
        <v>975.53333333333353</v>
      </c>
      <c r="J31" s="274">
        <v>986.66666666666686</v>
      </c>
      <c r="K31" s="272">
        <v>964.4</v>
      </c>
      <c r="L31" s="272">
        <v>935.8</v>
      </c>
      <c r="M31" s="272">
        <v>5.4024000000000001</v>
      </c>
    </row>
    <row r="32" spans="1:13">
      <c r="A32" s="296">
        <v>23</v>
      </c>
      <c r="B32" s="272" t="s">
        <v>45</v>
      </c>
      <c r="C32" s="272">
        <v>271.3</v>
      </c>
      <c r="D32" s="274">
        <v>271.81666666666666</v>
      </c>
      <c r="E32" s="274">
        <v>268.0333333333333</v>
      </c>
      <c r="F32" s="274">
        <v>264.76666666666665</v>
      </c>
      <c r="G32" s="274">
        <v>260.98333333333329</v>
      </c>
      <c r="H32" s="274">
        <v>275.08333333333331</v>
      </c>
      <c r="I32" s="274">
        <v>278.86666666666673</v>
      </c>
      <c r="J32" s="274">
        <v>282.13333333333333</v>
      </c>
      <c r="K32" s="272">
        <v>275.60000000000002</v>
      </c>
      <c r="L32" s="272">
        <v>268.55</v>
      </c>
      <c r="M32" s="272">
        <v>51.199669999999998</v>
      </c>
    </row>
    <row r="33" spans="1:13">
      <c r="A33" s="296">
        <v>24</v>
      </c>
      <c r="B33" s="272" t="s">
        <v>46</v>
      </c>
      <c r="C33" s="272">
        <v>2738.6</v>
      </c>
      <c r="D33" s="274">
        <v>2736.4166666666665</v>
      </c>
      <c r="E33" s="274">
        <v>2689.833333333333</v>
      </c>
      <c r="F33" s="274">
        <v>2641.0666666666666</v>
      </c>
      <c r="G33" s="274">
        <v>2594.4833333333331</v>
      </c>
      <c r="H33" s="274">
        <v>2785.1833333333329</v>
      </c>
      <c r="I33" s="274">
        <v>2831.766666666666</v>
      </c>
      <c r="J33" s="274">
        <v>2880.5333333333328</v>
      </c>
      <c r="K33" s="272">
        <v>2783</v>
      </c>
      <c r="L33" s="272">
        <v>2687.65</v>
      </c>
      <c r="M33" s="272">
        <v>9.4131599999999995</v>
      </c>
    </row>
    <row r="34" spans="1:13">
      <c r="A34" s="296">
        <v>25</v>
      </c>
      <c r="B34" s="272" t="s">
        <v>47</v>
      </c>
      <c r="C34" s="272">
        <v>241.6</v>
      </c>
      <c r="D34" s="274">
        <v>242.18333333333331</v>
      </c>
      <c r="E34" s="274">
        <v>234.41666666666663</v>
      </c>
      <c r="F34" s="274">
        <v>227.23333333333332</v>
      </c>
      <c r="G34" s="274">
        <v>219.46666666666664</v>
      </c>
      <c r="H34" s="274">
        <v>249.36666666666662</v>
      </c>
      <c r="I34" s="274">
        <v>257.13333333333333</v>
      </c>
      <c r="J34" s="274">
        <v>264.31666666666661</v>
      </c>
      <c r="K34" s="272">
        <v>249.95</v>
      </c>
      <c r="L34" s="272">
        <v>235</v>
      </c>
      <c r="M34" s="272">
        <v>241.92684</v>
      </c>
    </row>
    <row r="35" spans="1:13">
      <c r="A35" s="296">
        <v>26</v>
      </c>
      <c r="B35" s="272" t="s">
        <v>48</v>
      </c>
      <c r="C35" s="272">
        <v>131.65</v>
      </c>
      <c r="D35" s="274">
        <v>133.08333333333334</v>
      </c>
      <c r="E35" s="274">
        <v>128.76666666666668</v>
      </c>
      <c r="F35" s="274">
        <v>125.88333333333333</v>
      </c>
      <c r="G35" s="274">
        <v>121.56666666666666</v>
      </c>
      <c r="H35" s="274">
        <v>135.9666666666667</v>
      </c>
      <c r="I35" s="274">
        <v>140.28333333333336</v>
      </c>
      <c r="J35" s="274">
        <v>143.16666666666671</v>
      </c>
      <c r="K35" s="272">
        <v>137.4</v>
      </c>
      <c r="L35" s="272">
        <v>130.19999999999999</v>
      </c>
      <c r="M35" s="272">
        <v>278.19560000000001</v>
      </c>
    </row>
    <row r="36" spans="1:13">
      <c r="A36" s="296">
        <v>27</v>
      </c>
      <c r="B36" s="272" t="s">
        <v>50</v>
      </c>
      <c r="C36" s="272">
        <v>2376.75</v>
      </c>
      <c r="D36" s="274">
        <v>2390.4833333333331</v>
      </c>
      <c r="E36" s="274">
        <v>2357.0666666666662</v>
      </c>
      <c r="F36" s="274">
        <v>2337.3833333333332</v>
      </c>
      <c r="G36" s="274">
        <v>2303.9666666666662</v>
      </c>
      <c r="H36" s="274">
        <v>2410.1666666666661</v>
      </c>
      <c r="I36" s="274">
        <v>2443.583333333333</v>
      </c>
      <c r="J36" s="274">
        <v>2463.266666666666</v>
      </c>
      <c r="K36" s="272">
        <v>2423.9</v>
      </c>
      <c r="L36" s="272">
        <v>2370.8000000000002</v>
      </c>
      <c r="M36" s="272">
        <v>33.033189999999998</v>
      </c>
    </row>
    <row r="37" spans="1:13">
      <c r="A37" s="296">
        <v>28</v>
      </c>
      <c r="B37" s="272" t="s">
        <v>52</v>
      </c>
      <c r="C37" s="272">
        <v>942.85</v>
      </c>
      <c r="D37" s="274">
        <v>940.91666666666663</v>
      </c>
      <c r="E37" s="274">
        <v>926.93333333333328</v>
      </c>
      <c r="F37" s="274">
        <v>911.01666666666665</v>
      </c>
      <c r="G37" s="274">
        <v>897.0333333333333</v>
      </c>
      <c r="H37" s="274">
        <v>956.83333333333326</v>
      </c>
      <c r="I37" s="274">
        <v>970.81666666666661</v>
      </c>
      <c r="J37" s="274">
        <v>986.73333333333323</v>
      </c>
      <c r="K37" s="272">
        <v>954.9</v>
      </c>
      <c r="L37" s="272">
        <v>925</v>
      </c>
      <c r="M37" s="272">
        <v>41.313540000000003</v>
      </c>
    </row>
    <row r="38" spans="1:13">
      <c r="A38" s="296">
        <v>29</v>
      </c>
      <c r="B38" s="272" t="s">
        <v>228</v>
      </c>
      <c r="C38" s="272">
        <v>2946.05</v>
      </c>
      <c r="D38" s="274">
        <v>2951.9666666666667</v>
      </c>
      <c r="E38" s="274">
        <v>2916.9333333333334</v>
      </c>
      <c r="F38" s="274">
        <v>2887.8166666666666</v>
      </c>
      <c r="G38" s="274">
        <v>2852.7833333333333</v>
      </c>
      <c r="H38" s="274">
        <v>2981.0833333333335</v>
      </c>
      <c r="I38" s="274">
        <v>3016.1166666666672</v>
      </c>
      <c r="J38" s="274">
        <v>3045.2333333333336</v>
      </c>
      <c r="K38" s="272">
        <v>2987</v>
      </c>
      <c r="L38" s="272">
        <v>2922.85</v>
      </c>
      <c r="M38" s="272">
        <v>3.4972099999999999</v>
      </c>
    </row>
    <row r="39" spans="1:13">
      <c r="A39" s="296">
        <v>30</v>
      </c>
      <c r="B39" s="272" t="s">
        <v>54</v>
      </c>
      <c r="C39" s="272">
        <v>719.6</v>
      </c>
      <c r="D39" s="274">
        <v>734.30000000000007</v>
      </c>
      <c r="E39" s="274">
        <v>702.30000000000018</v>
      </c>
      <c r="F39" s="274">
        <v>685.00000000000011</v>
      </c>
      <c r="G39" s="274">
        <v>653.00000000000023</v>
      </c>
      <c r="H39" s="274">
        <v>751.60000000000014</v>
      </c>
      <c r="I39" s="274">
        <v>783.59999999999991</v>
      </c>
      <c r="J39" s="274">
        <v>800.90000000000009</v>
      </c>
      <c r="K39" s="272">
        <v>766.3</v>
      </c>
      <c r="L39" s="272">
        <v>717</v>
      </c>
      <c r="M39" s="272">
        <v>311.21503000000001</v>
      </c>
    </row>
    <row r="40" spans="1:13">
      <c r="A40" s="296">
        <v>31</v>
      </c>
      <c r="B40" s="272" t="s">
        <v>55</v>
      </c>
      <c r="C40" s="272">
        <v>4231.25</v>
      </c>
      <c r="D40" s="274">
        <v>4221.6833333333334</v>
      </c>
      <c r="E40" s="274">
        <v>4170.5666666666666</v>
      </c>
      <c r="F40" s="274">
        <v>4109.8833333333332</v>
      </c>
      <c r="G40" s="274">
        <v>4058.7666666666664</v>
      </c>
      <c r="H40" s="274">
        <v>4282.3666666666668</v>
      </c>
      <c r="I40" s="274">
        <v>4333.4833333333336</v>
      </c>
      <c r="J40" s="274">
        <v>4394.166666666667</v>
      </c>
      <c r="K40" s="272">
        <v>4272.8</v>
      </c>
      <c r="L40" s="272">
        <v>4161</v>
      </c>
      <c r="M40" s="272">
        <v>7.2919099999999997</v>
      </c>
    </row>
    <row r="41" spans="1:13">
      <c r="A41" s="296">
        <v>32</v>
      </c>
      <c r="B41" s="272" t="s">
        <v>58</v>
      </c>
      <c r="C41" s="272">
        <v>5538.55</v>
      </c>
      <c r="D41" s="274">
        <v>5545.1833333333334</v>
      </c>
      <c r="E41" s="274">
        <v>5463.3666666666668</v>
      </c>
      <c r="F41" s="274">
        <v>5388.1833333333334</v>
      </c>
      <c r="G41" s="274">
        <v>5306.3666666666668</v>
      </c>
      <c r="H41" s="274">
        <v>5620.3666666666668</v>
      </c>
      <c r="I41" s="274">
        <v>5702.1833333333343</v>
      </c>
      <c r="J41" s="274">
        <v>5777.3666666666668</v>
      </c>
      <c r="K41" s="272">
        <v>5627</v>
      </c>
      <c r="L41" s="272">
        <v>5470</v>
      </c>
      <c r="M41" s="272">
        <v>44.379869999999997</v>
      </c>
    </row>
    <row r="42" spans="1:13">
      <c r="A42" s="296">
        <v>33</v>
      </c>
      <c r="B42" s="272" t="s">
        <v>57</v>
      </c>
      <c r="C42" s="272">
        <v>9722.2000000000007</v>
      </c>
      <c r="D42" s="274">
        <v>9739.4</v>
      </c>
      <c r="E42" s="274">
        <v>9538.7999999999993</v>
      </c>
      <c r="F42" s="274">
        <v>9355.4</v>
      </c>
      <c r="G42" s="274">
        <v>9154.7999999999993</v>
      </c>
      <c r="H42" s="274">
        <v>9922.7999999999993</v>
      </c>
      <c r="I42" s="274">
        <v>10123.400000000001</v>
      </c>
      <c r="J42" s="274">
        <v>10306.799999999999</v>
      </c>
      <c r="K42" s="272">
        <v>9940</v>
      </c>
      <c r="L42" s="272">
        <v>9556</v>
      </c>
      <c r="M42" s="272">
        <v>9.2256099999999996</v>
      </c>
    </row>
    <row r="43" spans="1:13">
      <c r="A43" s="296">
        <v>34</v>
      </c>
      <c r="B43" s="272" t="s">
        <v>229</v>
      </c>
      <c r="C43" s="272">
        <v>3457.7</v>
      </c>
      <c r="D43" s="274">
        <v>3467.4666666666672</v>
      </c>
      <c r="E43" s="274">
        <v>3405.0333333333342</v>
      </c>
      <c r="F43" s="274">
        <v>3352.3666666666672</v>
      </c>
      <c r="G43" s="274">
        <v>3289.9333333333343</v>
      </c>
      <c r="H43" s="274">
        <v>3520.1333333333341</v>
      </c>
      <c r="I43" s="274">
        <v>3582.5666666666666</v>
      </c>
      <c r="J43" s="274">
        <v>3635.233333333334</v>
      </c>
      <c r="K43" s="272">
        <v>3529.9</v>
      </c>
      <c r="L43" s="272">
        <v>3414.8</v>
      </c>
      <c r="M43" s="272">
        <v>0.54437999999999998</v>
      </c>
    </row>
    <row r="44" spans="1:13">
      <c r="A44" s="296">
        <v>35</v>
      </c>
      <c r="B44" s="272" t="s">
        <v>59</v>
      </c>
      <c r="C44" s="272">
        <v>1798.6</v>
      </c>
      <c r="D44" s="274">
        <v>1810.4166666666667</v>
      </c>
      <c r="E44" s="274">
        <v>1770.8333333333335</v>
      </c>
      <c r="F44" s="274">
        <v>1743.0666666666668</v>
      </c>
      <c r="G44" s="274">
        <v>1703.4833333333336</v>
      </c>
      <c r="H44" s="274">
        <v>1838.1833333333334</v>
      </c>
      <c r="I44" s="274">
        <v>1877.7666666666669</v>
      </c>
      <c r="J44" s="274">
        <v>1905.5333333333333</v>
      </c>
      <c r="K44" s="272">
        <v>1850</v>
      </c>
      <c r="L44" s="272">
        <v>1782.65</v>
      </c>
      <c r="M44" s="272">
        <v>6.6032900000000003</v>
      </c>
    </row>
    <row r="45" spans="1:13">
      <c r="A45" s="296">
        <v>36</v>
      </c>
      <c r="B45" s="272" t="s">
        <v>230</v>
      </c>
      <c r="C45" s="272">
        <v>329.55</v>
      </c>
      <c r="D45" s="274">
        <v>338.18333333333334</v>
      </c>
      <c r="E45" s="274">
        <v>319.36666666666667</v>
      </c>
      <c r="F45" s="274">
        <v>309.18333333333334</v>
      </c>
      <c r="G45" s="274">
        <v>290.36666666666667</v>
      </c>
      <c r="H45" s="274">
        <v>348.36666666666667</v>
      </c>
      <c r="I45" s="274">
        <v>367.18333333333339</v>
      </c>
      <c r="J45" s="274">
        <v>377.36666666666667</v>
      </c>
      <c r="K45" s="272">
        <v>357</v>
      </c>
      <c r="L45" s="272">
        <v>328</v>
      </c>
      <c r="M45" s="272">
        <v>236.38691</v>
      </c>
    </row>
    <row r="46" spans="1:13">
      <c r="A46" s="296">
        <v>37</v>
      </c>
      <c r="B46" s="272" t="s">
        <v>60</v>
      </c>
      <c r="C46" s="272">
        <v>82.5</v>
      </c>
      <c r="D46" s="274">
        <v>84.399999999999991</v>
      </c>
      <c r="E46" s="274">
        <v>79.799999999999983</v>
      </c>
      <c r="F46" s="274">
        <v>77.099999999999994</v>
      </c>
      <c r="G46" s="274">
        <v>72.499999999999986</v>
      </c>
      <c r="H46" s="274">
        <v>87.09999999999998</v>
      </c>
      <c r="I46" s="274">
        <v>91.699999999999974</v>
      </c>
      <c r="J46" s="274">
        <v>94.399999999999977</v>
      </c>
      <c r="K46" s="272">
        <v>89</v>
      </c>
      <c r="L46" s="272">
        <v>81.7</v>
      </c>
      <c r="M46" s="272">
        <v>1212.7541900000001</v>
      </c>
    </row>
    <row r="47" spans="1:13">
      <c r="A47" s="296">
        <v>38</v>
      </c>
      <c r="B47" s="272" t="s">
        <v>61</v>
      </c>
      <c r="C47" s="272">
        <v>59.55</v>
      </c>
      <c r="D47" s="274">
        <v>60.5</v>
      </c>
      <c r="E47" s="274">
        <v>57.55</v>
      </c>
      <c r="F47" s="274">
        <v>55.55</v>
      </c>
      <c r="G47" s="274">
        <v>52.599999999999994</v>
      </c>
      <c r="H47" s="274">
        <v>62.5</v>
      </c>
      <c r="I47" s="274">
        <v>65.45</v>
      </c>
      <c r="J47" s="274">
        <v>67.45</v>
      </c>
      <c r="K47" s="272">
        <v>63.45</v>
      </c>
      <c r="L47" s="272">
        <v>58.5</v>
      </c>
      <c r="M47" s="272">
        <v>319.09753999999998</v>
      </c>
    </row>
    <row r="48" spans="1:13">
      <c r="A48" s="296">
        <v>39</v>
      </c>
      <c r="B48" s="272" t="s">
        <v>62</v>
      </c>
      <c r="C48" s="272">
        <v>1548.2</v>
      </c>
      <c r="D48" s="274">
        <v>1565.2166666666665</v>
      </c>
      <c r="E48" s="274">
        <v>1528.4333333333329</v>
      </c>
      <c r="F48" s="274">
        <v>1508.6666666666665</v>
      </c>
      <c r="G48" s="274">
        <v>1471.883333333333</v>
      </c>
      <c r="H48" s="274">
        <v>1584.9833333333329</v>
      </c>
      <c r="I48" s="274">
        <v>1621.7666666666662</v>
      </c>
      <c r="J48" s="274">
        <v>1641.5333333333328</v>
      </c>
      <c r="K48" s="272">
        <v>1602</v>
      </c>
      <c r="L48" s="272">
        <v>1545.45</v>
      </c>
      <c r="M48" s="272">
        <v>6.4529100000000001</v>
      </c>
    </row>
    <row r="49" spans="1:13">
      <c r="A49" s="296">
        <v>40</v>
      </c>
      <c r="B49" s="272" t="s">
        <v>65</v>
      </c>
      <c r="C49" s="272">
        <v>730.15</v>
      </c>
      <c r="D49" s="274">
        <v>730.25</v>
      </c>
      <c r="E49" s="274">
        <v>719.9</v>
      </c>
      <c r="F49" s="274">
        <v>709.65</v>
      </c>
      <c r="G49" s="274">
        <v>699.3</v>
      </c>
      <c r="H49" s="274">
        <v>740.5</v>
      </c>
      <c r="I49" s="274">
        <v>750.84999999999991</v>
      </c>
      <c r="J49" s="274">
        <v>761.1</v>
      </c>
      <c r="K49" s="272">
        <v>740.6</v>
      </c>
      <c r="L49" s="272">
        <v>720</v>
      </c>
      <c r="M49" s="272">
        <v>8.86998</v>
      </c>
    </row>
    <row r="50" spans="1:13">
      <c r="A50" s="296">
        <v>41</v>
      </c>
      <c r="B50" s="272" t="s">
        <v>64</v>
      </c>
      <c r="C50" s="272">
        <v>140.19999999999999</v>
      </c>
      <c r="D50" s="274">
        <v>140.69999999999999</v>
      </c>
      <c r="E50" s="274">
        <v>138.19999999999999</v>
      </c>
      <c r="F50" s="274">
        <v>136.19999999999999</v>
      </c>
      <c r="G50" s="274">
        <v>133.69999999999999</v>
      </c>
      <c r="H50" s="274">
        <v>142.69999999999999</v>
      </c>
      <c r="I50" s="274">
        <v>145.19999999999999</v>
      </c>
      <c r="J50" s="274">
        <v>147.19999999999999</v>
      </c>
      <c r="K50" s="272">
        <v>143.19999999999999</v>
      </c>
      <c r="L50" s="272">
        <v>138.69999999999999</v>
      </c>
      <c r="M50" s="272">
        <v>99.543800000000005</v>
      </c>
    </row>
    <row r="51" spans="1:13">
      <c r="A51" s="296">
        <v>42</v>
      </c>
      <c r="B51" s="272" t="s">
        <v>66</v>
      </c>
      <c r="C51" s="272">
        <v>617.9</v>
      </c>
      <c r="D51" s="274">
        <v>626.30000000000007</v>
      </c>
      <c r="E51" s="274">
        <v>606.60000000000014</v>
      </c>
      <c r="F51" s="274">
        <v>595.30000000000007</v>
      </c>
      <c r="G51" s="274">
        <v>575.60000000000014</v>
      </c>
      <c r="H51" s="274">
        <v>637.60000000000014</v>
      </c>
      <c r="I51" s="274">
        <v>657.30000000000018</v>
      </c>
      <c r="J51" s="274">
        <v>668.60000000000014</v>
      </c>
      <c r="K51" s="272">
        <v>646</v>
      </c>
      <c r="L51" s="272">
        <v>615</v>
      </c>
      <c r="M51" s="272">
        <v>22.029330000000002</v>
      </c>
    </row>
    <row r="52" spans="1:13">
      <c r="A52" s="296">
        <v>43</v>
      </c>
      <c r="B52" s="272" t="s">
        <v>69</v>
      </c>
      <c r="C52" s="272">
        <v>43.55</v>
      </c>
      <c r="D52" s="274">
        <v>42.983333333333327</v>
      </c>
      <c r="E52" s="274">
        <v>41.816666666666656</v>
      </c>
      <c r="F52" s="274">
        <v>40.083333333333329</v>
      </c>
      <c r="G52" s="274">
        <v>38.916666666666657</v>
      </c>
      <c r="H52" s="274">
        <v>44.716666666666654</v>
      </c>
      <c r="I52" s="274">
        <v>45.883333333333326</v>
      </c>
      <c r="J52" s="274">
        <v>47.616666666666653</v>
      </c>
      <c r="K52" s="272">
        <v>44.15</v>
      </c>
      <c r="L52" s="272">
        <v>41.25</v>
      </c>
      <c r="M52" s="272">
        <v>1468.3332800000001</v>
      </c>
    </row>
    <row r="53" spans="1:13">
      <c r="A53" s="296">
        <v>44</v>
      </c>
      <c r="B53" s="272" t="s">
        <v>73</v>
      </c>
      <c r="C53" s="272">
        <v>415</v>
      </c>
      <c r="D53" s="274">
        <v>416.8</v>
      </c>
      <c r="E53" s="274">
        <v>411.3</v>
      </c>
      <c r="F53" s="274">
        <v>407.6</v>
      </c>
      <c r="G53" s="274">
        <v>402.1</v>
      </c>
      <c r="H53" s="274">
        <v>420.5</v>
      </c>
      <c r="I53" s="274">
        <v>426</v>
      </c>
      <c r="J53" s="274">
        <v>429.7</v>
      </c>
      <c r="K53" s="272">
        <v>422.3</v>
      </c>
      <c r="L53" s="272">
        <v>413.1</v>
      </c>
      <c r="M53" s="272">
        <v>38.612839999999998</v>
      </c>
    </row>
    <row r="54" spans="1:13">
      <c r="A54" s="296">
        <v>45</v>
      </c>
      <c r="B54" s="272" t="s">
        <v>68</v>
      </c>
      <c r="C54" s="272">
        <v>581.1</v>
      </c>
      <c r="D54" s="274">
        <v>587.75</v>
      </c>
      <c r="E54" s="274">
        <v>569.6</v>
      </c>
      <c r="F54" s="274">
        <v>558.1</v>
      </c>
      <c r="G54" s="274">
        <v>539.95000000000005</v>
      </c>
      <c r="H54" s="274">
        <v>599.25</v>
      </c>
      <c r="I54" s="274">
        <v>617.40000000000009</v>
      </c>
      <c r="J54" s="274">
        <v>628.9</v>
      </c>
      <c r="K54" s="272">
        <v>605.9</v>
      </c>
      <c r="L54" s="272">
        <v>576.25</v>
      </c>
      <c r="M54" s="272">
        <v>348.11619999999999</v>
      </c>
    </row>
    <row r="55" spans="1:13">
      <c r="A55" s="296">
        <v>46</v>
      </c>
      <c r="B55" s="272" t="s">
        <v>70</v>
      </c>
      <c r="C55" s="272">
        <v>407.2</v>
      </c>
      <c r="D55" s="274">
        <v>407.7</v>
      </c>
      <c r="E55" s="274">
        <v>397.7</v>
      </c>
      <c r="F55" s="274">
        <v>388.2</v>
      </c>
      <c r="G55" s="274">
        <v>378.2</v>
      </c>
      <c r="H55" s="274">
        <v>417.2</v>
      </c>
      <c r="I55" s="274">
        <v>427.2</v>
      </c>
      <c r="J55" s="274">
        <v>436.7</v>
      </c>
      <c r="K55" s="272">
        <v>417.7</v>
      </c>
      <c r="L55" s="272">
        <v>398.2</v>
      </c>
      <c r="M55" s="272">
        <v>98.08981</v>
      </c>
    </row>
    <row r="56" spans="1:13">
      <c r="A56" s="296">
        <v>47</v>
      </c>
      <c r="B56" s="272" t="s">
        <v>231</v>
      </c>
      <c r="C56" s="272">
        <v>1251.3499999999999</v>
      </c>
      <c r="D56" s="274">
        <v>1261.1166666666666</v>
      </c>
      <c r="E56" s="274">
        <v>1237.2333333333331</v>
      </c>
      <c r="F56" s="274">
        <v>1223.1166666666666</v>
      </c>
      <c r="G56" s="274">
        <v>1199.2333333333331</v>
      </c>
      <c r="H56" s="274">
        <v>1275.2333333333331</v>
      </c>
      <c r="I56" s="274">
        <v>1299.1166666666668</v>
      </c>
      <c r="J56" s="274">
        <v>1313.2333333333331</v>
      </c>
      <c r="K56" s="272">
        <v>1285</v>
      </c>
      <c r="L56" s="272">
        <v>1247</v>
      </c>
      <c r="M56" s="272">
        <v>0.39323999999999998</v>
      </c>
    </row>
    <row r="57" spans="1:13">
      <c r="A57" s="296">
        <v>48</v>
      </c>
      <c r="B57" s="272" t="s">
        <v>71</v>
      </c>
      <c r="C57" s="272">
        <v>16176.2</v>
      </c>
      <c r="D57" s="274">
        <v>16272.65</v>
      </c>
      <c r="E57" s="274">
        <v>15955.349999999999</v>
      </c>
      <c r="F57" s="274">
        <v>15734.499999999998</v>
      </c>
      <c r="G57" s="274">
        <v>15417.199999999997</v>
      </c>
      <c r="H57" s="274">
        <v>16493.5</v>
      </c>
      <c r="I57" s="274">
        <v>16810.8</v>
      </c>
      <c r="J57" s="274">
        <v>17031.650000000001</v>
      </c>
      <c r="K57" s="272">
        <v>16589.95</v>
      </c>
      <c r="L57" s="272">
        <v>16051.8</v>
      </c>
      <c r="M57" s="272">
        <v>0.59819999999999995</v>
      </c>
    </row>
    <row r="58" spans="1:13">
      <c r="A58" s="296">
        <v>49</v>
      </c>
      <c r="B58" s="272" t="s">
        <v>74</v>
      </c>
      <c r="C58" s="272">
        <v>3541.65</v>
      </c>
      <c r="D58" s="274">
        <v>3562.6999999999994</v>
      </c>
      <c r="E58" s="274">
        <v>3509.3999999999987</v>
      </c>
      <c r="F58" s="274">
        <v>3477.1499999999992</v>
      </c>
      <c r="G58" s="274">
        <v>3423.8499999999985</v>
      </c>
      <c r="H58" s="274">
        <v>3594.9499999999989</v>
      </c>
      <c r="I58" s="274">
        <v>3648.2499999999991</v>
      </c>
      <c r="J58" s="274">
        <v>3680.4999999999991</v>
      </c>
      <c r="K58" s="272">
        <v>3616</v>
      </c>
      <c r="L58" s="272">
        <v>3530.45</v>
      </c>
      <c r="M58" s="272">
        <v>11.59183</v>
      </c>
    </row>
    <row r="59" spans="1:13">
      <c r="A59" s="296">
        <v>50</v>
      </c>
      <c r="B59" s="272" t="s">
        <v>80</v>
      </c>
      <c r="C59" s="272">
        <v>609</v>
      </c>
      <c r="D59" s="274">
        <v>613.5</v>
      </c>
      <c r="E59" s="274">
        <v>603.5</v>
      </c>
      <c r="F59" s="274">
        <v>598</v>
      </c>
      <c r="G59" s="274">
        <v>588</v>
      </c>
      <c r="H59" s="274">
        <v>619</v>
      </c>
      <c r="I59" s="274">
        <v>629</v>
      </c>
      <c r="J59" s="274">
        <v>634.5</v>
      </c>
      <c r="K59" s="272">
        <v>623.5</v>
      </c>
      <c r="L59" s="272">
        <v>608</v>
      </c>
      <c r="M59" s="272">
        <v>3.2473200000000002</v>
      </c>
    </row>
    <row r="60" spans="1:13">
      <c r="A60" s="296">
        <v>51</v>
      </c>
      <c r="B60" s="272" t="s">
        <v>75</v>
      </c>
      <c r="C60" s="272">
        <v>475.25</v>
      </c>
      <c r="D60" s="274">
        <v>478.68333333333339</v>
      </c>
      <c r="E60" s="274">
        <v>468.4166666666668</v>
      </c>
      <c r="F60" s="274">
        <v>461.58333333333343</v>
      </c>
      <c r="G60" s="274">
        <v>451.31666666666683</v>
      </c>
      <c r="H60" s="274">
        <v>485.51666666666677</v>
      </c>
      <c r="I60" s="274">
        <v>495.78333333333342</v>
      </c>
      <c r="J60" s="274">
        <v>502.61666666666673</v>
      </c>
      <c r="K60" s="272">
        <v>488.95</v>
      </c>
      <c r="L60" s="272">
        <v>471.85</v>
      </c>
      <c r="M60" s="272">
        <v>82.721310000000003</v>
      </c>
    </row>
    <row r="61" spans="1:13">
      <c r="A61" s="296">
        <v>52</v>
      </c>
      <c r="B61" s="272" t="s">
        <v>76</v>
      </c>
      <c r="C61" s="272">
        <v>160.85</v>
      </c>
      <c r="D61" s="274">
        <v>163.68333333333331</v>
      </c>
      <c r="E61" s="274">
        <v>155.16666666666663</v>
      </c>
      <c r="F61" s="274">
        <v>149.48333333333332</v>
      </c>
      <c r="G61" s="274">
        <v>140.96666666666664</v>
      </c>
      <c r="H61" s="274">
        <v>169.36666666666662</v>
      </c>
      <c r="I61" s="274">
        <v>177.88333333333333</v>
      </c>
      <c r="J61" s="274">
        <v>183.56666666666661</v>
      </c>
      <c r="K61" s="272">
        <v>172.2</v>
      </c>
      <c r="L61" s="272">
        <v>158</v>
      </c>
      <c r="M61" s="272">
        <v>690.90863000000002</v>
      </c>
    </row>
    <row r="62" spans="1:13">
      <c r="A62" s="296">
        <v>53</v>
      </c>
      <c r="B62" s="272" t="s">
        <v>77</v>
      </c>
      <c r="C62" s="272">
        <v>129.6</v>
      </c>
      <c r="D62" s="274">
        <v>130.29999999999998</v>
      </c>
      <c r="E62" s="274">
        <v>127.99999999999997</v>
      </c>
      <c r="F62" s="274">
        <v>126.39999999999998</v>
      </c>
      <c r="G62" s="274">
        <v>124.09999999999997</v>
      </c>
      <c r="H62" s="274">
        <v>131.89999999999998</v>
      </c>
      <c r="I62" s="274">
        <v>134.19999999999999</v>
      </c>
      <c r="J62" s="274">
        <v>135.79999999999998</v>
      </c>
      <c r="K62" s="272">
        <v>132.6</v>
      </c>
      <c r="L62" s="272">
        <v>128.69999999999999</v>
      </c>
      <c r="M62" s="272">
        <v>20.268799999999999</v>
      </c>
    </row>
    <row r="63" spans="1:13">
      <c r="A63" s="296">
        <v>54</v>
      </c>
      <c r="B63" s="272" t="s">
        <v>81</v>
      </c>
      <c r="C63" s="272">
        <v>451.1</v>
      </c>
      <c r="D63" s="274">
        <v>458.09999999999997</v>
      </c>
      <c r="E63" s="274">
        <v>442.24999999999994</v>
      </c>
      <c r="F63" s="274">
        <v>433.4</v>
      </c>
      <c r="G63" s="274">
        <v>417.54999999999995</v>
      </c>
      <c r="H63" s="274">
        <v>466.94999999999993</v>
      </c>
      <c r="I63" s="274">
        <v>482.79999999999995</v>
      </c>
      <c r="J63" s="274">
        <v>491.64999999999992</v>
      </c>
      <c r="K63" s="272">
        <v>473.95</v>
      </c>
      <c r="L63" s="272">
        <v>449.25</v>
      </c>
      <c r="M63" s="272">
        <v>43.246850000000002</v>
      </c>
    </row>
    <row r="64" spans="1:13">
      <c r="A64" s="296">
        <v>55</v>
      </c>
      <c r="B64" s="272" t="s">
        <v>82</v>
      </c>
      <c r="C64" s="272">
        <v>847.7</v>
      </c>
      <c r="D64" s="274">
        <v>844.36666666666667</v>
      </c>
      <c r="E64" s="274">
        <v>833.83333333333337</v>
      </c>
      <c r="F64" s="274">
        <v>819.9666666666667</v>
      </c>
      <c r="G64" s="274">
        <v>809.43333333333339</v>
      </c>
      <c r="H64" s="274">
        <v>858.23333333333335</v>
      </c>
      <c r="I64" s="274">
        <v>868.76666666666665</v>
      </c>
      <c r="J64" s="274">
        <v>882.63333333333333</v>
      </c>
      <c r="K64" s="272">
        <v>854.9</v>
      </c>
      <c r="L64" s="272">
        <v>830.5</v>
      </c>
      <c r="M64" s="272">
        <v>73.81183</v>
      </c>
    </row>
    <row r="65" spans="1:13">
      <c r="A65" s="296">
        <v>56</v>
      </c>
      <c r="B65" s="272" t="s">
        <v>232</v>
      </c>
      <c r="C65" s="272">
        <v>171.1</v>
      </c>
      <c r="D65" s="274">
        <v>173.75</v>
      </c>
      <c r="E65" s="274">
        <v>166.7</v>
      </c>
      <c r="F65" s="274">
        <v>162.29999999999998</v>
      </c>
      <c r="G65" s="274">
        <v>155.24999999999997</v>
      </c>
      <c r="H65" s="274">
        <v>178.15</v>
      </c>
      <c r="I65" s="274">
        <v>185.20000000000002</v>
      </c>
      <c r="J65" s="274">
        <v>189.60000000000002</v>
      </c>
      <c r="K65" s="272">
        <v>180.8</v>
      </c>
      <c r="L65" s="272">
        <v>169.35</v>
      </c>
      <c r="M65" s="272">
        <v>24.861809999999998</v>
      </c>
    </row>
    <row r="66" spans="1:13">
      <c r="A66" s="296">
        <v>57</v>
      </c>
      <c r="B66" s="272" t="s">
        <v>83</v>
      </c>
      <c r="C66" s="272">
        <v>140.85</v>
      </c>
      <c r="D66" s="274">
        <v>141.5</v>
      </c>
      <c r="E66" s="274">
        <v>138.69999999999999</v>
      </c>
      <c r="F66" s="274">
        <v>136.54999999999998</v>
      </c>
      <c r="G66" s="274">
        <v>133.74999999999997</v>
      </c>
      <c r="H66" s="274">
        <v>143.65</v>
      </c>
      <c r="I66" s="274">
        <v>146.45000000000002</v>
      </c>
      <c r="J66" s="274">
        <v>148.60000000000002</v>
      </c>
      <c r="K66" s="272">
        <v>144.30000000000001</v>
      </c>
      <c r="L66" s="272">
        <v>139.35</v>
      </c>
      <c r="M66" s="272">
        <v>199.30466999999999</v>
      </c>
    </row>
    <row r="67" spans="1:13">
      <c r="A67" s="296">
        <v>58</v>
      </c>
      <c r="B67" s="272" t="s">
        <v>826</v>
      </c>
      <c r="C67" s="272">
        <v>2498.6</v>
      </c>
      <c r="D67" s="274">
        <v>2502.1333333333332</v>
      </c>
      <c r="E67" s="274">
        <v>2431.7166666666662</v>
      </c>
      <c r="F67" s="274">
        <v>2364.833333333333</v>
      </c>
      <c r="G67" s="274">
        <v>2294.4166666666661</v>
      </c>
      <c r="H67" s="274">
        <v>2569.0166666666664</v>
      </c>
      <c r="I67" s="274">
        <v>2639.4333333333334</v>
      </c>
      <c r="J67" s="274">
        <v>2706.3166666666666</v>
      </c>
      <c r="K67" s="272">
        <v>2572.5500000000002</v>
      </c>
      <c r="L67" s="272">
        <v>2435.25</v>
      </c>
      <c r="M67" s="272">
        <v>5.7507900000000003</v>
      </c>
    </row>
    <row r="68" spans="1:13">
      <c r="A68" s="296">
        <v>59</v>
      </c>
      <c r="B68" s="272" t="s">
        <v>84</v>
      </c>
      <c r="C68" s="272">
        <v>1589.75</v>
      </c>
      <c r="D68" s="274">
        <v>1604.5833333333333</v>
      </c>
      <c r="E68" s="274">
        <v>1570.1666666666665</v>
      </c>
      <c r="F68" s="274">
        <v>1550.5833333333333</v>
      </c>
      <c r="G68" s="274">
        <v>1516.1666666666665</v>
      </c>
      <c r="H68" s="274">
        <v>1624.1666666666665</v>
      </c>
      <c r="I68" s="274">
        <v>1658.583333333333</v>
      </c>
      <c r="J68" s="274">
        <v>1678.1666666666665</v>
      </c>
      <c r="K68" s="272">
        <v>1639</v>
      </c>
      <c r="L68" s="272">
        <v>1585</v>
      </c>
      <c r="M68" s="272">
        <v>5.2893600000000003</v>
      </c>
    </row>
    <row r="69" spans="1:13">
      <c r="A69" s="296">
        <v>60</v>
      </c>
      <c r="B69" s="272" t="s">
        <v>85</v>
      </c>
      <c r="C69" s="272">
        <v>466.85</v>
      </c>
      <c r="D69" s="274">
        <v>473.36666666666662</v>
      </c>
      <c r="E69" s="274">
        <v>455.23333333333323</v>
      </c>
      <c r="F69" s="274">
        <v>443.61666666666662</v>
      </c>
      <c r="G69" s="274">
        <v>425.48333333333323</v>
      </c>
      <c r="H69" s="274">
        <v>484.98333333333323</v>
      </c>
      <c r="I69" s="274">
        <v>503.11666666666656</v>
      </c>
      <c r="J69" s="274">
        <v>514.73333333333323</v>
      </c>
      <c r="K69" s="272">
        <v>491.5</v>
      </c>
      <c r="L69" s="272">
        <v>461.75</v>
      </c>
      <c r="M69" s="272">
        <v>49.676299999999998</v>
      </c>
    </row>
    <row r="70" spans="1:13">
      <c r="A70" s="296">
        <v>61</v>
      </c>
      <c r="B70" s="272" t="s">
        <v>233</v>
      </c>
      <c r="C70" s="272">
        <v>754.95</v>
      </c>
      <c r="D70" s="274">
        <v>762.54999999999984</v>
      </c>
      <c r="E70" s="274">
        <v>745.1999999999997</v>
      </c>
      <c r="F70" s="274">
        <v>735.44999999999982</v>
      </c>
      <c r="G70" s="274">
        <v>718.09999999999968</v>
      </c>
      <c r="H70" s="274">
        <v>772.29999999999973</v>
      </c>
      <c r="I70" s="274">
        <v>789.64999999999986</v>
      </c>
      <c r="J70" s="274">
        <v>799.39999999999975</v>
      </c>
      <c r="K70" s="272">
        <v>779.9</v>
      </c>
      <c r="L70" s="272">
        <v>752.8</v>
      </c>
      <c r="M70" s="272">
        <v>10.02631</v>
      </c>
    </row>
    <row r="71" spans="1:13">
      <c r="A71" s="296">
        <v>62</v>
      </c>
      <c r="B71" s="272" t="s">
        <v>234</v>
      </c>
      <c r="C71" s="272">
        <v>410.05</v>
      </c>
      <c r="D71" s="274">
        <v>412.56666666666661</v>
      </c>
      <c r="E71" s="274">
        <v>404.13333333333321</v>
      </c>
      <c r="F71" s="274">
        <v>398.21666666666658</v>
      </c>
      <c r="G71" s="274">
        <v>389.78333333333319</v>
      </c>
      <c r="H71" s="274">
        <v>418.48333333333323</v>
      </c>
      <c r="I71" s="274">
        <v>426.91666666666663</v>
      </c>
      <c r="J71" s="274">
        <v>432.83333333333326</v>
      </c>
      <c r="K71" s="272">
        <v>421</v>
      </c>
      <c r="L71" s="272">
        <v>406.65</v>
      </c>
      <c r="M71" s="272">
        <v>11.754149999999999</v>
      </c>
    </row>
    <row r="72" spans="1:13">
      <c r="A72" s="296">
        <v>63</v>
      </c>
      <c r="B72" s="272" t="s">
        <v>86</v>
      </c>
      <c r="C72" s="272">
        <v>787</v>
      </c>
      <c r="D72" s="274">
        <v>786.55000000000007</v>
      </c>
      <c r="E72" s="274">
        <v>778.30000000000018</v>
      </c>
      <c r="F72" s="274">
        <v>769.60000000000014</v>
      </c>
      <c r="G72" s="274">
        <v>761.35000000000025</v>
      </c>
      <c r="H72" s="274">
        <v>795.25000000000011</v>
      </c>
      <c r="I72" s="274">
        <v>803.49999999999989</v>
      </c>
      <c r="J72" s="274">
        <v>812.2</v>
      </c>
      <c r="K72" s="272">
        <v>794.8</v>
      </c>
      <c r="L72" s="272">
        <v>777.85</v>
      </c>
      <c r="M72" s="272">
        <v>10.27482</v>
      </c>
    </row>
    <row r="73" spans="1:13">
      <c r="A73" s="296">
        <v>64</v>
      </c>
      <c r="B73" s="272" t="s">
        <v>92</v>
      </c>
      <c r="C73" s="272">
        <v>305.3</v>
      </c>
      <c r="D73" s="274">
        <v>306.10000000000002</v>
      </c>
      <c r="E73" s="274">
        <v>297.30000000000007</v>
      </c>
      <c r="F73" s="274">
        <v>289.30000000000007</v>
      </c>
      <c r="G73" s="274">
        <v>280.50000000000011</v>
      </c>
      <c r="H73" s="274">
        <v>314.10000000000002</v>
      </c>
      <c r="I73" s="274">
        <v>322.89999999999998</v>
      </c>
      <c r="J73" s="274">
        <v>330.9</v>
      </c>
      <c r="K73" s="272">
        <v>314.89999999999998</v>
      </c>
      <c r="L73" s="272">
        <v>298.10000000000002</v>
      </c>
      <c r="M73" s="272">
        <v>294.62092000000001</v>
      </c>
    </row>
    <row r="74" spans="1:13">
      <c r="A74" s="296">
        <v>65</v>
      </c>
      <c r="B74" s="272" t="s">
        <v>87</v>
      </c>
      <c r="C74" s="272">
        <v>521.75</v>
      </c>
      <c r="D74" s="274">
        <v>522.69999999999993</v>
      </c>
      <c r="E74" s="274">
        <v>516.84999999999991</v>
      </c>
      <c r="F74" s="274">
        <v>511.94999999999993</v>
      </c>
      <c r="G74" s="274">
        <v>506.09999999999991</v>
      </c>
      <c r="H74" s="274">
        <v>527.59999999999991</v>
      </c>
      <c r="I74" s="274">
        <v>533.45000000000005</v>
      </c>
      <c r="J74" s="274">
        <v>538.34999999999991</v>
      </c>
      <c r="K74" s="272">
        <v>528.54999999999995</v>
      </c>
      <c r="L74" s="272">
        <v>517.79999999999995</v>
      </c>
      <c r="M74" s="272">
        <v>25.929369999999999</v>
      </c>
    </row>
    <row r="75" spans="1:13">
      <c r="A75" s="296">
        <v>66</v>
      </c>
      <c r="B75" s="272" t="s">
        <v>235</v>
      </c>
      <c r="C75" s="272">
        <v>1240.05</v>
      </c>
      <c r="D75" s="274">
        <v>1250.3</v>
      </c>
      <c r="E75" s="274">
        <v>1195.75</v>
      </c>
      <c r="F75" s="274">
        <v>1151.45</v>
      </c>
      <c r="G75" s="274">
        <v>1096.9000000000001</v>
      </c>
      <c r="H75" s="274">
        <v>1294.5999999999999</v>
      </c>
      <c r="I75" s="274">
        <v>1349.1499999999996</v>
      </c>
      <c r="J75" s="274">
        <v>1393.4499999999998</v>
      </c>
      <c r="K75" s="272">
        <v>1304.8499999999999</v>
      </c>
      <c r="L75" s="272">
        <v>1206</v>
      </c>
      <c r="M75" s="272">
        <v>3.1080299999999998</v>
      </c>
    </row>
    <row r="76" spans="1:13">
      <c r="A76" s="296">
        <v>67</v>
      </c>
      <c r="B76" s="272" t="s">
        <v>841</v>
      </c>
      <c r="C76" s="272">
        <v>343</v>
      </c>
      <c r="D76" s="274">
        <v>344.33333333333331</v>
      </c>
      <c r="E76" s="274">
        <v>336.66666666666663</v>
      </c>
      <c r="F76" s="274">
        <v>330.33333333333331</v>
      </c>
      <c r="G76" s="274">
        <v>322.66666666666663</v>
      </c>
      <c r="H76" s="274">
        <v>350.66666666666663</v>
      </c>
      <c r="I76" s="274">
        <v>358.33333333333326</v>
      </c>
      <c r="J76" s="274">
        <v>364.66666666666663</v>
      </c>
      <c r="K76" s="272">
        <v>352</v>
      </c>
      <c r="L76" s="272">
        <v>338</v>
      </c>
      <c r="M76" s="272">
        <v>4.4407899999999998</v>
      </c>
    </row>
    <row r="77" spans="1:13">
      <c r="A77" s="296">
        <v>68</v>
      </c>
      <c r="B77" s="272" t="s">
        <v>90</v>
      </c>
      <c r="C77" s="272">
        <v>3822.45</v>
      </c>
      <c r="D77" s="274">
        <v>3782.4333333333329</v>
      </c>
      <c r="E77" s="274">
        <v>3705.0666666666657</v>
      </c>
      <c r="F77" s="274">
        <v>3587.6833333333329</v>
      </c>
      <c r="G77" s="274">
        <v>3510.3166666666657</v>
      </c>
      <c r="H77" s="274">
        <v>3899.8166666666657</v>
      </c>
      <c r="I77" s="274">
        <v>3977.1833333333334</v>
      </c>
      <c r="J77" s="274">
        <v>4094.5666666666657</v>
      </c>
      <c r="K77" s="272">
        <v>3859.8</v>
      </c>
      <c r="L77" s="272">
        <v>3665.05</v>
      </c>
      <c r="M77" s="272">
        <v>21.525549999999999</v>
      </c>
    </row>
    <row r="78" spans="1:13">
      <c r="A78" s="296">
        <v>69</v>
      </c>
      <c r="B78" s="272" t="s">
        <v>349</v>
      </c>
      <c r="C78" s="272">
        <v>2396.35</v>
      </c>
      <c r="D78" s="274">
        <v>2420.7666666666664</v>
      </c>
      <c r="E78" s="274">
        <v>2362.583333333333</v>
      </c>
      <c r="F78" s="274">
        <v>2328.8166666666666</v>
      </c>
      <c r="G78" s="274">
        <v>2270.6333333333332</v>
      </c>
      <c r="H78" s="274">
        <v>2454.5333333333328</v>
      </c>
      <c r="I78" s="274">
        <v>2512.7166666666662</v>
      </c>
      <c r="J78" s="274">
        <v>2546.4833333333327</v>
      </c>
      <c r="K78" s="272">
        <v>2478.9499999999998</v>
      </c>
      <c r="L78" s="272">
        <v>2387</v>
      </c>
      <c r="M78" s="272">
        <v>1.16656</v>
      </c>
    </row>
    <row r="79" spans="1:13">
      <c r="A79" s="296">
        <v>70</v>
      </c>
      <c r="B79" s="272" t="s">
        <v>93</v>
      </c>
      <c r="C79" s="272">
        <v>4800.8999999999996</v>
      </c>
      <c r="D79" s="274">
        <v>4752.1833333333334</v>
      </c>
      <c r="E79" s="274">
        <v>4674.3666666666668</v>
      </c>
      <c r="F79" s="274">
        <v>4547.833333333333</v>
      </c>
      <c r="G79" s="274">
        <v>4470.0166666666664</v>
      </c>
      <c r="H79" s="274">
        <v>4878.7166666666672</v>
      </c>
      <c r="I79" s="274">
        <v>4956.5333333333347</v>
      </c>
      <c r="J79" s="274">
        <v>5083.0666666666675</v>
      </c>
      <c r="K79" s="272">
        <v>4830</v>
      </c>
      <c r="L79" s="272">
        <v>4625.6499999999996</v>
      </c>
      <c r="M79" s="272">
        <v>24.076809999999998</v>
      </c>
    </row>
    <row r="80" spans="1:13">
      <c r="A80" s="296">
        <v>71</v>
      </c>
      <c r="B80" s="272" t="s">
        <v>236</v>
      </c>
      <c r="C80" s="272">
        <v>65.849999999999994</v>
      </c>
      <c r="D80" s="274">
        <v>66.8</v>
      </c>
      <c r="E80" s="274">
        <v>64.55</v>
      </c>
      <c r="F80" s="274">
        <v>63.25</v>
      </c>
      <c r="G80" s="274">
        <v>61</v>
      </c>
      <c r="H80" s="274">
        <v>68.099999999999994</v>
      </c>
      <c r="I80" s="274">
        <v>70.349999999999994</v>
      </c>
      <c r="J80" s="274">
        <v>71.649999999999991</v>
      </c>
      <c r="K80" s="272">
        <v>69.05</v>
      </c>
      <c r="L80" s="272">
        <v>65.5</v>
      </c>
      <c r="M80" s="272">
        <v>14.118399999999999</v>
      </c>
    </row>
    <row r="81" spans="1:13">
      <c r="A81" s="296">
        <v>72</v>
      </c>
      <c r="B81" s="272" t="s">
        <v>94</v>
      </c>
      <c r="C81" s="272">
        <v>2932.15</v>
      </c>
      <c r="D81" s="274">
        <v>2942.4499999999994</v>
      </c>
      <c r="E81" s="274">
        <v>2894.8999999999987</v>
      </c>
      <c r="F81" s="274">
        <v>2857.6499999999992</v>
      </c>
      <c r="G81" s="274">
        <v>2810.0999999999985</v>
      </c>
      <c r="H81" s="274">
        <v>2979.6999999999989</v>
      </c>
      <c r="I81" s="274">
        <v>3027.2499999999991</v>
      </c>
      <c r="J81" s="274">
        <v>3064.4999999999991</v>
      </c>
      <c r="K81" s="272">
        <v>2990</v>
      </c>
      <c r="L81" s="272">
        <v>2905.2</v>
      </c>
      <c r="M81" s="272">
        <v>9.1583799999999993</v>
      </c>
    </row>
    <row r="82" spans="1:13">
      <c r="A82" s="296">
        <v>73</v>
      </c>
      <c r="B82" s="272" t="s">
        <v>237</v>
      </c>
      <c r="C82" s="272">
        <v>502.7</v>
      </c>
      <c r="D82" s="274">
        <v>501.2166666666667</v>
      </c>
      <c r="E82" s="274">
        <v>487.48333333333335</v>
      </c>
      <c r="F82" s="274">
        <v>472.26666666666665</v>
      </c>
      <c r="G82" s="274">
        <v>458.5333333333333</v>
      </c>
      <c r="H82" s="274">
        <v>516.43333333333339</v>
      </c>
      <c r="I82" s="274">
        <v>530.16666666666674</v>
      </c>
      <c r="J82" s="274">
        <v>545.38333333333344</v>
      </c>
      <c r="K82" s="272">
        <v>514.95000000000005</v>
      </c>
      <c r="L82" s="272">
        <v>486</v>
      </c>
      <c r="M82" s="272">
        <v>6.4360600000000003</v>
      </c>
    </row>
    <row r="83" spans="1:13">
      <c r="A83" s="296">
        <v>74</v>
      </c>
      <c r="B83" s="272" t="s">
        <v>238</v>
      </c>
      <c r="C83" s="272">
        <v>1469</v>
      </c>
      <c r="D83" s="274">
        <v>1468.1499999999999</v>
      </c>
      <c r="E83" s="274">
        <v>1447.3499999999997</v>
      </c>
      <c r="F83" s="274">
        <v>1425.6999999999998</v>
      </c>
      <c r="G83" s="274">
        <v>1404.8999999999996</v>
      </c>
      <c r="H83" s="274">
        <v>1489.7999999999997</v>
      </c>
      <c r="I83" s="274">
        <v>1510.6</v>
      </c>
      <c r="J83" s="274">
        <v>1532.2499999999998</v>
      </c>
      <c r="K83" s="272">
        <v>1488.95</v>
      </c>
      <c r="L83" s="272">
        <v>1446.5</v>
      </c>
      <c r="M83" s="272">
        <v>1.7301899999999999</v>
      </c>
    </row>
    <row r="84" spans="1:13">
      <c r="A84" s="296">
        <v>75</v>
      </c>
      <c r="B84" s="272" t="s">
        <v>96</v>
      </c>
      <c r="C84" s="272">
        <v>1400.25</v>
      </c>
      <c r="D84" s="274">
        <v>1412.05</v>
      </c>
      <c r="E84" s="274">
        <v>1379.1999999999998</v>
      </c>
      <c r="F84" s="274">
        <v>1358.1499999999999</v>
      </c>
      <c r="G84" s="274">
        <v>1325.2999999999997</v>
      </c>
      <c r="H84" s="274">
        <v>1433.1</v>
      </c>
      <c r="I84" s="274">
        <v>1465.9499999999998</v>
      </c>
      <c r="J84" s="274">
        <v>1487</v>
      </c>
      <c r="K84" s="272">
        <v>1444.9</v>
      </c>
      <c r="L84" s="272">
        <v>1391</v>
      </c>
      <c r="M84" s="272">
        <v>16.44014</v>
      </c>
    </row>
    <row r="85" spans="1:13">
      <c r="A85" s="296">
        <v>76</v>
      </c>
      <c r="B85" s="272" t="s">
        <v>97</v>
      </c>
      <c r="C85" s="272">
        <v>203.75</v>
      </c>
      <c r="D85" s="274">
        <v>204.5</v>
      </c>
      <c r="E85" s="274">
        <v>201.6</v>
      </c>
      <c r="F85" s="274">
        <v>199.45</v>
      </c>
      <c r="G85" s="274">
        <v>196.54999999999998</v>
      </c>
      <c r="H85" s="274">
        <v>206.65</v>
      </c>
      <c r="I85" s="274">
        <v>209.54999999999998</v>
      </c>
      <c r="J85" s="274">
        <v>211.70000000000002</v>
      </c>
      <c r="K85" s="272">
        <v>207.4</v>
      </c>
      <c r="L85" s="272">
        <v>202.35</v>
      </c>
      <c r="M85" s="272">
        <v>63.709519999999998</v>
      </c>
    </row>
    <row r="86" spans="1:13">
      <c r="A86" s="296">
        <v>77</v>
      </c>
      <c r="B86" s="272" t="s">
        <v>98</v>
      </c>
      <c r="C86" s="272">
        <v>83.2</v>
      </c>
      <c r="D86" s="274">
        <v>84.433333333333323</v>
      </c>
      <c r="E86" s="274">
        <v>81.616666666666646</v>
      </c>
      <c r="F86" s="274">
        <v>80.033333333333317</v>
      </c>
      <c r="G86" s="274">
        <v>77.21666666666664</v>
      </c>
      <c r="H86" s="274">
        <v>86.016666666666652</v>
      </c>
      <c r="I86" s="274">
        <v>88.833333333333343</v>
      </c>
      <c r="J86" s="274">
        <v>90.416666666666657</v>
      </c>
      <c r="K86" s="272">
        <v>87.25</v>
      </c>
      <c r="L86" s="272">
        <v>82.85</v>
      </c>
      <c r="M86" s="272">
        <v>379.01726000000002</v>
      </c>
    </row>
    <row r="87" spans="1:13">
      <c r="A87" s="296">
        <v>78</v>
      </c>
      <c r="B87" s="272" t="s">
        <v>360</v>
      </c>
      <c r="C87" s="272">
        <v>167.5</v>
      </c>
      <c r="D87" s="274">
        <v>168.20000000000002</v>
      </c>
      <c r="E87" s="274">
        <v>163.40000000000003</v>
      </c>
      <c r="F87" s="274">
        <v>159.30000000000001</v>
      </c>
      <c r="G87" s="274">
        <v>154.50000000000003</v>
      </c>
      <c r="H87" s="274">
        <v>172.30000000000004</v>
      </c>
      <c r="I87" s="274">
        <v>177.10000000000005</v>
      </c>
      <c r="J87" s="274">
        <v>181.20000000000005</v>
      </c>
      <c r="K87" s="272">
        <v>173</v>
      </c>
      <c r="L87" s="272">
        <v>164.1</v>
      </c>
      <c r="M87" s="272">
        <v>26.80143</v>
      </c>
    </row>
    <row r="88" spans="1:13">
      <c r="A88" s="296">
        <v>79</v>
      </c>
      <c r="B88" s="272" t="s">
        <v>241</v>
      </c>
      <c r="C88" s="272">
        <v>74.05</v>
      </c>
      <c r="D88" s="274">
        <v>73.583333333333329</v>
      </c>
      <c r="E88" s="274">
        <v>70.466666666666654</v>
      </c>
      <c r="F88" s="274">
        <v>66.883333333333326</v>
      </c>
      <c r="G88" s="274">
        <v>63.766666666666652</v>
      </c>
      <c r="H88" s="274">
        <v>77.166666666666657</v>
      </c>
      <c r="I88" s="274">
        <v>80.283333333333331</v>
      </c>
      <c r="J88" s="274">
        <v>83.86666666666666</v>
      </c>
      <c r="K88" s="272">
        <v>76.7</v>
      </c>
      <c r="L88" s="272">
        <v>70</v>
      </c>
      <c r="M88" s="272">
        <v>62.356960000000001</v>
      </c>
    </row>
    <row r="89" spans="1:13">
      <c r="A89" s="296">
        <v>80</v>
      </c>
      <c r="B89" s="272" t="s">
        <v>99</v>
      </c>
      <c r="C89" s="272">
        <v>128.19999999999999</v>
      </c>
      <c r="D89" s="274">
        <v>129.46666666666667</v>
      </c>
      <c r="E89" s="274">
        <v>126.23333333333335</v>
      </c>
      <c r="F89" s="274">
        <v>124.26666666666668</v>
      </c>
      <c r="G89" s="274">
        <v>121.03333333333336</v>
      </c>
      <c r="H89" s="274">
        <v>131.43333333333334</v>
      </c>
      <c r="I89" s="274">
        <v>134.66666666666663</v>
      </c>
      <c r="J89" s="274">
        <v>136.63333333333333</v>
      </c>
      <c r="K89" s="272">
        <v>132.69999999999999</v>
      </c>
      <c r="L89" s="272">
        <v>127.5</v>
      </c>
      <c r="M89" s="272">
        <v>164.72506000000001</v>
      </c>
    </row>
    <row r="90" spans="1:13">
      <c r="A90" s="296">
        <v>81</v>
      </c>
      <c r="B90" s="272" t="s">
        <v>102</v>
      </c>
      <c r="C90" s="272">
        <v>26.15</v>
      </c>
      <c r="D90" s="274">
        <v>26.416666666666668</v>
      </c>
      <c r="E90" s="274">
        <v>25.733333333333334</v>
      </c>
      <c r="F90" s="274">
        <v>25.316666666666666</v>
      </c>
      <c r="G90" s="274">
        <v>24.633333333333333</v>
      </c>
      <c r="H90" s="274">
        <v>26.833333333333336</v>
      </c>
      <c r="I90" s="274">
        <v>27.516666666666666</v>
      </c>
      <c r="J90" s="274">
        <v>27.933333333333337</v>
      </c>
      <c r="K90" s="272">
        <v>27.1</v>
      </c>
      <c r="L90" s="272">
        <v>26</v>
      </c>
      <c r="M90" s="272">
        <v>183.17417</v>
      </c>
    </row>
    <row r="91" spans="1:13">
      <c r="A91" s="296">
        <v>82</v>
      </c>
      <c r="B91" s="272" t="s">
        <v>242</v>
      </c>
      <c r="C91" s="272">
        <v>138.44999999999999</v>
      </c>
      <c r="D91" s="274">
        <v>139.36666666666667</v>
      </c>
      <c r="E91" s="274">
        <v>137.08333333333334</v>
      </c>
      <c r="F91" s="274">
        <v>135.71666666666667</v>
      </c>
      <c r="G91" s="274">
        <v>133.43333333333334</v>
      </c>
      <c r="H91" s="274">
        <v>140.73333333333335</v>
      </c>
      <c r="I91" s="274">
        <v>143.01666666666665</v>
      </c>
      <c r="J91" s="274">
        <v>144.38333333333335</v>
      </c>
      <c r="K91" s="272">
        <v>141.65</v>
      </c>
      <c r="L91" s="272">
        <v>138</v>
      </c>
      <c r="M91" s="272">
        <v>3.0171100000000002</v>
      </c>
    </row>
    <row r="92" spans="1:13">
      <c r="A92" s="296">
        <v>83</v>
      </c>
      <c r="B92" s="272" t="s">
        <v>100</v>
      </c>
      <c r="C92" s="272">
        <v>503.2</v>
      </c>
      <c r="D92" s="274">
        <v>503.95</v>
      </c>
      <c r="E92" s="274">
        <v>496.4</v>
      </c>
      <c r="F92" s="274">
        <v>489.59999999999997</v>
      </c>
      <c r="G92" s="274">
        <v>482.04999999999995</v>
      </c>
      <c r="H92" s="274">
        <v>510.75</v>
      </c>
      <c r="I92" s="274">
        <v>518.30000000000007</v>
      </c>
      <c r="J92" s="274">
        <v>525.1</v>
      </c>
      <c r="K92" s="272">
        <v>511.5</v>
      </c>
      <c r="L92" s="272">
        <v>497.15</v>
      </c>
      <c r="M92" s="272">
        <v>21.82037</v>
      </c>
    </row>
    <row r="93" spans="1:13">
      <c r="A93" s="296">
        <v>84</v>
      </c>
      <c r="B93" s="272" t="s">
        <v>243</v>
      </c>
      <c r="C93" s="272">
        <v>508.2</v>
      </c>
      <c r="D93" s="274">
        <v>515.04999999999995</v>
      </c>
      <c r="E93" s="274">
        <v>498.44999999999993</v>
      </c>
      <c r="F93" s="274">
        <v>488.7</v>
      </c>
      <c r="G93" s="274">
        <v>472.09999999999997</v>
      </c>
      <c r="H93" s="274">
        <v>524.79999999999995</v>
      </c>
      <c r="I93" s="274">
        <v>541.39999999999986</v>
      </c>
      <c r="J93" s="274">
        <v>551.14999999999986</v>
      </c>
      <c r="K93" s="272">
        <v>531.65</v>
      </c>
      <c r="L93" s="272">
        <v>505.3</v>
      </c>
      <c r="M93" s="272">
        <v>3.4329399999999999</v>
      </c>
    </row>
    <row r="94" spans="1:13">
      <c r="A94" s="296">
        <v>85</v>
      </c>
      <c r="B94" s="272" t="s">
        <v>103</v>
      </c>
      <c r="C94" s="272">
        <v>749.15</v>
      </c>
      <c r="D94" s="274">
        <v>756.31666666666661</v>
      </c>
      <c r="E94" s="274">
        <v>738.83333333333326</v>
      </c>
      <c r="F94" s="274">
        <v>728.51666666666665</v>
      </c>
      <c r="G94" s="274">
        <v>711.0333333333333</v>
      </c>
      <c r="H94" s="274">
        <v>766.63333333333321</v>
      </c>
      <c r="I94" s="274">
        <v>784.11666666666656</v>
      </c>
      <c r="J94" s="274">
        <v>794.43333333333317</v>
      </c>
      <c r="K94" s="272">
        <v>773.8</v>
      </c>
      <c r="L94" s="272">
        <v>746</v>
      </c>
      <c r="M94" s="272">
        <v>8.5956899999999994</v>
      </c>
    </row>
    <row r="95" spans="1:13">
      <c r="A95" s="296">
        <v>86</v>
      </c>
      <c r="B95" s="272" t="s">
        <v>244</v>
      </c>
      <c r="C95" s="272">
        <v>463.9</v>
      </c>
      <c r="D95" s="274">
        <v>463.48333333333335</v>
      </c>
      <c r="E95" s="274">
        <v>458.36666666666667</v>
      </c>
      <c r="F95" s="274">
        <v>452.83333333333331</v>
      </c>
      <c r="G95" s="274">
        <v>447.71666666666664</v>
      </c>
      <c r="H95" s="274">
        <v>469.01666666666671</v>
      </c>
      <c r="I95" s="274">
        <v>474.13333333333338</v>
      </c>
      <c r="J95" s="274">
        <v>479.66666666666674</v>
      </c>
      <c r="K95" s="272">
        <v>468.6</v>
      </c>
      <c r="L95" s="272">
        <v>457.95</v>
      </c>
      <c r="M95" s="272">
        <v>10.038130000000001</v>
      </c>
    </row>
    <row r="96" spans="1:13">
      <c r="A96" s="296">
        <v>87</v>
      </c>
      <c r="B96" s="272" t="s">
        <v>245</v>
      </c>
      <c r="C96" s="272">
        <v>1397.15</v>
      </c>
      <c r="D96" s="274">
        <v>1386.8666666666668</v>
      </c>
      <c r="E96" s="274">
        <v>1346.3333333333335</v>
      </c>
      <c r="F96" s="274">
        <v>1295.5166666666667</v>
      </c>
      <c r="G96" s="274">
        <v>1254.9833333333333</v>
      </c>
      <c r="H96" s="274">
        <v>1437.6833333333336</v>
      </c>
      <c r="I96" s="274">
        <v>1478.2166666666669</v>
      </c>
      <c r="J96" s="274">
        <v>1529.0333333333338</v>
      </c>
      <c r="K96" s="272">
        <v>1427.4</v>
      </c>
      <c r="L96" s="272">
        <v>1336.05</v>
      </c>
      <c r="M96" s="272">
        <v>28.801870000000001</v>
      </c>
    </row>
    <row r="97" spans="1:13">
      <c r="A97" s="296">
        <v>88</v>
      </c>
      <c r="B97" s="272" t="s">
        <v>104</v>
      </c>
      <c r="C97" s="272">
        <v>1186.0999999999999</v>
      </c>
      <c r="D97" s="274">
        <v>1189.3</v>
      </c>
      <c r="E97" s="274">
        <v>1169.8</v>
      </c>
      <c r="F97" s="274">
        <v>1153.5</v>
      </c>
      <c r="G97" s="274">
        <v>1134</v>
      </c>
      <c r="H97" s="274">
        <v>1205.5999999999999</v>
      </c>
      <c r="I97" s="274">
        <v>1225.0999999999999</v>
      </c>
      <c r="J97" s="274">
        <v>1241.3999999999999</v>
      </c>
      <c r="K97" s="272">
        <v>1208.8</v>
      </c>
      <c r="L97" s="272">
        <v>1173</v>
      </c>
      <c r="M97" s="272">
        <v>16.361329999999999</v>
      </c>
    </row>
    <row r="98" spans="1:13">
      <c r="A98" s="296">
        <v>89</v>
      </c>
      <c r="B98" s="272" t="s">
        <v>373</v>
      </c>
      <c r="C98" s="272">
        <v>379.85</v>
      </c>
      <c r="D98" s="274">
        <v>381.06666666666666</v>
      </c>
      <c r="E98" s="274">
        <v>375.13333333333333</v>
      </c>
      <c r="F98" s="274">
        <v>370.41666666666669</v>
      </c>
      <c r="G98" s="274">
        <v>364.48333333333335</v>
      </c>
      <c r="H98" s="274">
        <v>385.7833333333333</v>
      </c>
      <c r="I98" s="274">
        <v>391.71666666666658</v>
      </c>
      <c r="J98" s="274">
        <v>396.43333333333328</v>
      </c>
      <c r="K98" s="272">
        <v>387</v>
      </c>
      <c r="L98" s="272">
        <v>376.35</v>
      </c>
      <c r="M98" s="272">
        <v>14.9886</v>
      </c>
    </row>
    <row r="99" spans="1:13">
      <c r="A99" s="296">
        <v>90</v>
      </c>
      <c r="B99" s="272" t="s">
        <v>247</v>
      </c>
      <c r="C99" s="272">
        <v>206.65</v>
      </c>
      <c r="D99" s="274">
        <v>206.65</v>
      </c>
      <c r="E99" s="274">
        <v>205.3</v>
      </c>
      <c r="F99" s="274">
        <v>203.95000000000002</v>
      </c>
      <c r="G99" s="274">
        <v>202.60000000000002</v>
      </c>
      <c r="H99" s="274">
        <v>208</v>
      </c>
      <c r="I99" s="274">
        <v>209.34999999999997</v>
      </c>
      <c r="J99" s="274">
        <v>210.7</v>
      </c>
      <c r="K99" s="272">
        <v>208</v>
      </c>
      <c r="L99" s="272">
        <v>205.3</v>
      </c>
      <c r="M99" s="272">
        <v>8.5375999999999994</v>
      </c>
    </row>
    <row r="100" spans="1:13">
      <c r="A100" s="296">
        <v>91</v>
      </c>
      <c r="B100" s="272" t="s">
        <v>107</v>
      </c>
      <c r="C100" s="272">
        <v>946.15</v>
      </c>
      <c r="D100" s="274">
        <v>950.0333333333333</v>
      </c>
      <c r="E100" s="274">
        <v>936.16666666666663</v>
      </c>
      <c r="F100" s="274">
        <v>926.18333333333328</v>
      </c>
      <c r="G100" s="274">
        <v>912.31666666666661</v>
      </c>
      <c r="H100" s="274">
        <v>960.01666666666665</v>
      </c>
      <c r="I100" s="274">
        <v>973.88333333333344</v>
      </c>
      <c r="J100" s="274">
        <v>983.86666666666667</v>
      </c>
      <c r="K100" s="272">
        <v>963.9</v>
      </c>
      <c r="L100" s="272">
        <v>940.05</v>
      </c>
      <c r="M100" s="272">
        <v>46.317030000000003</v>
      </c>
    </row>
    <row r="101" spans="1:13">
      <c r="A101" s="296">
        <v>92</v>
      </c>
      <c r="B101" s="272" t="s">
        <v>249</v>
      </c>
      <c r="C101" s="272">
        <v>2966.8</v>
      </c>
      <c r="D101" s="274">
        <v>2984.1166666666663</v>
      </c>
      <c r="E101" s="274">
        <v>2917.1333333333328</v>
      </c>
      <c r="F101" s="274">
        <v>2867.4666666666662</v>
      </c>
      <c r="G101" s="274">
        <v>2800.4833333333327</v>
      </c>
      <c r="H101" s="274">
        <v>3033.7833333333328</v>
      </c>
      <c r="I101" s="274">
        <v>3100.7666666666664</v>
      </c>
      <c r="J101" s="274">
        <v>3150.4333333333329</v>
      </c>
      <c r="K101" s="272">
        <v>3051.1</v>
      </c>
      <c r="L101" s="272">
        <v>2934.45</v>
      </c>
      <c r="M101" s="272">
        <v>2.42841</v>
      </c>
    </row>
    <row r="102" spans="1:13">
      <c r="A102" s="296">
        <v>93</v>
      </c>
      <c r="B102" s="272" t="s">
        <v>109</v>
      </c>
      <c r="C102" s="272">
        <v>1597.6</v>
      </c>
      <c r="D102" s="274">
        <v>1587.95</v>
      </c>
      <c r="E102" s="274">
        <v>1557.65</v>
      </c>
      <c r="F102" s="274">
        <v>1517.7</v>
      </c>
      <c r="G102" s="274">
        <v>1487.4</v>
      </c>
      <c r="H102" s="274">
        <v>1627.9</v>
      </c>
      <c r="I102" s="274">
        <v>1658.1999999999998</v>
      </c>
      <c r="J102" s="274">
        <v>1698.15</v>
      </c>
      <c r="K102" s="272">
        <v>1618.25</v>
      </c>
      <c r="L102" s="272">
        <v>1548</v>
      </c>
      <c r="M102" s="272">
        <v>135.27358000000001</v>
      </c>
    </row>
    <row r="103" spans="1:13">
      <c r="A103" s="296">
        <v>94</v>
      </c>
      <c r="B103" s="272" t="s">
        <v>250</v>
      </c>
      <c r="C103" s="272">
        <v>681.55</v>
      </c>
      <c r="D103" s="274">
        <v>679.63333333333333</v>
      </c>
      <c r="E103" s="274">
        <v>674.31666666666661</v>
      </c>
      <c r="F103" s="274">
        <v>667.08333333333326</v>
      </c>
      <c r="G103" s="274">
        <v>661.76666666666654</v>
      </c>
      <c r="H103" s="274">
        <v>686.86666666666667</v>
      </c>
      <c r="I103" s="274">
        <v>692.18333333333351</v>
      </c>
      <c r="J103" s="274">
        <v>699.41666666666674</v>
      </c>
      <c r="K103" s="272">
        <v>684.95</v>
      </c>
      <c r="L103" s="272">
        <v>672.4</v>
      </c>
      <c r="M103" s="272">
        <v>27.593330000000002</v>
      </c>
    </row>
    <row r="104" spans="1:13">
      <c r="A104" s="296">
        <v>95</v>
      </c>
      <c r="B104" s="272" t="s">
        <v>105</v>
      </c>
      <c r="C104" s="272">
        <v>1110.05</v>
      </c>
      <c r="D104" s="274">
        <v>1124.8</v>
      </c>
      <c r="E104" s="274">
        <v>1091.5999999999999</v>
      </c>
      <c r="F104" s="274">
        <v>1073.1499999999999</v>
      </c>
      <c r="G104" s="274">
        <v>1039.9499999999998</v>
      </c>
      <c r="H104" s="274">
        <v>1143.25</v>
      </c>
      <c r="I104" s="274">
        <v>1176.4500000000003</v>
      </c>
      <c r="J104" s="274">
        <v>1194.9000000000001</v>
      </c>
      <c r="K104" s="272">
        <v>1158</v>
      </c>
      <c r="L104" s="272">
        <v>1106.3499999999999</v>
      </c>
      <c r="M104" s="272">
        <v>21.568940000000001</v>
      </c>
    </row>
    <row r="105" spans="1:13">
      <c r="A105" s="296">
        <v>96</v>
      </c>
      <c r="B105" s="272" t="s">
        <v>110</v>
      </c>
      <c r="C105" s="272">
        <v>3429.2</v>
      </c>
      <c r="D105" s="274">
        <v>3451.7333333333336</v>
      </c>
      <c r="E105" s="274">
        <v>3343.4666666666672</v>
      </c>
      <c r="F105" s="274">
        <v>3257.7333333333336</v>
      </c>
      <c r="G105" s="274">
        <v>3149.4666666666672</v>
      </c>
      <c r="H105" s="274">
        <v>3537.4666666666672</v>
      </c>
      <c r="I105" s="274">
        <v>3645.7333333333336</v>
      </c>
      <c r="J105" s="274">
        <v>3731.4666666666672</v>
      </c>
      <c r="K105" s="272">
        <v>3560</v>
      </c>
      <c r="L105" s="272">
        <v>3366</v>
      </c>
      <c r="M105" s="272">
        <v>27.192489999999999</v>
      </c>
    </row>
    <row r="106" spans="1:13">
      <c r="A106" s="296">
        <v>97</v>
      </c>
      <c r="B106" s="272" t="s">
        <v>112</v>
      </c>
      <c r="C106" s="272">
        <v>262.05</v>
      </c>
      <c r="D106" s="274">
        <v>261.31666666666666</v>
      </c>
      <c r="E106" s="274">
        <v>256.63333333333333</v>
      </c>
      <c r="F106" s="274">
        <v>251.21666666666667</v>
      </c>
      <c r="G106" s="274">
        <v>246.53333333333333</v>
      </c>
      <c r="H106" s="274">
        <v>266.73333333333335</v>
      </c>
      <c r="I106" s="274">
        <v>271.41666666666663</v>
      </c>
      <c r="J106" s="274">
        <v>276.83333333333331</v>
      </c>
      <c r="K106" s="272">
        <v>266</v>
      </c>
      <c r="L106" s="272">
        <v>255.9</v>
      </c>
      <c r="M106" s="272">
        <v>128.33374000000001</v>
      </c>
    </row>
    <row r="107" spans="1:13">
      <c r="A107" s="296">
        <v>98</v>
      </c>
      <c r="B107" s="272" t="s">
        <v>113</v>
      </c>
      <c r="C107" s="272">
        <v>225.05</v>
      </c>
      <c r="D107" s="274">
        <v>227.45000000000002</v>
      </c>
      <c r="E107" s="274">
        <v>221.90000000000003</v>
      </c>
      <c r="F107" s="274">
        <v>218.75000000000003</v>
      </c>
      <c r="G107" s="274">
        <v>213.20000000000005</v>
      </c>
      <c r="H107" s="274">
        <v>230.60000000000002</v>
      </c>
      <c r="I107" s="274">
        <v>236.15000000000003</v>
      </c>
      <c r="J107" s="274">
        <v>239.3</v>
      </c>
      <c r="K107" s="272">
        <v>233</v>
      </c>
      <c r="L107" s="272">
        <v>224.3</v>
      </c>
      <c r="M107" s="272">
        <v>59.566920000000003</v>
      </c>
    </row>
    <row r="108" spans="1:13">
      <c r="A108" s="296">
        <v>99</v>
      </c>
      <c r="B108" s="272" t="s">
        <v>114</v>
      </c>
      <c r="C108" s="272">
        <v>2269.5500000000002</v>
      </c>
      <c r="D108" s="274">
        <v>2265.1833333333334</v>
      </c>
      <c r="E108" s="274">
        <v>2245.3666666666668</v>
      </c>
      <c r="F108" s="274">
        <v>2221.1833333333334</v>
      </c>
      <c r="G108" s="274">
        <v>2201.3666666666668</v>
      </c>
      <c r="H108" s="274">
        <v>2289.3666666666668</v>
      </c>
      <c r="I108" s="274">
        <v>2309.1833333333334</v>
      </c>
      <c r="J108" s="274">
        <v>2333.3666666666668</v>
      </c>
      <c r="K108" s="272">
        <v>2285</v>
      </c>
      <c r="L108" s="272">
        <v>2241</v>
      </c>
      <c r="M108" s="272">
        <v>40.369419999999998</v>
      </c>
    </row>
    <row r="109" spans="1:13">
      <c r="A109" s="296">
        <v>100</v>
      </c>
      <c r="B109" s="272" t="s">
        <v>251</v>
      </c>
      <c r="C109" s="272">
        <v>293.25</v>
      </c>
      <c r="D109" s="274">
        <v>291.91666666666669</v>
      </c>
      <c r="E109" s="274">
        <v>288.83333333333337</v>
      </c>
      <c r="F109" s="274">
        <v>284.41666666666669</v>
      </c>
      <c r="G109" s="274">
        <v>281.33333333333337</v>
      </c>
      <c r="H109" s="274">
        <v>296.33333333333337</v>
      </c>
      <c r="I109" s="274">
        <v>299.41666666666674</v>
      </c>
      <c r="J109" s="274">
        <v>303.83333333333337</v>
      </c>
      <c r="K109" s="272">
        <v>295</v>
      </c>
      <c r="L109" s="272">
        <v>287.5</v>
      </c>
      <c r="M109" s="272">
        <v>11.13508</v>
      </c>
    </row>
    <row r="110" spans="1:13">
      <c r="A110" s="296">
        <v>101</v>
      </c>
      <c r="B110" s="272" t="s">
        <v>252</v>
      </c>
      <c r="C110" s="272">
        <v>42.95</v>
      </c>
      <c r="D110" s="274">
        <v>43.216666666666669</v>
      </c>
      <c r="E110" s="274">
        <v>42.13333333333334</v>
      </c>
      <c r="F110" s="274">
        <v>41.31666666666667</v>
      </c>
      <c r="G110" s="274">
        <v>40.233333333333341</v>
      </c>
      <c r="H110" s="274">
        <v>44.033333333333339</v>
      </c>
      <c r="I110" s="274">
        <v>45.116666666666667</v>
      </c>
      <c r="J110" s="274">
        <v>45.933333333333337</v>
      </c>
      <c r="K110" s="272">
        <v>44.3</v>
      </c>
      <c r="L110" s="272">
        <v>42.4</v>
      </c>
      <c r="M110" s="272">
        <v>18.58398</v>
      </c>
    </row>
    <row r="111" spans="1:13">
      <c r="A111" s="296">
        <v>102</v>
      </c>
      <c r="B111" s="272" t="s">
        <v>108</v>
      </c>
      <c r="C111" s="272">
        <v>2721.5</v>
      </c>
      <c r="D111" s="274">
        <v>2728.5</v>
      </c>
      <c r="E111" s="274">
        <v>2689.2</v>
      </c>
      <c r="F111" s="274">
        <v>2656.8999999999996</v>
      </c>
      <c r="G111" s="274">
        <v>2617.5999999999995</v>
      </c>
      <c r="H111" s="274">
        <v>2760.8</v>
      </c>
      <c r="I111" s="274">
        <v>2800.1000000000004</v>
      </c>
      <c r="J111" s="274">
        <v>2832.4000000000005</v>
      </c>
      <c r="K111" s="272">
        <v>2767.8</v>
      </c>
      <c r="L111" s="272">
        <v>2696.2</v>
      </c>
      <c r="M111" s="272">
        <v>45.753450000000001</v>
      </c>
    </row>
    <row r="112" spans="1:13">
      <c r="A112" s="296">
        <v>103</v>
      </c>
      <c r="B112" s="272" t="s">
        <v>116</v>
      </c>
      <c r="C112" s="272">
        <v>614.15</v>
      </c>
      <c r="D112" s="274">
        <v>620.15</v>
      </c>
      <c r="E112" s="274">
        <v>605</v>
      </c>
      <c r="F112" s="274">
        <v>595.85</v>
      </c>
      <c r="G112" s="274">
        <v>580.70000000000005</v>
      </c>
      <c r="H112" s="274">
        <v>629.29999999999995</v>
      </c>
      <c r="I112" s="274">
        <v>644.44999999999982</v>
      </c>
      <c r="J112" s="274">
        <v>653.59999999999991</v>
      </c>
      <c r="K112" s="272">
        <v>635.29999999999995</v>
      </c>
      <c r="L112" s="272">
        <v>611</v>
      </c>
      <c r="M112" s="272">
        <v>320.15570000000002</v>
      </c>
    </row>
    <row r="113" spans="1:13">
      <c r="A113" s="296">
        <v>104</v>
      </c>
      <c r="B113" s="272" t="s">
        <v>253</v>
      </c>
      <c r="C113" s="272">
        <v>1467.75</v>
      </c>
      <c r="D113" s="274">
        <v>1468.3499999999997</v>
      </c>
      <c r="E113" s="274">
        <v>1449.4999999999993</v>
      </c>
      <c r="F113" s="274">
        <v>1431.2499999999995</v>
      </c>
      <c r="G113" s="274">
        <v>1412.3999999999992</v>
      </c>
      <c r="H113" s="274">
        <v>1486.5999999999995</v>
      </c>
      <c r="I113" s="274">
        <v>1505.4499999999998</v>
      </c>
      <c r="J113" s="274">
        <v>1523.6999999999996</v>
      </c>
      <c r="K113" s="272">
        <v>1487.2</v>
      </c>
      <c r="L113" s="272">
        <v>1450.1</v>
      </c>
      <c r="M113" s="272">
        <v>7.8453499999999998</v>
      </c>
    </row>
    <row r="114" spans="1:13">
      <c r="A114" s="296">
        <v>105</v>
      </c>
      <c r="B114" s="272" t="s">
        <v>117</v>
      </c>
      <c r="C114" s="272">
        <v>472.35</v>
      </c>
      <c r="D114" s="274">
        <v>475.63333333333338</v>
      </c>
      <c r="E114" s="274">
        <v>466.76666666666677</v>
      </c>
      <c r="F114" s="274">
        <v>461.18333333333339</v>
      </c>
      <c r="G114" s="274">
        <v>452.31666666666678</v>
      </c>
      <c r="H114" s="274">
        <v>481.21666666666675</v>
      </c>
      <c r="I114" s="274">
        <v>490.08333333333343</v>
      </c>
      <c r="J114" s="274">
        <v>495.66666666666674</v>
      </c>
      <c r="K114" s="272">
        <v>484.5</v>
      </c>
      <c r="L114" s="272">
        <v>470.05</v>
      </c>
      <c r="M114" s="272">
        <v>21.961849999999998</v>
      </c>
    </row>
    <row r="115" spans="1:13">
      <c r="A115" s="296">
        <v>106</v>
      </c>
      <c r="B115" s="272" t="s">
        <v>388</v>
      </c>
      <c r="C115" s="272">
        <v>413.7</v>
      </c>
      <c r="D115" s="274">
        <v>415.56666666666666</v>
      </c>
      <c r="E115" s="274">
        <v>409.18333333333334</v>
      </c>
      <c r="F115" s="274">
        <v>404.66666666666669</v>
      </c>
      <c r="G115" s="274">
        <v>398.28333333333336</v>
      </c>
      <c r="H115" s="274">
        <v>420.08333333333331</v>
      </c>
      <c r="I115" s="274">
        <v>426.46666666666664</v>
      </c>
      <c r="J115" s="274">
        <v>430.98333333333329</v>
      </c>
      <c r="K115" s="272">
        <v>421.95</v>
      </c>
      <c r="L115" s="272">
        <v>411.05</v>
      </c>
      <c r="M115" s="272">
        <v>9.0351199999999992</v>
      </c>
    </row>
    <row r="116" spans="1:13">
      <c r="A116" s="296">
        <v>107</v>
      </c>
      <c r="B116" s="272" t="s">
        <v>119</v>
      </c>
      <c r="C116" s="272">
        <v>48.3</v>
      </c>
      <c r="D116" s="274">
        <v>49.04999999999999</v>
      </c>
      <c r="E116" s="274">
        <v>47.299999999999983</v>
      </c>
      <c r="F116" s="274">
        <v>46.29999999999999</v>
      </c>
      <c r="G116" s="274">
        <v>44.549999999999983</v>
      </c>
      <c r="H116" s="274">
        <v>50.049999999999983</v>
      </c>
      <c r="I116" s="274">
        <v>51.8</v>
      </c>
      <c r="J116" s="274">
        <v>52.799999999999983</v>
      </c>
      <c r="K116" s="272">
        <v>50.8</v>
      </c>
      <c r="L116" s="272">
        <v>48.05</v>
      </c>
      <c r="M116" s="272">
        <v>610.29118000000005</v>
      </c>
    </row>
    <row r="117" spans="1:13">
      <c r="A117" s="296">
        <v>108</v>
      </c>
      <c r="B117" s="272" t="s">
        <v>126</v>
      </c>
      <c r="C117" s="272">
        <v>234.35</v>
      </c>
      <c r="D117" s="274">
        <v>233.48333333333335</v>
      </c>
      <c r="E117" s="274">
        <v>228.1166666666667</v>
      </c>
      <c r="F117" s="274">
        <v>221.88333333333335</v>
      </c>
      <c r="G117" s="274">
        <v>216.51666666666671</v>
      </c>
      <c r="H117" s="274">
        <v>239.7166666666667</v>
      </c>
      <c r="I117" s="274">
        <v>245.08333333333337</v>
      </c>
      <c r="J117" s="274">
        <v>251.31666666666669</v>
      </c>
      <c r="K117" s="272">
        <v>238.85</v>
      </c>
      <c r="L117" s="272">
        <v>227.25</v>
      </c>
      <c r="M117" s="272">
        <v>1254.90301</v>
      </c>
    </row>
    <row r="118" spans="1:13">
      <c r="A118" s="296">
        <v>109</v>
      </c>
      <c r="B118" s="272" t="s">
        <v>115</v>
      </c>
      <c r="C118" s="272">
        <v>215.3</v>
      </c>
      <c r="D118" s="274">
        <v>218.04999999999998</v>
      </c>
      <c r="E118" s="274">
        <v>210.24999999999997</v>
      </c>
      <c r="F118" s="274">
        <v>205.2</v>
      </c>
      <c r="G118" s="274">
        <v>197.39999999999998</v>
      </c>
      <c r="H118" s="274">
        <v>223.09999999999997</v>
      </c>
      <c r="I118" s="274">
        <v>230.89999999999998</v>
      </c>
      <c r="J118" s="274">
        <v>235.94999999999996</v>
      </c>
      <c r="K118" s="272">
        <v>225.85</v>
      </c>
      <c r="L118" s="272">
        <v>213</v>
      </c>
      <c r="M118" s="272">
        <v>144.85162</v>
      </c>
    </row>
    <row r="119" spans="1:13">
      <c r="A119" s="296">
        <v>110</v>
      </c>
      <c r="B119" s="272" t="s">
        <v>256</v>
      </c>
      <c r="C119" s="272">
        <v>119.3</v>
      </c>
      <c r="D119" s="274">
        <v>119.8</v>
      </c>
      <c r="E119" s="274">
        <v>118.19999999999999</v>
      </c>
      <c r="F119" s="274">
        <v>117.1</v>
      </c>
      <c r="G119" s="274">
        <v>115.49999999999999</v>
      </c>
      <c r="H119" s="274">
        <v>120.89999999999999</v>
      </c>
      <c r="I119" s="274">
        <v>122.49999999999999</v>
      </c>
      <c r="J119" s="274">
        <v>123.6</v>
      </c>
      <c r="K119" s="272">
        <v>121.4</v>
      </c>
      <c r="L119" s="272">
        <v>118.7</v>
      </c>
      <c r="M119" s="272">
        <v>14.36539</v>
      </c>
    </row>
    <row r="120" spans="1:13">
      <c r="A120" s="296">
        <v>111</v>
      </c>
      <c r="B120" s="272" t="s">
        <v>125</v>
      </c>
      <c r="C120" s="272">
        <v>102.4</v>
      </c>
      <c r="D120" s="274">
        <v>103.01666666666667</v>
      </c>
      <c r="E120" s="274">
        <v>101.43333333333334</v>
      </c>
      <c r="F120" s="274">
        <v>100.46666666666667</v>
      </c>
      <c r="G120" s="274">
        <v>98.88333333333334</v>
      </c>
      <c r="H120" s="274">
        <v>103.98333333333333</v>
      </c>
      <c r="I120" s="274">
        <v>105.56666666666668</v>
      </c>
      <c r="J120" s="274">
        <v>106.53333333333333</v>
      </c>
      <c r="K120" s="272">
        <v>104.6</v>
      </c>
      <c r="L120" s="272">
        <v>102.05</v>
      </c>
      <c r="M120" s="272">
        <v>314.22904999999997</v>
      </c>
    </row>
    <row r="121" spans="1:13">
      <c r="A121" s="296">
        <v>112</v>
      </c>
      <c r="B121" s="272" t="s">
        <v>773</v>
      </c>
      <c r="C121" s="272">
        <v>1555</v>
      </c>
      <c r="D121" s="274">
        <v>1546</v>
      </c>
      <c r="E121" s="274">
        <v>1524</v>
      </c>
      <c r="F121" s="274">
        <v>1493</v>
      </c>
      <c r="G121" s="274">
        <v>1471</v>
      </c>
      <c r="H121" s="274">
        <v>1577</v>
      </c>
      <c r="I121" s="274">
        <v>1599</v>
      </c>
      <c r="J121" s="274">
        <v>1630</v>
      </c>
      <c r="K121" s="272">
        <v>1568</v>
      </c>
      <c r="L121" s="272">
        <v>1515</v>
      </c>
      <c r="M121" s="272">
        <v>30.058859999999999</v>
      </c>
    </row>
    <row r="122" spans="1:13">
      <c r="A122" s="296">
        <v>113</v>
      </c>
      <c r="B122" s="272" t="s">
        <v>120</v>
      </c>
      <c r="C122" s="272">
        <v>537</v>
      </c>
      <c r="D122" s="274">
        <v>540.73333333333323</v>
      </c>
      <c r="E122" s="274">
        <v>531.36666666666645</v>
      </c>
      <c r="F122" s="274">
        <v>525.73333333333323</v>
      </c>
      <c r="G122" s="274">
        <v>516.36666666666645</v>
      </c>
      <c r="H122" s="274">
        <v>546.36666666666645</v>
      </c>
      <c r="I122" s="274">
        <v>555.73333333333323</v>
      </c>
      <c r="J122" s="274">
        <v>561.36666666666645</v>
      </c>
      <c r="K122" s="272">
        <v>550.1</v>
      </c>
      <c r="L122" s="272">
        <v>535.1</v>
      </c>
      <c r="M122" s="272">
        <v>8.5235500000000002</v>
      </c>
    </row>
    <row r="123" spans="1:13">
      <c r="A123" s="296">
        <v>114</v>
      </c>
      <c r="B123" s="272" t="s">
        <v>832</v>
      </c>
      <c r="C123" s="272">
        <v>254.05</v>
      </c>
      <c r="D123" s="274">
        <v>252.38333333333335</v>
      </c>
      <c r="E123" s="274">
        <v>248.4666666666667</v>
      </c>
      <c r="F123" s="274">
        <v>242.88333333333335</v>
      </c>
      <c r="G123" s="274">
        <v>238.9666666666667</v>
      </c>
      <c r="H123" s="274">
        <v>257.9666666666667</v>
      </c>
      <c r="I123" s="274">
        <v>261.88333333333338</v>
      </c>
      <c r="J123" s="274">
        <v>267.4666666666667</v>
      </c>
      <c r="K123" s="272">
        <v>256.3</v>
      </c>
      <c r="L123" s="272">
        <v>246.8</v>
      </c>
      <c r="M123" s="272">
        <v>74.720969999999994</v>
      </c>
    </row>
    <row r="124" spans="1:13">
      <c r="A124" s="296">
        <v>115</v>
      </c>
      <c r="B124" s="272" t="s">
        <v>122</v>
      </c>
      <c r="C124" s="272">
        <v>1025.0999999999999</v>
      </c>
      <c r="D124" s="274">
        <v>1042.1333333333332</v>
      </c>
      <c r="E124" s="274">
        <v>999.26666666666642</v>
      </c>
      <c r="F124" s="274">
        <v>973.43333333333317</v>
      </c>
      <c r="G124" s="274">
        <v>930.56666666666638</v>
      </c>
      <c r="H124" s="274">
        <v>1067.9666666666665</v>
      </c>
      <c r="I124" s="274">
        <v>1110.8333333333333</v>
      </c>
      <c r="J124" s="274">
        <v>1136.6666666666665</v>
      </c>
      <c r="K124" s="272">
        <v>1085</v>
      </c>
      <c r="L124" s="272">
        <v>1016.3</v>
      </c>
      <c r="M124" s="272">
        <v>195.24257</v>
      </c>
    </row>
    <row r="125" spans="1:13">
      <c r="A125" s="296">
        <v>116</v>
      </c>
      <c r="B125" s="272" t="s">
        <v>257</v>
      </c>
      <c r="C125" s="272">
        <v>4817.6499999999996</v>
      </c>
      <c r="D125" s="274">
        <v>4823.6833333333334</v>
      </c>
      <c r="E125" s="274">
        <v>4733.9666666666672</v>
      </c>
      <c r="F125" s="274">
        <v>4650.2833333333338</v>
      </c>
      <c r="G125" s="274">
        <v>4560.5666666666675</v>
      </c>
      <c r="H125" s="274">
        <v>4907.3666666666668</v>
      </c>
      <c r="I125" s="274">
        <v>4997.0833333333321</v>
      </c>
      <c r="J125" s="274">
        <v>5080.7666666666664</v>
      </c>
      <c r="K125" s="272">
        <v>4913.3999999999996</v>
      </c>
      <c r="L125" s="272">
        <v>4740</v>
      </c>
      <c r="M125" s="272">
        <v>4.3825000000000003</v>
      </c>
    </row>
    <row r="126" spans="1:13">
      <c r="A126" s="296">
        <v>117</v>
      </c>
      <c r="B126" s="272" t="s">
        <v>124</v>
      </c>
      <c r="C126" s="272">
        <v>1272.0999999999999</v>
      </c>
      <c r="D126" s="274">
        <v>1274.2833333333333</v>
      </c>
      <c r="E126" s="274">
        <v>1259.8166666666666</v>
      </c>
      <c r="F126" s="274">
        <v>1247.5333333333333</v>
      </c>
      <c r="G126" s="274">
        <v>1233.0666666666666</v>
      </c>
      <c r="H126" s="274">
        <v>1286.5666666666666</v>
      </c>
      <c r="I126" s="274">
        <v>1301.0333333333333</v>
      </c>
      <c r="J126" s="274">
        <v>1313.3166666666666</v>
      </c>
      <c r="K126" s="272">
        <v>1288.75</v>
      </c>
      <c r="L126" s="272">
        <v>1262</v>
      </c>
      <c r="M126" s="272">
        <v>54.774810000000002</v>
      </c>
    </row>
    <row r="127" spans="1:13">
      <c r="A127" s="296">
        <v>118</v>
      </c>
      <c r="B127" s="272" t="s">
        <v>121</v>
      </c>
      <c r="C127" s="272">
        <v>1680.85</v>
      </c>
      <c r="D127" s="274">
        <v>1693.5833333333333</v>
      </c>
      <c r="E127" s="274">
        <v>1654.7666666666664</v>
      </c>
      <c r="F127" s="274">
        <v>1628.6833333333332</v>
      </c>
      <c r="G127" s="274">
        <v>1589.8666666666663</v>
      </c>
      <c r="H127" s="274">
        <v>1719.6666666666665</v>
      </c>
      <c r="I127" s="274">
        <v>1758.4833333333336</v>
      </c>
      <c r="J127" s="274">
        <v>1784.5666666666666</v>
      </c>
      <c r="K127" s="272">
        <v>1732.4</v>
      </c>
      <c r="L127" s="272">
        <v>1667.5</v>
      </c>
      <c r="M127" s="272">
        <v>17.166219999999999</v>
      </c>
    </row>
    <row r="128" spans="1:13">
      <c r="A128" s="296">
        <v>119</v>
      </c>
      <c r="B128" s="272" t="s">
        <v>258</v>
      </c>
      <c r="C128" s="272">
        <v>1932.1</v>
      </c>
      <c r="D128" s="274">
        <v>1955.5999999999997</v>
      </c>
      <c r="E128" s="274">
        <v>1882.0999999999995</v>
      </c>
      <c r="F128" s="274">
        <v>1832.0999999999997</v>
      </c>
      <c r="G128" s="274">
        <v>1758.5999999999995</v>
      </c>
      <c r="H128" s="274">
        <v>2005.5999999999995</v>
      </c>
      <c r="I128" s="274">
        <v>2079.1</v>
      </c>
      <c r="J128" s="274">
        <v>2129.0999999999995</v>
      </c>
      <c r="K128" s="272">
        <v>2029.1</v>
      </c>
      <c r="L128" s="272">
        <v>1905.6</v>
      </c>
      <c r="M128" s="272">
        <v>3.0942699999999999</v>
      </c>
    </row>
    <row r="129" spans="1:13">
      <c r="A129" s="296">
        <v>120</v>
      </c>
      <c r="B129" s="272" t="s">
        <v>259</v>
      </c>
      <c r="C129" s="272">
        <v>70.8</v>
      </c>
      <c r="D129" s="274">
        <v>71.149999999999991</v>
      </c>
      <c r="E129" s="274">
        <v>69.649999999999977</v>
      </c>
      <c r="F129" s="274">
        <v>68.499999999999986</v>
      </c>
      <c r="G129" s="274">
        <v>66.999999999999972</v>
      </c>
      <c r="H129" s="274">
        <v>72.299999999999983</v>
      </c>
      <c r="I129" s="274">
        <v>73.800000000000011</v>
      </c>
      <c r="J129" s="274">
        <v>74.949999999999989</v>
      </c>
      <c r="K129" s="272">
        <v>72.650000000000006</v>
      </c>
      <c r="L129" s="272">
        <v>70</v>
      </c>
      <c r="M129" s="272">
        <v>29.30517</v>
      </c>
    </row>
    <row r="130" spans="1:13">
      <c r="A130" s="296">
        <v>121</v>
      </c>
      <c r="B130" s="272" t="s">
        <v>128</v>
      </c>
      <c r="C130" s="272">
        <v>402.2</v>
      </c>
      <c r="D130" s="274">
        <v>399.31666666666661</v>
      </c>
      <c r="E130" s="274">
        <v>392.03333333333319</v>
      </c>
      <c r="F130" s="274">
        <v>381.86666666666656</v>
      </c>
      <c r="G130" s="274">
        <v>374.58333333333314</v>
      </c>
      <c r="H130" s="274">
        <v>409.48333333333323</v>
      </c>
      <c r="I130" s="274">
        <v>416.76666666666665</v>
      </c>
      <c r="J130" s="274">
        <v>426.93333333333328</v>
      </c>
      <c r="K130" s="272">
        <v>406.6</v>
      </c>
      <c r="L130" s="272">
        <v>389.15</v>
      </c>
      <c r="M130" s="272">
        <v>90.088329999999999</v>
      </c>
    </row>
    <row r="131" spans="1:13">
      <c r="A131" s="296">
        <v>122</v>
      </c>
      <c r="B131" s="272" t="s">
        <v>127</v>
      </c>
      <c r="C131" s="272">
        <v>299.2</v>
      </c>
      <c r="D131" s="274">
        <v>293.58333333333331</v>
      </c>
      <c r="E131" s="274">
        <v>286.11666666666662</v>
      </c>
      <c r="F131" s="274">
        <v>273.0333333333333</v>
      </c>
      <c r="G131" s="274">
        <v>265.56666666666661</v>
      </c>
      <c r="H131" s="274">
        <v>306.66666666666663</v>
      </c>
      <c r="I131" s="274">
        <v>314.13333333333333</v>
      </c>
      <c r="J131" s="274">
        <v>327.21666666666664</v>
      </c>
      <c r="K131" s="272">
        <v>301.05</v>
      </c>
      <c r="L131" s="272">
        <v>280.5</v>
      </c>
      <c r="M131" s="272">
        <v>146.14528999999999</v>
      </c>
    </row>
    <row r="132" spans="1:13">
      <c r="A132" s="296">
        <v>123</v>
      </c>
      <c r="B132" s="272" t="s">
        <v>129</v>
      </c>
      <c r="C132" s="272">
        <v>2750.25</v>
      </c>
      <c r="D132" s="274">
        <v>2778.75</v>
      </c>
      <c r="E132" s="274">
        <v>2708</v>
      </c>
      <c r="F132" s="274">
        <v>2665.75</v>
      </c>
      <c r="G132" s="274">
        <v>2595</v>
      </c>
      <c r="H132" s="274">
        <v>2821</v>
      </c>
      <c r="I132" s="274">
        <v>2891.75</v>
      </c>
      <c r="J132" s="274">
        <v>2934</v>
      </c>
      <c r="K132" s="272">
        <v>2849.5</v>
      </c>
      <c r="L132" s="272">
        <v>2736.5</v>
      </c>
      <c r="M132" s="272">
        <v>9.0060800000000008</v>
      </c>
    </row>
    <row r="133" spans="1:13">
      <c r="A133" s="296">
        <v>124</v>
      </c>
      <c r="B133" s="272" t="s">
        <v>131</v>
      </c>
      <c r="C133" s="272">
        <v>1982.7</v>
      </c>
      <c r="D133" s="274">
        <v>1964.7833333333335</v>
      </c>
      <c r="E133" s="274">
        <v>1931.0666666666671</v>
      </c>
      <c r="F133" s="274">
        <v>1879.4333333333336</v>
      </c>
      <c r="G133" s="274">
        <v>1845.7166666666672</v>
      </c>
      <c r="H133" s="274">
        <v>2016.416666666667</v>
      </c>
      <c r="I133" s="274">
        <v>2050.1333333333337</v>
      </c>
      <c r="J133" s="274">
        <v>2101.7666666666669</v>
      </c>
      <c r="K133" s="272">
        <v>1998.5</v>
      </c>
      <c r="L133" s="272">
        <v>1913.15</v>
      </c>
      <c r="M133" s="272">
        <v>162.68335999999999</v>
      </c>
    </row>
    <row r="134" spans="1:13">
      <c r="A134" s="296">
        <v>125</v>
      </c>
      <c r="B134" s="272" t="s">
        <v>132</v>
      </c>
      <c r="C134" s="272">
        <v>90.5</v>
      </c>
      <c r="D134" s="274">
        <v>91.65000000000002</v>
      </c>
      <c r="E134" s="274">
        <v>88.750000000000043</v>
      </c>
      <c r="F134" s="274">
        <v>87.000000000000028</v>
      </c>
      <c r="G134" s="274">
        <v>84.100000000000051</v>
      </c>
      <c r="H134" s="274">
        <v>93.400000000000034</v>
      </c>
      <c r="I134" s="274">
        <v>96.300000000000011</v>
      </c>
      <c r="J134" s="274">
        <v>98.050000000000026</v>
      </c>
      <c r="K134" s="272">
        <v>94.55</v>
      </c>
      <c r="L134" s="272">
        <v>89.9</v>
      </c>
      <c r="M134" s="272">
        <v>163.60084000000001</v>
      </c>
    </row>
    <row r="135" spans="1:13">
      <c r="A135" s="296">
        <v>126</v>
      </c>
      <c r="B135" s="272" t="s">
        <v>260</v>
      </c>
      <c r="C135" s="272">
        <v>2727.65</v>
      </c>
      <c r="D135" s="274">
        <v>2702.5666666666666</v>
      </c>
      <c r="E135" s="274">
        <v>2645.1333333333332</v>
      </c>
      <c r="F135" s="274">
        <v>2562.6166666666668</v>
      </c>
      <c r="G135" s="274">
        <v>2505.1833333333334</v>
      </c>
      <c r="H135" s="274">
        <v>2785.083333333333</v>
      </c>
      <c r="I135" s="274">
        <v>2842.5166666666664</v>
      </c>
      <c r="J135" s="274">
        <v>2925.0333333333328</v>
      </c>
      <c r="K135" s="272">
        <v>2760</v>
      </c>
      <c r="L135" s="272">
        <v>2620.0500000000002</v>
      </c>
      <c r="M135" s="272">
        <v>3.4556499999999999</v>
      </c>
    </row>
    <row r="136" spans="1:13">
      <c r="A136" s="296">
        <v>127</v>
      </c>
      <c r="B136" s="272" t="s">
        <v>133</v>
      </c>
      <c r="C136" s="272">
        <v>433.2</v>
      </c>
      <c r="D136" s="274">
        <v>440.88333333333327</v>
      </c>
      <c r="E136" s="274">
        <v>423.36666666666656</v>
      </c>
      <c r="F136" s="274">
        <v>413.5333333333333</v>
      </c>
      <c r="G136" s="274">
        <v>396.01666666666659</v>
      </c>
      <c r="H136" s="274">
        <v>450.71666666666653</v>
      </c>
      <c r="I136" s="274">
        <v>468.23333333333329</v>
      </c>
      <c r="J136" s="274">
        <v>478.06666666666649</v>
      </c>
      <c r="K136" s="272">
        <v>458.4</v>
      </c>
      <c r="L136" s="272">
        <v>431.05</v>
      </c>
      <c r="M136" s="272">
        <v>89.668999999999997</v>
      </c>
    </row>
    <row r="137" spans="1:13">
      <c r="A137" s="296">
        <v>128</v>
      </c>
      <c r="B137" s="272" t="s">
        <v>261</v>
      </c>
      <c r="C137" s="272">
        <v>4124.6499999999996</v>
      </c>
      <c r="D137" s="274">
        <v>4187.75</v>
      </c>
      <c r="E137" s="274">
        <v>4055.5</v>
      </c>
      <c r="F137" s="274">
        <v>3986.3500000000004</v>
      </c>
      <c r="G137" s="274">
        <v>3854.1000000000004</v>
      </c>
      <c r="H137" s="274">
        <v>4256.8999999999996</v>
      </c>
      <c r="I137" s="274">
        <v>4389.1499999999996</v>
      </c>
      <c r="J137" s="274">
        <v>4458.2999999999993</v>
      </c>
      <c r="K137" s="272">
        <v>4320</v>
      </c>
      <c r="L137" s="272">
        <v>4118.6000000000004</v>
      </c>
      <c r="M137" s="272">
        <v>1.4219599999999999</v>
      </c>
    </row>
    <row r="138" spans="1:13">
      <c r="A138" s="296">
        <v>129</v>
      </c>
      <c r="B138" s="272" t="s">
        <v>134</v>
      </c>
      <c r="C138" s="272">
        <v>1516.5</v>
      </c>
      <c r="D138" s="274">
        <v>1524.8666666666668</v>
      </c>
      <c r="E138" s="274">
        <v>1502.7333333333336</v>
      </c>
      <c r="F138" s="274">
        <v>1488.9666666666667</v>
      </c>
      <c r="G138" s="274">
        <v>1466.8333333333335</v>
      </c>
      <c r="H138" s="274">
        <v>1538.6333333333337</v>
      </c>
      <c r="I138" s="274">
        <v>1560.7666666666669</v>
      </c>
      <c r="J138" s="274">
        <v>1574.5333333333338</v>
      </c>
      <c r="K138" s="272">
        <v>1547</v>
      </c>
      <c r="L138" s="272">
        <v>1511.1</v>
      </c>
      <c r="M138" s="272">
        <v>32.704940000000001</v>
      </c>
    </row>
    <row r="139" spans="1:13">
      <c r="A139" s="296">
        <v>130</v>
      </c>
      <c r="B139" s="272" t="s">
        <v>135</v>
      </c>
      <c r="C139" s="272">
        <v>1069.8499999999999</v>
      </c>
      <c r="D139" s="274">
        <v>1064.8666666666666</v>
      </c>
      <c r="E139" s="274">
        <v>1047.833333333333</v>
      </c>
      <c r="F139" s="274">
        <v>1025.8166666666664</v>
      </c>
      <c r="G139" s="274">
        <v>1008.7833333333328</v>
      </c>
      <c r="H139" s="274">
        <v>1086.8833333333332</v>
      </c>
      <c r="I139" s="274">
        <v>1103.9166666666665</v>
      </c>
      <c r="J139" s="274">
        <v>1125.9333333333334</v>
      </c>
      <c r="K139" s="272">
        <v>1081.9000000000001</v>
      </c>
      <c r="L139" s="272">
        <v>1042.8499999999999</v>
      </c>
      <c r="M139" s="272">
        <v>32.302709999999998</v>
      </c>
    </row>
    <row r="140" spans="1:13">
      <c r="A140" s="296">
        <v>131</v>
      </c>
      <c r="B140" s="272" t="s">
        <v>146</v>
      </c>
      <c r="C140" s="272">
        <v>90693.05</v>
      </c>
      <c r="D140" s="274">
        <v>91510.716666666674</v>
      </c>
      <c r="E140" s="274">
        <v>89454.483333333352</v>
      </c>
      <c r="F140" s="274">
        <v>88215.916666666672</v>
      </c>
      <c r="G140" s="274">
        <v>86159.683333333349</v>
      </c>
      <c r="H140" s="274">
        <v>92749.283333333355</v>
      </c>
      <c r="I140" s="274">
        <v>94805.516666666692</v>
      </c>
      <c r="J140" s="274">
        <v>96044.083333333358</v>
      </c>
      <c r="K140" s="272">
        <v>93566.95</v>
      </c>
      <c r="L140" s="272">
        <v>90272.15</v>
      </c>
      <c r="M140" s="272">
        <v>0.49120000000000003</v>
      </c>
    </row>
    <row r="141" spans="1:13">
      <c r="A141" s="296">
        <v>132</v>
      </c>
      <c r="B141" s="272" t="s">
        <v>143</v>
      </c>
      <c r="C141" s="272">
        <v>1083</v>
      </c>
      <c r="D141" s="274">
        <v>1093.0333333333333</v>
      </c>
      <c r="E141" s="274">
        <v>1065.0666666666666</v>
      </c>
      <c r="F141" s="274">
        <v>1047.1333333333332</v>
      </c>
      <c r="G141" s="274">
        <v>1019.1666666666665</v>
      </c>
      <c r="H141" s="274">
        <v>1110.9666666666667</v>
      </c>
      <c r="I141" s="274">
        <v>1138.9333333333334</v>
      </c>
      <c r="J141" s="274">
        <v>1156.8666666666668</v>
      </c>
      <c r="K141" s="272">
        <v>1121</v>
      </c>
      <c r="L141" s="272">
        <v>1075.0999999999999</v>
      </c>
      <c r="M141" s="272">
        <v>5.5631000000000004</v>
      </c>
    </row>
    <row r="142" spans="1:13">
      <c r="A142" s="296">
        <v>133</v>
      </c>
      <c r="B142" s="272" t="s">
        <v>137</v>
      </c>
      <c r="C142" s="272">
        <v>176.95</v>
      </c>
      <c r="D142" s="274">
        <v>179.01666666666665</v>
      </c>
      <c r="E142" s="274">
        <v>173.5333333333333</v>
      </c>
      <c r="F142" s="274">
        <v>170.11666666666665</v>
      </c>
      <c r="G142" s="274">
        <v>164.6333333333333</v>
      </c>
      <c r="H142" s="274">
        <v>182.43333333333331</v>
      </c>
      <c r="I142" s="274">
        <v>187.91666666666666</v>
      </c>
      <c r="J142" s="274">
        <v>191.33333333333331</v>
      </c>
      <c r="K142" s="272">
        <v>184.5</v>
      </c>
      <c r="L142" s="272">
        <v>175.6</v>
      </c>
      <c r="M142" s="272">
        <v>82.521289999999993</v>
      </c>
    </row>
    <row r="143" spans="1:13">
      <c r="A143" s="296">
        <v>134</v>
      </c>
      <c r="B143" s="272" t="s">
        <v>136</v>
      </c>
      <c r="C143" s="272">
        <v>865.5</v>
      </c>
      <c r="D143" s="274">
        <v>862.80000000000007</v>
      </c>
      <c r="E143" s="274">
        <v>843.90000000000009</v>
      </c>
      <c r="F143" s="274">
        <v>822.30000000000007</v>
      </c>
      <c r="G143" s="274">
        <v>803.40000000000009</v>
      </c>
      <c r="H143" s="274">
        <v>884.40000000000009</v>
      </c>
      <c r="I143" s="274">
        <v>903.3</v>
      </c>
      <c r="J143" s="274">
        <v>924.90000000000009</v>
      </c>
      <c r="K143" s="272">
        <v>881.7</v>
      </c>
      <c r="L143" s="272">
        <v>841.2</v>
      </c>
      <c r="M143" s="272">
        <v>156.68082999999999</v>
      </c>
    </row>
    <row r="144" spans="1:13">
      <c r="A144" s="296">
        <v>135</v>
      </c>
      <c r="B144" s="272" t="s">
        <v>138</v>
      </c>
      <c r="C144" s="272">
        <v>176.9</v>
      </c>
      <c r="D144" s="274">
        <v>179.31666666666669</v>
      </c>
      <c r="E144" s="274">
        <v>173.93333333333339</v>
      </c>
      <c r="F144" s="274">
        <v>170.9666666666667</v>
      </c>
      <c r="G144" s="274">
        <v>165.5833333333334</v>
      </c>
      <c r="H144" s="274">
        <v>182.28333333333339</v>
      </c>
      <c r="I144" s="274">
        <v>187.66666666666666</v>
      </c>
      <c r="J144" s="274">
        <v>190.63333333333338</v>
      </c>
      <c r="K144" s="272">
        <v>184.7</v>
      </c>
      <c r="L144" s="272">
        <v>176.35</v>
      </c>
      <c r="M144" s="272">
        <v>47.3172</v>
      </c>
    </row>
    <row r="145" spans="1:13">
      <c r="A145" s="296">
        <v>136</v>
      </c>
      <c r="B145" s="272" t="s">
        <v>139</v>
      </c>
      <c r="C145" s="272">
        <v>408.2</v>
      </c>
      <c r="D145" s="274">
        <v>410.36666666666662</v>
      </c>
      <c r="E145" s="274">
        <v>403.83333333333326</v>
      </c>
      <c r="F145" s="274">
        <v>399.46666666666664</v>
      </c>
      <c r="G145" s="274">
        <v>392.93333333333328</v>
      </c>
      <c r="H145" s="274">
        <v>414.73333333333323</v>
      </c>
      <c r="I145" s="274">
        <v>421.26666666666665</v>
      </c>
      <c r="J145" s="274">
        <v>425.63333333333321</v>
      </c>
      <c r="K145" s="272">
        <v>416.9</v>
      </c>
      <c r="L145" s="272">
        <v>406</v>
      </c>
      <c r="M145" s="272">
        <v>16.832979999999999</v>
      </c>
    </row>
    <row r="146" spans="1:13">
      <c r="A146" s="296">
        <v>137</v>
      </c>
      <c r="B146" s="272" t="s">
        <v>140</v>
      </c>
      <c r="C146" s="272">
        <v>7494.15</v>
      </c>
      <c r="D146" s="274">
        <v>7563.7166666666672</v>
      </c>
      <c r="E146" s="274">
        <v>7391.4333333333343</v>
      </c>
      <c r="F146" s="274">
        <v>7288.7166666666672</v>
      </c>
      <c r="G146" s="274">
        <v>7116.4333333333343</v>
      </c>
      <c r="H146" s="274">
        <v>7666.4333333333343</v>
      </c>
      <c r="I146" s="274">
        <v>7838.7166666666672</v>
      </c>
      <c r="J146" s="274">
        <v>7941.4333333333343</v>
      </c>
      <c r="K146" s="272">
        <v>7736</v>
      </c>
      <c r="L146" s="272">
        <v>7461</v>
      </c>
      <c r="M146" s="272">
        <v>11.280889999999999</v>
      </c>
    </row>
    <row r="147" spans="1:13">
      <c r="A147" s="296">
        <v>138</v>
      </c>
      <c r="B147" s="272" t="s">
        <v>142</v>
      </c>
      <c r="C147" s="272">
        <v>715.8</v>
      </c>
      <c r="D147" s="274">
        <v>716.29999999999984</v>
      </c>
      <c r="E147" s="274">
        <v>705.1999999999997</v>
      </c>
      <c r="F147" s="274">
        <v>694.59999999999991</v>
      </c>
      <c r="G147" s="274">
        <v>683.49999999999977</v>
      </c>
      <c r="H147" s="274">
        <v>726.89999999999964</v>
      </c>
      <c r="I147" s="274">
        <v>737.99999999999977</v>
      </c>
      <c r="J147" s="274">
        <v>748.59999999999957</v>
      </c>
      <c r="K147" s="272">
        <v>727.4</v>
      </c>
      <c r="L147" s="272">
        <v>705.7</v>
      </c>
      <c r="M147" s="272">
        <v>8.0016599999999993</v>
      </c>
    </row>
    <row r="148" spans="1:13">
      <c r="A148" s="296">
        <v>139</v>
      </c>
      <c r="B148" s="272" t="s">
        <v>144</v>
      </c>
      <c r="C148" s="272">
        <v>1683.75</v>
      </c>
      <c r="D148" s="274">
        <v>1694.8333333333333</v>
      </c>
      <c r="E148" s="274">
        <v>1667.9166666666665</v>
      </c>
      <c r="F148" s="274">
        <v>1652.0833333333333</v>
      </c>
      <c r="G148" s="274">
        <v>1625.1666666666665</v>
      </c>
      <c r="H148" s="274">
        <v>1710.6666666666665</v>
      </c>
      <c r="I148" s="274">
        <v>1737.583333333333</v>
      </c>
      <c r="J148" s="274">
        <v>1753.4166666666665</v>
      </c>
      <c r="K148" s="272">
        <v>1721.75</v>
      </c>
      <c r="L148" s="272">
        <v>1679</v>
      </c>
      <c r="M148" s="272">
        <v>4.6121600000000003</v>
      </c>
    </row>
    <row r="149" spans="1:13">
      <c r="A149" s="296">
        <v>140</v>
      </c>
      <c r="B149" s="272" t="s">
        <v>145</v>
      </c>
      <c r="C149" s="272">
        <v>156.35</v>
      </c>
      <c r="D149" s="274">
        <v>156.83333333333334</v>
      </c>
      <c r="E149" s="274">
        <v>153.31666666666669</v>
      </c>
      <c r="F149" s="274">
        <v>150.28333333333336</v>
      </c>
      <c r="G149" s="274">
        <v>146.76666666666671</v>
      </c>
      <c r="H149" s="274">
        <v>159.86666666666667</v>
      </c>
      <c r="I149" s="274">
        <v>163.38333333333333</v>
      </c>
      <c r="J149" s="274">
        <v>166.41666666666666</v>
      </c>
      <c r="K149" s="272">
        <v>160.35</v>
      </c>
      <c r="L149" s="272">
        <v>153.80000000000001</v>
      </c>
      <c r="M149" s="272">
        <v>83.343040000000002</v>
      </c>
    </row>
    <row r="150" spans="1:13">
      <c r="A150" s="296">
        <v>141</v>
      </c>
      <c r="B150" s="272" t="s">
        <v>263</v>
      </c>
      <c r="C150" s="272">
        <v>1574.6</v>
      </c>
      <c r="D150" s="274">
        <v>1580.5166666666667</v>
      </c>
      <c r="E150" s="274">
        <v>1550.0833333333333</v>
      </c>
      <c r="F150" s="274">
        <v>1525.5666666666666</v>
      </c>
      <c r="G150" s="274">
        <v>1495.1333333333332</v>
      </c>
      <c r="H150" s="274">
        <v>1605.0333333333333</v>
      </c>
      <c r="I150" s="274">
        <v>1635.4666666666667</v>
      </c>
      <c r="J150" s="274">
        <v>1659.9833333333333</v>
      </c>
      <c r="K150" s="272">
        <v>1610.95</v>
      </c>
      <c r="L150" s="272">
        <v>1556</v>
      </c>
      <c r="M150" s="272">
        <v>5.7378799999999996</v>
      </c>
    </row>
    <row r="151" spans="1:13">
      <c r="A151" s="296">
        <v>142</v>
      </c>
      <c r="B151" s="272" t="s">
        <v>147</v>
      </c>
      <c r="C151" s="272">
        <v>1164.0999999999999</v>
      </c>
      <c r="D151" s="274">
        <v>1171.4666666666665</v>
      </c>
      <c r="E151" s="274">
        <v>1148.133333333333</v>
      </c>
      <c r="F151" s="274">
        <v>1132.1666666666665</v>
      </c>
      <c r="G151" s="274">
        <v>1108.833333333333</v>
      </c>
      <c r="H151" s="274">
        <v>1187.4333333333329</v>
      </c>
      <c r="I151" s="274">
        <v>1210.7666666666664</v>
      </c>
      <c r="J151" s="274">
        <v>1226.7333333333329</v>
      </c>
      <c r="K151" s="272">
        <v>1194.8</v>
      </c>
      <c r="L151" s="272">
        <v>1155.5</v>
      </c>
      <c r="M151" s="272">
        <v>17.264600000000002</v>
      </c>
    </row>
    <row r="152" spans="1:13">
      <c r="A152" s="296">
        <v>143</v>
      </c>
      <c r="B152" s="272" t="s">
        <v>264</v>
      </c>
      <c r="C152" s="272">
        <v>911.15</v>
      </c>
      <c r="D152" s="274">
        <v>914.38333333333333</v>
      </c>
      <c r="E152" s="274">
        <v>894.76666666666665</v>
      </c>
      <c r="F152" s="274">
        <v>878.38333333333333</v>
      </c>
      <c r="G152" s="274">
        <v>858.76666666666665</v>
      </c>
      <c r="H152" s="274">
        <v>930.76666666666665</v>
      </c>
      <c r="I152" s="274">
        <v>950.38333333333321</v>
      </c>
      <c r="J152" s="274">
        <v>966.76666666666665</v>
      </c>
      <c r="K152" s="272">
        <v>934</v>
      </c>
      <c r="L152" s="272">
        <v>898</v>
      </c>
      <c r="M152" s="272">
        <v>7.2881999999999998</v>
      </c>
    </row>
    <row r="153" spans="1:13">
      <c r="A153" s="296">
        <v>144</v>
      </c>
      <c r="B153" s="272" t="s">
        <v>152</v>
      </c>
      <c r="C153" s="272">
        <v>116.05</v>
      </c>
      <c r="D153" s="274">
        <v>116.05</v>
      </c>
      <c r="E153" s="274">
        <v>114.1</v>
      </c>
      <c r="F153" s="274">
        <v>112.14999999999999</v>
      </c>
      <c r="G153" s="274">
        <v>110.19999999999999</v>
      </c>
      <c r="H153" s="274">
        <v>118</v>
      </c>
      <c r="I153" s="274">
        <v>119.95000000000002</v>
      </c>
      <c r="J153" s="274">
        <v>121.9</v>
      </c>
      <c r="K153" s="272">
        <v>118</v>
      </c>
      <c r="L153" s="272">
        <v>114.1</v>
      </c>
      <c r="M153" s="272">
        <v>90.674689999999998</v>
      </c>
    </row>
    <row r="154" spans="1:13">
      <c r="A154" s="296">
        <v>145</v>
      </c>
      <c r="B154" s="272" t="s">
        <v>153</v>
      </c>
      <c r="C154" s="272">
        <v>99.5</v>
      </c>
      <c r="D154" s="274">
        <v>99.883333333333326</v>
      </c>
      <c r="E154" s="274">
        <v>97.766666666666652</v>
      </c>
      <c r="F154" s="274">
        <v>96.033333333333331</v>
      </c>
      <c r="G154" s="274">
        <v>93.916666666666657</v>
      </c>
      <c r="H154" s="274">
        <v>101.61666666666665</v>
      </c>
      <c r="I154" s="274">
        <v>103.73333333333332</v>
      </c>
      <c r="J154" s="274">
        <v>105.46666666666664</v>
      </c>
      <c r="K154" s="272">
        <v>102</v>
      </c>
      <c r="L154" s="272">
        <v>98.15</v>
      </c>
      <c r="M154" s="272">
        <v>549.11202000000003</v>
      </c>
    </row>
    <row r="155" spans="1:13">
      <c r="A155" s="296">
        <v>146</v>
      </c>
      <c r="B155" s="272" t="s">
        <v>148</v>
      </c>
      <c r="C155" s="272">
        <v>50.2</v>
      </c>
      <c r="D155" s="274">
        <v>50.65</v>
      </c>
      <c r="E155" s="274">
        <v>49.15</v>
      </c>
      <c r="F155" s="274">
        <v>48.1</v>
      </c>
      <c r="G155" s="274">
        <v>46.6</v>
      </c>
      <c r="H155" s="274">
        <v>51.699999999999996</v>
      </c>
      <c r="I155" s="274">
        <v>53.199999999999996</v>
      </c>
      <c r="J155" s="274">
        <v>54.249999999999993</v>
      </c>
      <c r="K155" s="272">
        <v>52.15</v>
      </c>
      <c r="L155" s="272">
        <v>49.6</v>
      </c>
      <c r="M155" s="272">
        <v>495.05155999999999</v>
      </c>
    </row>
    <row r="156" spans="1:13">
      <c r="A156" s="296">
        <v>147</v>
      </c>
      <c r="B156" s="272" t="s">
        <v>451</v>
      </c>
      <c r="C156" s="272">
        <v>2521.25</v>
      </c>
      <c r="D156" s="274">
        <v>2516.4666666666667</v>
      </c>
      <c r="E156" s="274">
        <v>2493.8333333333335</v>
      </c>
      <c r="F156" s="274">
        <v>2466.416666666667</v>
      </c>
      <c r="G156" s="274">
        <v>2443.7833333333338</v>
      </c>
      <c r="H156" s="274">
        <v>2543.8833333333332</v>
      </c>
      <c r="I156" s="274">
        <v>2566.5166666666664</v>
      </c>
      <c r="J156" s="274">
        <v>2593.9333333333329</v>
      </c>
      <c r="K156" s="272">
        <v>2539.1</v>
      </c>
      <c r="L156" s="272">
        <v>2489.0500000000002</v>
      </c>
      <c r="M156" s="272">
        <v>0.56745999999999996</v>
      </c>
    </row>
    <row r="157" spans="1:13">
      <c r="A157" s="296">
        <v>148</v>
      </c>
      <c r="B157" s="272" t="s">
        <v>151</v>
      </c>
      <c r="C157" s="272">
        <v>17115.75</v>
      </c>
      <c r="D157" s="274">
        <v>17095.316666666666</v>
      </c>
      <c r="E157" s="274">
        <v>17023.433333333331</v>
      </c>
      <c r="F157" s="274">
        <v>16931.116666666665</v>
      </c>
      <c r="G157" s="274">
        <v>16859.23333333333</v>
      </c>
      <c r="H157" s="274">
        <v>17187.633333333331</v>
      </c>
      <c r="I157" s="274">
        <v>17259.516666666663</v>
      </c>
      <c r="J157" s="274">
        <v>17351.833333333332</v>
      </c>
      <c r="K157" s="272">
        <v>17167.2</v>
      </c>
      <c r="L157" s="272">
        <v>17003</v>
      </c>
      <c r="M157" s="272">
        <v>0.98097000000000001</v>
      </c>
    </row>
    <row r="158" spans="1:13">
      <c r="A158" s="296">
        <v>149</v>
      </c>
      <c r="B158" s="272" t="s">
        <v>793</v>
      </c>
      <c r="C158" s="272">
        <v>330.35</v>
      </c>
      <c r="D158" s="274">
        <v>330.3</v>
      </c>
      <c r="E158" s="274">
        <v>325.8</v>
      </c>
      <c r="F158" s="274">
        <v>321.25</v>
      </c>
      <c r="G158" s="274">
        <v>316.75</v>
      </c>
      <c r="H158" s="274">
        <v>334.85</v>
      </c>
      <c r="I158" s="274">
        <v>339.35</v>
      </c>
      <c r="J158" s="274">
        <v>343.90000000000003</v>
      </c>
      <c r="K158" s="272">
        <v>334.8</v>
      </c>
      <c r="L158" s="272">
        <v>325.75</v>
      </c>
      <c r="M158" s="272">
        <v>6.7521399999999998</v>
      </c>
    </row>
    <row r="159" spans="1:13">
      <c r="A159" s="296">
        <v>150</v>
      </c>
      <c r="B159" s="272" t="s">
        <v>266</v>
      </c>
      <c r="C159" s="272">
        <v>570.70000000000005</v>
      </c>
      <c r="D159" s="274">
        <v>572.05000000000007</v>
      </c>
      <c r="E159" s="274">
        <v>559.90000000000009</v>
      </c>
      <c r="F159" s="274">
        <v>549.1</v>
      </c>
      <c r="G159" s="274">
        <v>536.95000000000005</v>
      </c>
      <c r="H159" s="274">
        <v>582.85000000000014</v>
      </c>
      <c r="I159" s="274">
        <v>595</v>
      </c>
      <c r="J159" s="274">
        <v>605.80000000000018</v>
      </c>
      <c r="K159" s="272">
        <v>584.20000000000005</v>
      </c>
      <c r="L159" s="272">
        <v>561.25</v>
      </c>
      <c r="M159" s="272">
        <v>2.9829599999999998</v>
      </c>
    </row>
    <row r="160" spans="1:13">
      <c r="A160" s="296">
        <v>151</v>
      </c>
      <c r="B160" s="272" t="s">
        <v>155</v>
      </c>
      <c r="C160" s="272">
        <v>97.65</v>
      </c>
      <c r="D160" s="274">
        <v>98.13333333333334</v>
      </c>
      <c r="E160" s="274">
        <v>96.316666666666677</v>
      </c>
      <c r="F160" s="274">
        <v>94.983333333333334</v>
      </c>
      <c r="G160" s="274">
        <v>93.166666666666671</v>
      </c>
      <c r="H160" s="274">
        <v>99.466666666666683</v>
      </c>
      <c r="I160" s="274">
        <v>101.28333333333335</v>
      </c>
      <c r="J160" s="274">
        <v>102.61666666666669</v>
      </c>
      <c r="K160" s="272">
        <v>99.95</v>
      </c>
      <c r="L160" s="272">
        <v>96.8</v>
      </c>
      <c r="M160" s="272">
        <v>305.14219000000003</v>
      </c>
    </row>
    <row r="161" spans="1:13">
      <c r="A161" s="296">
        <v>152</v>
      </c>
      <c r="B161" s="272" t="s">
        <v>154</v>
      </c>
      <c r="C161" s="272">
        <v>117.05</v>
      </c>
      <c r="D161" s="274">
        <v>118.39999999999999</v>
      </c>
      <c r="E161" s="274">
        <v>114.74999999999999</v>
      </c>
      <c r="F161" s="274">
        <v>112.44999999999999</v>
      </c>
      <c r="G161" s="274">
        <v>108.79999999999998</v>
      </c>
      <c r="H161" s="274">
        <v>120.69999999999999</v>
      </c>
      <c r="I161" s="274">
        <v>124.35</v>
      </c>
      <c r="J161" s="274">
        <v>126.64999999999999</v>
      </c>
      <c r="K161" s="272">
        <v>122.05</v>
      </c>
      <c r="L161" s="272">
        <v>116.1</v>
      </c>
      <c r="M161" s="272">
        <v>21.93844</v>
      </c>
    </row>
    <row r="162" spans="1:13">
      <c r="A162" s="296">
        <v>153</v>
      </c>
      <c r="B162" s="272" t="s">
        <v>267</v>
      </c>
      <c r="C162" s="272">
        <v>3293.1</v>
      </c>
      <c r="D162" s="274">
        <v>3300</v>
      </c>
      <c r="E162" s="274">
        <v>3275.1</v>
      </c>
      <c r="F162" s="274">
        <v>3257.1</v>
      </c>
      <c r="G162" s="274">
        <v>3232.2</v>
      </c>
      <c r="H162" s="274">
        <v>3318</v>
      </c>
      <c r="I162" s="274">
        <v>3342.8999999999996</v>
      </c>
      <c r="J162" s="274">
        <v>3360.9</v>
      </c>
      <c r="K162" s="272">
        <v>3324.9</v>
      </c>
      <c r="L162" s="272">
        <v>3282</v>
      </c>
      <c r="M162" s="272">
        <v>0.18239</v>
      </c>
    </row>
    <row r="163" spans="1:13">
      <c r="A163" s="296">
        <v>154</v>
      </c>
      <c r="B163" s="272" t="s">
        <v>268</v>
      </c>
      <c r="C163" s="272">
        <v>2246.5</v>
      </c>
      <c r="D163" s="274">
        <v>2252.5166666666669</v>
      </c>
      <c r="E163" s="274">
        <v>2211.0333333333338</v>
      </c>
      <c r="F163" s="274">
        <v>2175.5666666666671</v>
      </c>
      <c r="G163" s="274">
        <v>2134.0833333333339</v>
      </c>
      <c r="H163" s="274">
        <v>2287.9833333333336</v>
      </c>
      <c r="I163" s="274">
        <v>2329.4666666666662</v>
      </c>
      <c r="J163" s="274">
        <v>2364.9333333333334</v>
      </c>
      <c r="K163" s="272">
        <v>2294</v>
      </c>
      <c r="L163" s="272">
        <v>2217.0500000000002</v>
      </c>
      <c r="M163" s="272">
        <v>2.9616400000000001</v>
      </c>
    </row>
    <row r="164" spans="1:13">
      <c r="A164" s="296">
        <v>155</v>
      </c>
      <c r="B164" s="272" t="s">
        <v>156</v>
      </c>
      <c r="C164" s="272">
        <v>29400.95</v>
      </c>
      <c r="D164" s="274">
        <v>29675.316666666666</v>
      </c>
      <c r="E164" s="274">
        <v>28950.633333333331</v>
      </c>
      <c r="F164" s="274">
        <v>28500.316666666666</v>
      </c>
      <c r="G164" s="274">
        <v>27775.633333333331</v>
      </c>
      <c r="H164" s="274">
        <v>30125.633333333331</v>
      </c>
      <c r="I164" s="274">
        <v>30850.316666666666</v>
      </c>
      <c r="J164" s="274">
        <v>31300.633333333331</v>
      </c>
      <c r="K164" s="272">
        <v>30400</v>
      </c>
      <c r="L164" s="272">
        <v>29225</v>
      </c>
      <c r="M164" s="272">
        <v>0.34183000000000002</v>
      </c>
    </row>
    <row r="165" spans="1:13">
      <c r="A165" s="296">
        <v>156</v>
      </c>
      <c r="B165" s="272" t="s">
        <v>158</v>
      </c>
      <c r="C165" s="272">
        <v>243.75</v>
      </c>
      <c r="D165" s="274">
        <v>246.46666666666667</v>
      </c>
      <c r="E165" s="274">
        <v>240.13333333333333</v>
      </c>
      <c r="F165" s="274">
        <v>236.51666666666665</v>
      </c>
      <c r="G165" s="274">
        <v>230.18333333333331</v>
      </c>
      <c r="H165" s="274">
        <v>250.08333333333334</v>
      </c>
      <c r="I165" s="274">
        <v>256.41666666666663</v>
      </c>
      <c r="J165" s="274">
        <v>260.03333333333336</v>
      </c>
      <c r="K165" s="272">
        <v>252.8</v>
      </c>
      <c r="L165" s="272">
        <v>242.85</v>
      </c>
      <c r="M165" s="272">
        <v>25.869769999999999</v>
      </c>
    </row>
    <row r="166" spans="1:13">
      <c r="A166" s="296">
        <v>157</v>
      </c>
      <c r="B166" s="272" t="s">
        <v>270</v>
      </c>
      <c r="C166" s="272">
        <v>4512.45</v>
      </c>
      <c r="D166" s="274">
        <v>4527.4833333333336</v>
      </c>
      <c r="E166" s="274">
        <v>4464.9666666666672</v>
      </c>
      <c r="F166" s="274">
        <v>4417.4833333333336</v>
      </c>
      <c r="G166" s="274">
        <v>4354.9666666666672</v>
      </c>
      <c r="H166" s="274">
        <v>4574.9666666666672</v>
      </c>
      <c r="I166" s="274">
        <v>4637.4833333333336</v>
      </c>
      <c r="J166" s="274">
        <v>4684.9666666666672</v>
      </c>
      <c r="K166" s="272">
        <v>4590</v>
      </c>
      <c r="L166" s="272">
        <v>4480</v>
      </c>
      <c r="M166" s="272">
        <v>1.18625</v>
      </c>
    </row>
    <row r="167" spans="1:13">
      <c r="A167" s="296">
        <v>158</v>
      </c>
      <c r="B167" s="272" t="s">
        <v>160</v>
      </c>
      <c r="C167" s="272">
        <v>1728.75</v>
      </c>
      <c r="D167" s="274">
        <v>1739.5833333333333</v>
      </c>
      <c r="E167" s="274">
        <v>1714.1666666666665</v>
      </c>
      <c r="F167" s="274">
        <v>1699.5833333333333</v>
      </c>
      <c r="G167" s="274">
        <v>1674.1666666666665</v>
      </c>
      <c r="H167" s="274">
        <v>1754.1666666666665</v>
      </c>
      <c r="I167" s="274">
        <v>1779.583333333333</v>
      </c>
      <c r="J167" s="274">
        <v>1794.1666666666665</v>
      </c>
      <c r="K167" s="272">
        <v>1765</v>
      </c>
      <c r="L167" s="272">
        <v>1725</v>
      </c>
      <c r="M167" s="272">
        <v>4.0716599999999996</v>
      </c>
    </row>
    <row r="168" spans="1:13">
      <c r="A168" s="296">
        <v>159</v>
      </c>
      <c r="B168" s="272" t="s">
        <v>157</v>
      </c>
      <c r="C168" s="272">
        <v>1541.55</v>
      </c>
      <c r="D168" s="274">
        <v>1547.8</v>
      </c>
      <c r="E168" s="274">
        <v>1515.6999999999998</v>
      </c>
      <c r="F168" s="274">
        <v>1489.85</v>
      </c>
      <c r="G168" s="274">
        <v>1457.7499999999998</v>
      </c>
      <c r="H168" s="274">
        <v>1573.6499999999999</v>
      </c>
      <c r="I168" s="274">
        <v>1605.7499999999998</v>
      </c>
      <c r="J168" s="274">
        <v>1631.6</v>
      </c>
      <c r="K168" s="272">
        <v>1579.9</v>
      </c>
      <c r="L168" s="272">
        <v>1521.95</v>
      </c>
      <c r="M168" s="272">
        <v>23.46846</v>
      </c>
    </row>
    <row r="169" spans="1:13">
      <c r="A169" s="296">
        <v>160</v>
      </c>
      <c r="B169" s="272" t="s">
        <v>462</v>
      </c>
      <c r="C169" s="272">
        <v>1285.4000000000001</v>
      </c>
      <c r="D169" s="274">
        <v>1291.9166666666667</v>
      </c>
      <c r="E169" s="274">
        <v>1253.4833333333336</v>
      </c>
      <c r="F169" s="274">
        <v>1221.5666666666668</v>
      </c>
      <c r="G169" s="274">
        <v>1183.1333333333337</v>
      </c>
      <c r="H169" s="274">
        <v>1323.8333333333335</v>
      </c>
      <c r="I169" s="274">
        <v>1362.2666666666664</v>
      </c>
      <c r="J169" s="274">
        <v>1394.1833333333334</v>
      </c>
      <c r="K169" s="272">
        <v>1330.35</v>
      </c>
      <c r="L169" s="272">
        <v>1260</v>
      </c>
      <c r="M169" s="272">
        <v>2.52502</v>
      </c>
    </row>
    <row r="170" spans="1:13">
      <c r="A170" s="296">
        <v>161</v>
      </c>
      <c r="B170" s="272" t="s">
        <v>159</v>
      </c>
      <c r="C170" s="272">
        <v>126.15</v>
      </c>
      <c r="D170" s="274">
        <v>127.91666666666667</v>
      </c>
      <c r="E170" s="274">
        <v>123.63333333333335</v>
      </c>
      <c r="F170" s="274">
        <v>121.11666666666669</v>
      </c>
      <c r="G170" s="274">
        <v>116.83333333333337</v>
      </c>
      <c r="H170" s="274">
        <v>130.43333333333334</v>
      </c>
      <c r="I170" s="274">
        <v>134.71666666666667</v>
      </c>
      <c r="J170" s="274">
        <v>137.23333333333332</v>
      </c>
      <c r="K170" s="272">
        <v>132.19999999999999</v>
      </c>
      <c r="L170" s="272">
        <v>125.4</v>
      </c>
      <c r="M170" s="272">
        <v>126.52086</v>
      </c>
    </row>
    <row r="171" spans="1:13">
      <c r="A171" s="296">
        <v>162</v>
      </c>
      <c r="B171" s="272" t="s">
        <v>162</v>
      </c>
      <c r="C171" s="272">
        <v>207.1</v>
      </c>
      <c r="D171" s="274">
        <v>205.54999999999998</v>
      </c>
      <c r="E171" s="274">
        <v>202.79999999999995</v>
      </c>
      <c r="F171" s="274">
        <v>198.49999999999997</v>
      </c>
      <c r="G171" s="274">
        <v>195.74999999999994</v>
      </c>
      <c r="H171" s="274">
        <v>209.84999999999997</v>
      </c>
      <c r="I171" s="274">
        <v>212.60000000000002</v>
      </c>
      <c r="J171" s="274">
        <v>216.89999999999998</v>
      </c>
      <c r="K171" s="272">
        <v>208.3</v>
      </c>
      <c r="L171" s="272">
        <v>201.25</v>
      </c>
      <c r="M171" s="272">
        <v>161.74758</v>
      </c>
    </row>
    <row r="172" spans="1:13">
      <c r="A172" s="296">
        <v>163</v>
      </c>
      <c r="B172" s="272" t="s">
        <v>271</v>
      </c>
      <c r="C172" s="272">
        <v>281.10000000000002</v>
      </c>
      <c r="D172" s="274">
        <v>281.78333333333336</v>
      </c>
      <c r="E172" s="274">
        <v>277.31666666666672</v>
      </c>
      <c r="F172" s="274">
        <v>273.53333333333336</v>
      </c>
      <c r="G172" s="274">
        <v>269.06666666666672</v>
      </c>
      <c r="H172" s="274">
        <v>285.56666666666672</v>
      </c>
      <c r="I172" s="274">
        <v>290.0333333333333</v>
      </c>
      <c r="J172" s="274">
        <v>293.81666666666672</v>
      </c>
      <c r="K172" s="272">
        <v>286.25</v>
      </c>
      <c r="L172" s="272">
        <v>278</v>
      </c>
      <c r="M172" s="272">
        <v>4.5612899999999996</v>
      </c>
    </row>
    <row r="173" spans="1:13">
      <c r="A173" s="296">
        <v>164</v>
      </c>
      <c r="B173" s="272" t="s">
        <v>272</v>
      </c>
      <c r="C173" s="272">
        <v>12356.65</v>
      </c>
      <c r="D173" s="274">
        <v>12303.699999999999</v>
      </c>
      <c r="E173" s="274">
        <v>12152.949999999997</v>
      </c>
      <c r="F173" s="274">
        <v>11949.249999999998</v>
      </c>
      <c r="G173" s="274">
        <v>11798.499999999996</v>
      </c>
      <c r="H173" s="274">
        <v>12507.399999999998</v>
      </c>
      <c r="I173" s="274">
        <v>12658.150000000001</v>
      </c>
      <c r="J173" s="274">
        <v>12861.849999999999</v>
      </c>
      <c r="K173" s="272">
        <v>12454.45</v>
      </c>
      <c r="L173" s="272">
        <v>12100</v>
      </c>
      <c r="M173" s="272">
        <v>0.23783000000000001</v>
      </c>
    </row>
    <row r="174" spans="1:13">
      <c r="A174" s="296">
        <v>165</v>
      </c>
      <c r="B174" s="272" t="s">
        <v>161</v>
      </c>
      <c r="C174" s="272">
        <v>40.15</v>
      </c>
      <c r="D174" s="274">
        <v>40.866666666666667</v>
      </c>
      <c r="E174" s="274">
        <v>38.983333333333334</v>
      </c>
      <c r="F174" s="274">
        <v>37.81666666666667</v>
      </c>
      <c r="G174" s="274">
        <v>35.933333333333337</v>
      </c>
      <c r="H174" s="274">
        <v>42.033333333333331</v>
      </c>
      <c r="I174" s="274">
        <v>43.916666666666671</v>
      </c>
      <c r="J174" s="274">
        <v>45.083333333333329</v>
      </c>
      <c r="K174" s="272">
        <v>42.75</v>
      </c>
      <c r="L174" s="272">
        <v>39.700000000000003</v>
      </c>
      <c r="M174" s="272">
        <v>3290.90924</v>
      </c>
    </row>
    <row r="175" spans="1:13">
      <c r="A175" s="296">
        <v>166</v>
      </c>
      <c r="B175" s="272" t="s">
        <v>165</v>
      </c>
      <c r="C175" s="272">
        <v>251.1</v>
      </c>
      <c r="D175" s="274">
        <v>256.23333333333335</v>
      </c>
      <c r="E175" s="274">
        <v>243.66666666666669</v>
      </c>
      <c r="F175" s="274">
        <v>236.23333333333335</v>
      </c>
      <c r="G175" s="274">
        <v>223.66666666666669</v>
      </c>
      <c r="H175" s="274">
        <v>263.66666666666669</v>
      </c>
      <c r="I175" s="274">
        <v>276.23333333333329</v>
      </c>
      <c r="J175" s="274">
        <v>283.66666666666669</v>
      </c>
      <c r="K175" s="272">
        <v>268.8</v>
      </c>
      <c r="L175" s="272">
        <v>248.8</v>
      </c>
      <c r="M175" s="272">
        <v>292.35565000000003</v>
      </c>
    </row>
    <row r="176" spans="1:13">
      <c r="A176" s="296">
        <v>167</v>
      </c>
      <c r="B176" s="272" t="s">
        <v>166</v>
      </c>
      <c r="C176" s="272">
        <v>147.6</v>
      </c>
      <c r="D176" s="274">
        <v>149.71666666666667</v>
      </c>
      <c r="E176" s="274">
        <v>144.43333333333334</v>
      </c>
      <c r="F176" s="274">
        <v>141.26666666666668</v>
      </c>
      <c r="G176" s="274">
        <v>135.98333333333335</v>
      </c>
      <c r="H176" s="274">
        <v>152.88333333333333</v>
      </c>
      <c r="I176" s="274">
        <v>158.16666666666669</v>
      </c>
      <c r="J176" s="274">
        <v>161.33333333333331</v>
      </c>
      <c r="K176" s="272">
        <v>155</v>
      </c>
      <c r="L176" s="272">
        <v>146.55000000000001</v>
      </c>
      <c r="M176" s="272">
        <v>71.126490000000004</v>
      </c>
    </row>
    <row r="177" spans="1:13">
      <c r="A177" s="296">
        <v>168</v>
      </c>
      <c r="B177" s="272" t="s">
        <v>274</v>
      </c>
      <c r="C177" s="272">
        <v>478.6</v>
      </c>
      <c r="D177" s="274">
        <v>479.81666666666661</v>
      </c>
      <c r="E177" s="274">
        <v>476.93333333333322</v>
      </c>
      <c r="F177" s="274">
        <v>475.26666666666659</v>
      </c>
      <c r="G177" s="274">
        <v>472.38333333333321</v>
      </c>
      <c r="H177" s="274">
        <v>481.48333333333323</v>
      </c>
      <c r="I177" s="274">
        <v>484.36666666666667</v>
      </c>
      <c r="J177" s="274">
        <v>486.03333333333325</v>
      </c>
      <c r="K177" s="272">
        <v>482.7</v>
      </c>
      <c r="L177" s="272">
        <v>478.15</v>
      </c>
      <c r="M177" s="272">
        <v>1.865</v>
      </c>
    </row>
    <row r="178" spans="1:13">
      <c r="A178" s="296">
        <v>169</v>
      </c>
      <c r="B178" s="272" t="s">
        <v>167</v>
      </c>
      <c r="C178" s="272">
        <v>1923.75</v>
      </c>
      <c r="D178" s="274">
        <v>1929.4666666666665</v>
      </c>
      <c r="E178" s="274">
        <v>1914.2833333333328</v>
      </c>
      <c r="F178" s="274">
        <v>1904.8166666666664</v>
      </c>
      <c r="G178" s="274">
        <v>1889.6333333333328</v>
      </c>
      <c r="H178" s="274">
        <v>1938.9333333333329</v>
      </c>
      <c r="I178" s="274">
        <v>1954.1166666666668</v>
      </c>
      <c r="J178" s="274">
        <v>1963.583333333333</v>
      </c>
      <c r="K178" s="272">
        <v>1944.65</v>
      </c>
      <c r="L178" s="272">
        <v>1920</v>
      </c>
      <c r="M178" s="272">
        <v>93.444699999999997</v>
      </c>
    </row>
    <row r="179" spans="1:13">
      <c r="A179" s="296">
        <v>170</v>
      </c>
      <c r="B179" s="272" t="s">
        <v>818</v>
      </c>
      <c r="C179" s="272">
        <v>981.45</v>
      </c>
      <c r="D179" s="274">
        <v>990.88333333333333</v>
      </c>
      <c r="E179" s="274">
        <v>966.56666666666661</v>
      </c>
      <c r="F179" s="274">
        <v>951.68333333333328</v>
      </c>
      <c r="G179" s="274">
        <v>927.36666666666656</v>
      </c>
      <c r="H179" s="274">
        <v>1005.7666666666667</v>
      </c>
      <c r="I179" s="274">
        <v>1030.0833333333335</v>
      </c>
      <c r="J179" s="274">
        <v>1044.9666666666667</v>
      </c>
      <c r="K179" s="272">
        <v>1015.2</v>
      </c>
      <c r="L179" s="272">
        <v>976</v>
      </c>
      <c r="M179" s="272">
        <v>17.462959999999999</v>
      </c>
    </row>
    <row r="180" spans="1:13">
      <c r="A180" s="296">
        <v>171</v>
      </c>
      <c r="B180" s="272" t="s">
        <v>275</v>
      </c>
      <c r="C180" s="272">
        <v>864.2</v>
      </c>
      <c r="D180" s="274">
        <v>862.61666666666667</v>
      </c>
      <c r="E180" s="274">
        <v>855.23333333333335</v>
      </c>
      <c r="F180" s="274">
        <v>846.26666666666665</v>
      </c>
      <c r="G180" s="274">
        <v>838.88333333333333</v>
      </c>
      <c r="H180" s="274">
        <v>871.58333333333337</v>
      </c>
      <c r="I180" s="274">
        <v>878.96666666666681</v>
      </c>
      <c r="J180" s="274">
        <v>887.93333333333339</v>
      </c>
      <c r="K180" s="272">
        <v>870</v>
      </c>
      <c r="L180" s="272">
        <v>853.65</v>
      </c>
      <c r="M180" s="272">
        <v>17.66235</v>
      </c>
    </row>
    <row r="181" spans="1:13">
      <c r="A181" s="296">
        <v>172</v>
      </c>
      <c r="B181" s="272" t="s">
        <v>172</v>
      </c>
      <c r="C181" s="272">
        <v>5567.9</v>
      </c>
      <c r="D181" s="274">
        <v>5610.75</v>
      </c>
      <c r="E181" s="274">
        <v>5507.15</v>
      </c>
      <c r="F181" s="274">
        <v>5446.4</v>
      </c>
      <c r="G181" s="274">
        <v>5342.7999999999993</v>
      </c>
      <c r="H181" s="274">
        <v>5671.5</v>
      </c>
      <c r="I181" s="274">
        <v>5775.1</v>
      </c>
      <c r="J181" s="274">
        <v>5835.85</v>
      </c>
      <c r="K181" s="272">
        <v>5714.35</v>
      </c>
      <c r="L181" s="272">
        <v>5550</v>
      </c>
      <c r="M181" s="272">
        <v>1.2972900000000001</v>
      </c>
    </row>
    <row r="182" spans="1:13">
      <c r="A182" s="296">
        <v>173</v>
      </c>
      <c r="B182" s="272" t="s">
        <v>479</v>
      </c>
      <c r="C182" s="272">
        <v>7839.3</v>
      </c>
      <c r="D182" s="274">
        <v>7832.8</v>
      </c>
      <c r="E182" s="274">
        <v>7791.6</v>
      </c>
      <c r="F182" s="274">
        <v>7743.9000000000005</v>
      </c>
      <c r="G182" s="274">
        <v>7702.7000000000007</v>
      </c>
      <c r="H182" s="274">
        <v>7880.5</v>
      </c>
      <c r="I182" s="274">
        <v>7921.6999999999989</v>
      </c>
      <c r="J182" s="274">
        <v>7969.4</v>
      </c>
      <c r="K182" s="272">
        <v>7874</v>
      </c>
      <c r="L182" s="272">
        <v>7785.1</v>
      </c>
      <c r="M182" s="272">
        <v>0.32769999999999999</v>
      </c>
    </row>
    <row r="183" spans="1:13">
      <c r="A183" s="296">
        <v>174</v>
      </c>
      <c r="B183" s="272" t="s">
        <v>170</v>
      </c>
      <c r="C183" s="272">
        <v>26722.85</v>
      </c>
      <c r="D183" s="274">
        <v>26874.616666666669</v>
      </c>
      <c r="E183" s="274">
        <v>26462.283333333336</v>
      </c>
      <c r="F183" s="274">
        <v>26201.716666666667</v>
      </c>
      <c r="G183" s="274">
        <v>25789.383333333335</v>
      </c>
      <c r="H183" s="274">
        <v>27135.183333333338</v>
      </c>
      <c r="I183" s="274">
        <v>27547.516666666666</v>
      </c>
      <c r="J183" s="274">
        <v>27808.083333333339</v>
      </c>
      <c r="K183" s="272">
        <v>27286.95</v>
      </c>
      <c r="L183" s="272">
        <v>26614.05</v>
      </c>
      <c r="M183" s="272">
        <v>0.63260000000000005</v>
      </c>
    </row>
    <row r="184" spans="1:13">
      <c r="A184" s="296">
        <v>175</v>
      </c>
      <c r="B184" s="272" t="s">
        <v>173</v>
      </c>
      <c r="C184" s="272">
        <v>1384.45</v>
      </c>
      <c r="D184" s="274">
        <v>1409.1666666666667</v>
      </c>
      <c r="E184" s="274">
        <v>1347.3333333333335</v>
      </c>
      <c r="F184" s="274">
        <v>1310.2166666666667</v>
      </c>
      <c r="G184" s="274">
        <v>1248.3833333333334</v>
      </c>
      <c r="H184" s="274">
        <v>1446.2833333333335</v>
      </c>
      <c r="I184" s="274">
        <v>1508.116666666667</v>
      </c>
      <c r="J184" s="274">
        <v>1545.2333333333336</v>
      </c>
      <c r="K184" s="272">
        <v>1471</v>
      </c>
      <c r="L184" s="272">
        <v>1372.05</v>
      </c>
      <c r="M184" s="272">
        <v>33.098909999999997</v>
      </c>
    </row>
    <row r="185" spans="1:13">
      <c r="A185" s="296">
        <v>176</v>
      </c>
      <c r="B185" s="272" t="s">
        <v>171</v>
      </c>
      <c r="C185" s="272">
        <v>1839.9</v>
      </c>
      <c r="D185" s="274">
        <v>1840.6000000000001</v>
      </c>
      <c r="E185" s="274">
        <v>1812.3000000000002</v>
      </c>
      <c r="F185" s="274">
        <v>1784.7</v>
      </c>
      <c r="G185" s="274">
        <v>1756.4</v>
      </c>
      <c r="H185" s="274">
        <v>1868.2000000000003</v>
      </c>
      <c r="I185" s="274">
        <v>1896.5</v>
      </c>
      <c r="J185" s="274">
        <v>1924.1000000000004</v>
      </c>
      <c r="K185" s="272">
        <v>1868.9</v>
      </c>
      <c r="L185" s="272">
        <v>1813</v>
      </c>
      <c r="M185" s="272">
        <v>3.1289799999999999</v>
      </c>
    </row>
    <row r="186" spans="1:13">
      <c r="A186" s="296">
        <v>177</v>
      </c>
      <c r="B186" s="272" t="s">
        <v>169</v>
      </c>
      <c r="C186" s="272">
        <v>393.1</v>
      </c>
      <c r="D186" s="274">
        <v>395.5333333333333</v>
      </c>
      <c r="E186" s="274">
        <v>382.71666666666658</v>
      </c>
      <c r="F186" s="274">
        <v>372.33333333333326</v>
      </c>
      <c r="G186" s="274">
        <v>359.51666666666654</v>
      </c>
      <c r="H186" s="274">
        <v>405.91666666666663</v>
      </c>
      <c r="I186" s="274">
        <v>418.73333333333335</v>
      </c>
      <c r="J186" s="274">
        <v>429.11666666666667</v>
      </c>
      <c r="K186" s="272">
        <v>408.35</v>
      </c>
      <c r="L186" s="272">
        <v>385.15</v>
      </c>
      <c r="M186" s="272">
        <v>2149.5568800000001</v>
      </c>
    </row>
    <row r="187" spans="1:13">
      <c r="A187" s="296">
        <v>178</v>
      </c>
      <c r="B187" s="272" t="s">
        <v>168</v>
      </c>
      <c r="C187" s="272">
        <v>65.05</v>
      </c>
      <c r="D187" s="274">
        <v>64.399999999999991</v>
      </c>
      <c r="E187" s="274">
        <v>62.899999999999977</v>
      </c>
      <c r="F187" s="274">
        <v>60.749999999999986</v>
      </c>
      <c r="G187" s="274">
        <v>59.249999999999972</v>
      </c>
      <c r="H187" s="274">
        <v>66.549999999999983</v>
      </c>
      <c r="I187" s="274">
        <v>68.050000000000011</v>
      </c>
      <c r="J187" s="274">
        <v>70.199999999999989</v>
      </c>
      <c r="K187" s="272">
        <v>65.900000000000006</v>
      </c>
      <c r="L187" s="272">
        <v>62.25</v>
      </c>
      <c r="M187" s="272">
        <v>532.71875</v>
      </c>
    </row>
    <row r="188" spans="1:13">
      <c r="A188" s="296">
        <v>179</v>
      </c>
      <c r="B188" s="272" t="s">
        <v>175</v>
      </c>
      <c r="C188" s="272">
        <v>634.75</v>
      </c>
      <c r="D188" s="274">
        <v>634.05000000000007</v>
      </c>
      <c r="E188" s="274">
        <v>623.85000000000014</v>
      </c>
      <c r="F188" s="274">
        <v>612.95000000000005</v>
      </c>
      <c r="G188" s="274">
        <v>602.75000000000011</v>
      </c>
      <c r="H188" s="274">
        <v>644.95000000000016</v>
      </c>
      <c r="I188" s="274">
        <v>655.1500000000002</v>
      </c>
      <c r="J188" s="274">
        <v>666.05000000000018</v>
      </c>
      <c r="K188" s="272">
        <v>644.25</v>
      </c>
      <c r="L188" s="272">
        <v>623.15</v>
      </c>
      <c r="M188" s="272">
        <v>109.81738</v>
      </c>
    </row>
    <row r="189" spans="1:13">
      <c r="A189" s="296">
        <v>180</v>
      </c>
      <c r="B189" s="272" t="s">
        <v>176</v>
      </c>
      <c r="C189" s="272">
        <v>553.29999999999995</v>
      </c>
      <c r="D189" s="274">
        <v>549.68333333333328</v>
      </c>
      <c r="E189" s="274">
        <v>538.21666666666658</v>
      </c>
      <c r="F189" s="274">
        <v>523.13333333333333</v>
      </c>
      <c r="G189" s="274">
        <v>511.66666666666663</v>
      </c>
      <c r="H189" s="274">
        <v>564.76666666666654</v>
      </c>
      <c r="I189" s="274">
        <v>576.23333333333323</v>
      </c>
      <c r="J189" s="274">
        <v>591.31666666666649</v>
      </c>
      <c r="K189" s="272">
        <v>561.15</v>
      </c>
      <c r="L189" s="272">
        <v>534.6</v>
      </c>
      <c r="M189" s="272">
        <v>52.542679999999997</v>
      </c>
    </row>
    <row r="190" spans="1:13">
      <c r="A190" s="296">
        <v>181</v>
      </c>
      <c r="B190" s="272" t="s">
        <v>276</v>
      </c>
      <c r="C190" s="272">
        <v>577.4</v>
      </c>
      <c r="D190" s="274">
        <v>575.45000000000005</v>
      </c>
      <c r="E190" s="274">
        <v>570.15000000000009</v>
      </c>
      <c r="F190" s="274">
        <v>562.90000000000009</v>
      </c>
      <c r="G190" s="274">
        <v>557.60000000000014</v>
      </c>
      <c r="H190" s="274">
        <v>582.70000000000005</v>
      </c>
      <c r="I190" s="274">
        <v>588</v>
      </c>
      <c r="J190" s="274">
        <v>595.25</v>
      </c>
      <c r="K190" s="272">
        <v>580.75</v>
      </c>
      <c r="L190" s="272">
        <v>568.20000000000005</v>
      </c>
      <c r="M190" s="272">
        <v>6.9591599999999998</v>
      </c>
    </row>
    <row r="191" spans="1:13">
      <c r="A191" s="296">
        <v>182</v>
      </c>
      <c r="B191" s="272" t="s">
        <v>189</v>
      </c>
      <c r="C191" s="272">
        <v>628.29999999999995</v>
      </c>
      <c r="D191" s="274">
        <v>634.81666666666672</v>
      </c>
      <c r="E191" s="274">
        <v>615.68333333333339</v>
      </c>
      <c r="F191" s="274">
        <v>603.06666666666672</v>
      </c>
      <c r="G191" s="274">
        <v>583.93333333333339</v>
      </c>
      <c r="H191" s="274">
        <v>647.43333333333339</v>
      </c>
      <c r="I191" s="274">
        <v>666.56666666666683</v>
      </c>
      <c r="J191" s="274">
        <v>679.18333333333339</v>
      </c>
      <c r="K191" s="272">
        <v>653.95000000000005</v>
      </c>
      <c r="L191" s="272">
        <v>622.20000000000005</v>
      </c>
      <c r="M191" s="272">
        <v>36.085999999999999</v>
      </c>
    </row>
    <row r="192" spans="1:13">
      <c r="A192" s="296">
        <v>183</v>
      </c>
      <c r="B192" s="272" t="s">
        <v>178</v>
      </c>
      <c r="C192" s="272">
        <v>525</v>
      </c>
      <c r="D192" s="274">
        <v>526.19999999999993</v>
      </c>
      <c r="E192" s="274">
        <v>517.79999999999984</v>
      </c>
      <c r="F192" s="274">
        <v>510.59999999999991</v>
      </c>
      <c r="G192" s="274">
        <v>502.19999999999982</v>
      </c>
      <c r="H192" s="274">
        <v>533.39999999999986</v>
      </c>
      <c r="I192" s="274">
        <v>541.79999999999995</v>
      </c>
      <c r="J192" s="274">
        <v>548.99999999999989</v>
      </c>
      <c r="K192" s="272">
        <v>534.6</v>
      </c>
      <c r="L192" s="272">
        <v>519</v>
      </c>
      <c r="M192" s="272">
        <v>25.961919999999999</v>
      </c>
    </row>
    <row r="193" spans="1:13">
      <c r="A193" s="296">
        <v>184</v>
      </c>
      <c r="B193" s="272" t="s">
        <v>184</v>
      </c>
      <c r="C193" s="272">
        <v>3157.95</v>
      </c>
      <c r="D193" s="274">
        <v>3164.2666666666664</v>
      </c>
      <c r="E193" s="274">
        <v>3122.6833333333329</v>
      </c>
      <c r="F193" s="274">
        <v>3087.4166666666665</v>
      </c>
      <c r="G193" s="274">
        <v>3045.833333333333</v>
      </c>
      <c r="H193" s="274">
        <v>3199.5333333333328</v>
      </c>
      <c r="I193" s="274">
        <v>3241.1166666666668</v>
      </c>
      <c r="J193" s="274">
        <v>3276.3833333333328</v>
      </c>
      <c r="K193" s="272">
        <v>3205.85</v>
      </c>
      <c r="L193" s="272">
        <v>3129</v>
      </c>
      <c r="M193" s="272">
        <v>23.661349999999999</v>
      </c>
    </row>
    <row r="194" spans="1:13">
      <c r="A194" s="296">
        <v>185</v>
      </c>
      <c r="B194" s="272" t="s">
        <v>807</v>
      </c>
      <c r="C194" s="272">
        <v>592.5</v>
      </c>
      <c r="D194" s="274">
        <v>593.9</v>
      </c>
      <c r="E194" s="274">
        <v>587.79999999999995</v>
      </c>
      <c r="F194" s="274">
        <v>583.1</v>
      </c>
      <c r="G194" s="274">
        <v>577</v>
      </c>
      <c r="H194" s="274">
        <v>598.59999999999991</v>
      </c>
      <c r="I194" s="274">
        <v>604.70000000000005</v>
      </c>
      <c r="J194" s="274">
        <v>609.39999999999986</v>
      </c>
      <c r="K194" s="272">
        <v>600</v>
      </c>
      <c r="L194" s="272">
        <v>589.20000000000005</v>
      </c>
      <c r="M194" s="272">
        <v>59.184980000000003</v>
      </c>
    </row>
    <row r="195" spans="1:13">
      <c r="A195" s="296">
        <v>186</v>
      </c>
      <c r="B195" s="272" t="s">
        <v>180</v>
      </c>
      <c r="C195" s="272">
        <v>315.89999999999998</v>
      </c>
      <c r="D195" s="274">
        <v>319.5</v>
      </c>
      <c r="E195" s="274">
        <v>309</v>
      </c>
      <c r="F195" s="274">
        <v>302.10000000000002</v>
      </c>
      <c r="G195" s="274">
        <v>291.60000000000002</v>
      </c>
      <c r="H195" s="274">
        <v>326.39999999999998</v>
      </c>
      <c r="I195" s="274">
        <v>336.9</v>
      </c>
      <c r="J195" s="274">
        <v>343.79999999999995</v>
      </c>
      <c r="K195" s="272">
        <v>330</v>
      </c>
      <c r="L195" s="272">
        <v>312.60000000000002</v>
      </c>
      <c r="M195" s="272">
        <v>1035.1223500000001</v>
      </c>
    </row>
    <row r="196" spans="1:13">
      <c r="A196" s="296">
        <v>187</v>
      </c>
      <c r="B196" s="263" t="s">
        <v>182</v>
      </c>
      <c r="C196" s="263">
        <v>87.45</v>
      </c>
      <c r="D196" s="303">
        <v>88.033333333333346</v>
      </c>
      <c r="E196" s="303">
        <v>84.416666666666686</v>
      </c>
      <c r="F196" s="303">
        <v>81.38333333333334</v>
      </c>
      <c r="G196" s="303">
        <v>77.76666666666668</v>
      </c>
      <c r="H196" s="303">
        <v>91.066666666666691</v>
      </c>
      <c r="I196" s="303">
        <v>94.683333333333337</v>
      </c>
      <c r="J196" s="303">
        <v>97.716666666666697</v>
      </c>
      <c r="K196" s="263">
        <v>91.65</v>
      </c>
      <c r="L196" s="263">
        <v>85</v>
      </c>
      <c r="M196" s="263">
        <v>985.04306999999994</v>
      </c>
    </row>
    <row r="197" spans="1:13">
      <c r="A197" s="296">
        <v>188</v>
      </c>
      <c r="B197" s="263" t="s">
        <v>183</v>
      </c>
      <c r="C197" s="263">
        <v>685.05</v>
      </c>
      <c r="D197" s="303">
        <v>675.68333333333339</v>
      </c>
      <c r="E197" s="303">
        <v>660.76666666666677</v>
      </c>
      <c r="F197" s="303">
        <v>636.48333333333335</v>
      </c>
      <c r="G197" s="303">
        <v>621.56666666666672</v>
      </c>
      <c r="H197" s="303">
        <v>699.96666666666681</v>
      </c>
      <c r="I197" s="303">
        <v>714.88333333333333</v>
      </c>
      <c r="J197" s="303">
        <v>739.16666666666686</v>
      </c>
      <c r="K197" s="263">
        <v>690.6</v>
      </c>
      <c r="L197" s="263">
        <v>651.4</v>
      </c>
      <c r="M197" s="263">
        <v>291.00887999999998</v>
      </c>
    </row>
    <row r="198" spans="1:13">
      <c r="A198" s="296">
        <v>189</v>
      </c>
      <c r="B198" s="263" t="s">
        <v>185</v>
      </c>
      <c r="C198" s="263">
        <v>959.4</v>
      </c>
      <c r="D198" s="303">
        <v>963.43333333333339</v>
      </c>
      <c r="E198" s="303">
        <v>946.01666666666677</v>
      </c>
      <c r="F198" s="303">
        <v>932.63333333333333</v>
      </c>
      <c r="G198" s="303">
        <v>915.2166666666667</v>
      </c>
      <c r="H198" s="303">
        <v>976.81666666666683</v>
      </c>
      <c r="I198" s="303">
        <v>994.23333333333335</v>
      </c>
      <c r="J198" s="303">
        <v>1007.6166666666669</v>
      </c>
      <c r="K198" s="263">
        <v>980.85</v>
      </c>
      <c r="L198" s="263">
        <v>950.05</v>
      </c>
      <c r="M198" s="263">
        <v>30.777200000000001</v>
      </c>
    </row>
    <row r="199" spans="1:13">
      <c r="A199" s="296">
        <v>190</v>
      </c>
      <c r="B199" s="263" t="s">
        <v>164</v>
      </c>
      <c r="C199" s="263">
        <v>871.55</v>
      </c>
      <c r="D199" s="303">
        <v>876.85</v>
      </c>
      <c r="E199" s="303">
        <v>855.7</v>
      </c>
      <c r="F199" s="303">
        <v>839.85</v>
      </c>
      <c r="G199" s="303">
        <v>818.7</v>
      </c>
      <c r="H199" s="303">
        <v>892.7</v>
      </c>
      <c r="I199" s="303">
        <v>913.84999999999991</v>
      </c>
      <c r="J199" s="303">
        <v>929.7</v>
      </c>
      <c r="K199" s="263">
        <v>898</v>
      </c>
      <c r="L199" s="263">
        <v>861</v>
      </c>
      <c r="M199" s="263">
        <v>10.73429</v>
      </c>
    </row>
    <row r="200" spans="1:13">
      <c r="A200" s="296">
        <v>191</v>
      </c>
      <c r="B200" s="263" t="s">
        <v>186</v>
      </c>
      <c r="C200" s="263">
        <v>1509.45</v>
      </c>
      <c r="D200" s="303">
        <v>1517.6333333333332</v>
      </c>
      <c r="E200" s="303">
        <v>1496.3166666666664</v>
      </c>
      <c r="F200" s="303">
        <v>1483.1833333333332</v>
      </c>
      <c r="G200" s="303">
        <v>1461.8666666666663</v>
      </c>
      <c r="H200" s="303">
        <v>1530.7666666666664</v>
      </c>
      <c r="I200" s="303">
        <v>1552.083333333333</v>
      </c>
      <c r="J200" s="303">
        <v>1565.2166666666665</v>
      </c>
      <c r="K200" s="263">
        <v>1538.95</v>
      </c>
      <c r="L200" s="263">
        <v>1504.5</v>
      </c>
      <c r="M200" s="263">
        <v>13.44007</v>
      </c>
    </row>
    <row r="201" spans="1:13">
      <c r="A201" s="296">
        <v>192</v>
      </c>
      <c r="B201" s="263" t="s">
        <v>187</v>
      </c>
      <c r="C201" s="263">
        <v>2752.05</v>
      </c>
      <c r="D201" s="303">
        <v>2718.1666666666665</v>
      </c>
      <c r="E201" s="303">
        <v>2671.333333333333</v>
      </c>
      <c r="F201" s="303">
        <v>2590.6166666666663</v>
      </c>
      <c r="G201" s="303">
        <v>2543.7833333333328</v>
      </c>
      <c r="H201" s="303">
        <v>2798.8833333333332</v>
      </c>
      <c r="I201" s="303">
        <v>2845.7166666666662</v>
      </c>
      <c r="J201" s="303">
        <v>2926.4333333333334</v>
      </c>
      <c r="K201" s="263">
        <v>2765</v>
      </c>
      <c r="L201" s="263">
        <v>2637.45</v>
      </c>
      <c r="M201" s="263">
        <v>3.4953799999999999</v>
      </c>
    </row>
    <row r="202" spans="1:13">
      <c r="A202" s="296">
        <v>193</v>
      </c>
      <c r="B202" s="263" t="s">
        <v>188</v>
      </c>
      <c r="C202" s="263">
        <v>318.5</v>
      </c>
      <c r="D202" s="303">
        <v>319.05</v>
      </c>
      <c r="E202" s="303">
        <v>315.85000000000002</v>
      </c>
      <c r="F202" s="303">
        <v>313.2</v>
      </c>
      <c r="G202" s="303">
        <v>310</v>
      </c>
      <c r="H202" s="303">
        <v>321.70000000000005</v>
      </c>
      <c r="I202" s="303">
        <v>324.89999999999998</v>
      </c>
      <c r="J202" s="303">
        <v>327.55000000000007</v>
      </c>
      <c r="K202" s="263">
        <v>322.25</v>
      </c>
      <c r="L202" s="263">
        <v>316.39999999999998</v>
      </c>
      <c r="M202" s="263">
        <v>15.28572</v>
      </c>
    </row>
    <row r="203" spans="1:13">
      <c r="A203" s="296">
        <v>194</v>
      </c>
      <c r="B203" s="263" t="s">
        <v>511</v>
      </c>
      <c r="C203" s="263">
        <v>688.45</v>
      </c>
      <c r="D203" s="303">
        <v>682.85</v>
      </c>
      <c r="E203" s="303">
        <v>673.6</v>
      </c>
      <c r="F203" s="303">
        <v>658.75</v>
      </c>
      <c r="G203" s="303">
        <v>649.5</v>
      </c>
      <c r="H203" s="303">
        <v>697.7</v>
      </c>
      <c r="I203" s="303">
        <v>706.95</v>
      </c>
      <c r="J203" s="303">
        <v>721.80000000000007</v>
      </c>
      <c r="K203" s="263">
        <v>692.1</v>
      </c>
      <c r="L203" s="263">
        <v>668</v>
      </c>
      <c r="M203" s="263">
        <v>14.24089</v>
      </c>
    </row>
    <row r="204" spans="1:13">
      <c r="A204" s="296">
        <v>195</v>
      </c>
      <c r="B204" s="263" t="s">
        <v>194</v>
      </c>
      <c r="C204" s="263">
        <v>536.5</v>
      </c>
      <c r="D204" s="303">
        <v>541.7833333333333</v>
      </c>
      <c r="E204" s="303">
        <v>529.71666666666658</v>
      </c>
      <c r="F204" s="303">
        <v>522.93333333333328</v>
      </c>
      <c r="G204" s="303">
        <v>510.86666666666656</v>
      </c>
      <c r="H204" s="303">
        <v>548.56666666666661</v>
      </c>
      <c r="I204" s="303">
        <v>560.63333333333321</v>
      </c>
      <c r="J204" s="303">
        <v>567.41666666666663</v>
      </c>
      <c r="K204" s="263">
        <v>553.85</v>
      </c>
      <c r="L204" s="263">
        <v>535</v>
      </c>
      <c r="M204" s="263">
        <v>63.777889999999999</v>
      </c>
    </row>
    <row r="205" spans="1:13">
      <c r="A205" s="296">
        <v>196</v>
      </c>
      <c r="B205" s="263" t="s">
        <v>192</v>
      </c>
      <c r="C205" s="263">
        <v>6352.1</v>
      </c>
      <c r="D205" s="303">
        <v>6290.3666666666659</v>
      </c>
      <c r="E205" s="303">
        <v>6181.7333333333318</v>
      </c>
      <c r="F205" s="303">
        <v>6011.3666666666659</v>
      </c>
      <c r="G205" s="303">
        <v>5902.7333333333318</v>
      </c>
      <c r="H205" s="303">
        <v>6460.7333333333318</v>
      </c>
      <c r="I205" s="303">
        <v>6569.366666666665</v>
      </c>
      <c r="J205" s="303">
        <v>6739.7333333333318</v>
      </c>
      <c r="K205" s="263">
        <v>6399</v>
      </c>
      <c r="L205" s="263">
        <v>6120</v>
      </c>
      <c r="M205" s="263">
        <v>11.740589999999999</v>
      </c>
    </row>
    <row r="206" spans="1:13">
      <c r="A206" s="296">
        <v>197</v>
      </c>
      <c r="B206" s="263" t="s">
        <v>193</v>
      </c>
      <c r="C206" s="263">
        <v>34.799999999999997</v>
      </c>
      <c r="D206" s="303">
        <v>35.233333333333327</v>
      </c>
      <c r="E206" s="303">
        <v>34.166666666666657</v>
      </c>
      <c r="F206" s="303">
        <v>33.533333333333331</v>
      </c>
      <c r="G206" s="303">
        <v>32.466666666666661</v>
      </c>
      <c r="H206" s="303">
        <v>35.866666666666653</v>
      </c>
      <c r="I206" s="303">
        <v>36.93333333333333</v>
      </c>
      <c r="J206" s="303">
        <v>37.566666666666649</v>
      </c>
      <c r="K206" s="263">
        <v>36.299999999999997</v>
      </c>
      <c r="L206" s="263">
        <v>34.6</v>
      </c>
      <c r="M206" s="263">
        <v>282.08918999999997</v>
      </c>
    </row>
    <row r="207" spans="1:13">
      <c r="A207" s="296">
        <v>198</v>
      </c>
      <c r="B207" s="263" t="s">
        <v>190</v>
      </c>
      <c r="C207" s="263">
        <v>1278.6500000000001</v>
      </c>
      <c r="D207" s="303">
        <v>1293.6166666666668</v>
      </c>
      <c r="E207" s="303">
        <v>1257.5833333333335</v>
      </c>
      <c r="F207" s="303">
        <v>1236.5166666666667</v>
      </c>
      <c r="G207" s="303">
        <v>1200.4833333333333</v>
      </c>
      <c r="H207" s="303">
        <v>1314.6833333333336</v>
      </c>
      <c r="I207" s="303">
        <v>1350.7166666666669</v>
      </c>
      <c r="J207" s="303">
        <v>1371.7833333333338</v>
      </c>
      <c r="K207" s="263">
        <v>1329.65</v>
      </c>
      <c r="L207" s="263">
        <v>1272.55</v>
      </c>
      <c r="M207" s="263">
        <v>11.50845</v>
      </c>
    </row>
    <row r="208" spans="1:13">
      <c r="A208" s="296">
        <v>199</v>
      </c>
      <c r="B208" s="263" t="s">
        <v>141</v>
      </c>
      <c r="C208" s="263">
        <v>580.70000000000005</v>
      </c>
      <c r="D208" s="303">
        <v>584.78333333333342</v>
      </c>
      <c r="E208" s="303">
        <v>574.96666666666681</v>
      </c>
      <c r="F208" s="303">
        <v>569.23333333333335</v>
      </c>
      <c r="G208" s="303">
        <v>559.41666666666674</v>
      </c>
      <c r="H208" s="303">
        <v>590.51666666666688</v>
      </c>
      <c r="I208" s="303">
        <v>600.33333333333348</v>
      </c>
      <c r="J208" s="303">
        <v>606.06666666666695</v>
      </c>
      <c r="K208" s="263">
        <v>594.6</v>
      </c>
      <c r="L208" s="263">
        <v>579.04999999999995</v>
      </c>
      <c r="M208" s="263">
        <v>17.937090000000001</v>
      </c>
    </row>
    <row r="209" spans="1:13">
      <c r="A209" s="296">
        <v>200</v>
      </c>
      <c r="B209" s="263" t="s">
        <v>278</v>
      </c>
      <c r="C209" s="263">
        <v>241.1</v>
      </c>
      <c r="D209" s="303">
        <v>244.6</v>
      </c>
      <c r="E209" s="303">
        <v>235.5</v>
      </c>
      <c r="F209" s="303">
        <v>229.9</v>
      </c>
      <c r="G209" s="303">
        <v>220.8</v>
      </c>
      <c r="H209" s="303">
        <v>250.2</v>
      </c>
      <c r="I209" s="303">
        <v>259.29999999999995</v>
      </c>
      <c r="J209" s="303">
        <v>264.89999999999998</v>
      </c>
      <c r="K209" s="263">
        <v>253.7</v>
      </c>
      <c r="L209" s="263">
        <v>239</v>
      </c>
      <c r="M209" s="263">
        <v>9.9863199999999992</v>
      </c>
    </row>
    <row r="210" spans="1:13">
      <c r="A210" s="296">
        <v>201</v>
      </c>
      <c r="B210" s="263" t="s">
        <v>523</v>
      </c>
      <c r="C210" s="263">
        <v>901.25</v>
      </c>
      <c r="D210" s="303">
        <v>901.01666666666677</v>
      </c>
      <c r="E210" s="303">
        <v>891.93333333333351</v>
      </c>
      <c r="F210" s="303">
        <v>882.61666666666679</v>
      </c>
      <c r="G210" s="303">
        <v>873.53333333333353</v>
      </c>
      <c r="H210" s="303">
        <v>910.33333333333348</v>
      </c>
      <c r="I210" s="303">
        <v>919.41666666666674</v>
      </c>
      <c r="J210" s="303">
        <v>928.73333333333346</v>
      </c>
      <c r="K210" s="263">
        <v>910.1</v>
      </c>
      <c r="L210" s="263">
        <v>891.7</v>
      </c>
      <c r="M210" s="263">
        <v>1.20319</v>
      </c>
    </row>
    <row r="211" spans="1:13">
      <c r="A211" s="296">
        <v>202</v>
      </c>
      <c r="B211" s="263" t="s">
        <v>118</v>
      </c>
      <c r="C211" s="263">
        <v>12</v>
      </c>
      <c r="D211" s="303">
        <v>12.116666666666667</v>
      </c>
      <c r="E211" s="303">
        <v>11.783333333333335</v>
      </c>
      <c r="F211" s="303">
        <v>11.566666666666668</v>
      </c>
      <c r="G211" s="303">
        <v>11.233333333333336</v>
      </c>
      <c r="H211" s="303">
        <v>12.333333333333334</v>
      </c>
      <c r="I211" s="303">
        <v>12.666666666666666</v>
      </c>
      <c r="J211" s="303">
        <v>12.883333333333333</v>
      </c>
      <c r="K211" s="263">
        <v>12.45</v>
      </c>
      <c r="L211" s="263">
        <v>11.9</v>
      </c>
      <c r="M211" s="263">
        <v>1966.04376</v>
      </c>
    </row>
    <row r="212" spans="1:13">
      <c r="A212" s="296">
        <v>203</v>
      </c>
      <c r="B212" s="263" t="s">
        <v>196</v>
      </c>
      <c r="C212" s="263">
        <v>1001.2</v>
      </c>
      <c r="D212" s="303">
        <v>1010.5</v>
      </c>
      <c r="E212" s="303">
        <v>980.15000000000009</v>
      </c>
      <c r="F212" s="303">
        <v>959.10000000000014</v>
      </c>
      <c r="G212" s="303">
        <v>928.75000000000023</v>
      </c>
      <c r="H212" s="303">
        <v>1031.55</v>
      </c>
      <c r="I212" s="303">
        <v>1061.8999999999999</v>
      </c>
      <c r="J212" s="303">
        <v>1082.9499999999998</v>
      </c>
      <c r="K212" s="263">
        <v>1040.8499999999999</v>
      </c>
      <c r="L212" s="263">
        <v>989.45</v>
      </c>
      <c r="M212" s="263">
        <v>36.727359999999997</v>
      </c>
    </row>
    <row r="213" spans="1:13">
      <c r="A213" s="296">
        <v>204</v>
      </c>
      <c r="B213" s="263" t="s">
        <v>529</v>
      </c>
      <c r="C213" s="263">
        <v>2422.65</v>
      </c>
      <c r="D213" s="303">
        <v>2447.0166666666669</v>
      </c>
      <c r="E213" s="303">
        <v>2345.6333333333337</v>
      </c>
      <c r="F213" s="303">
        <v>2268.6166666666668</v>
      </c>
      <c r="G213" s="303">
        <v>2167.2333333333336</v>
      </c>
      <c r="H213" s="303">
        <v>2524.0333333333338</v>
      </c>
      <c r="I213" s="303">
        <v>2625.416666666667</v>
      </c>
      <c r="J213" s="303">
        <v>2702.4333333333338</v>
      </c>
      <c r="K213" s="263">
        <v>2548.4</v>
      </c>
      <c r="L213" s="263">
        <v>2370</v>
      </c>
      <c r="M213" s="263">
        <v>2.70173</v>
      </c>
    </row>
    <row r="214" spans="1:13">
      <c r="A214" s="296">
        <v>205</v>
      </c>
      <c r="B214" s="263" t="s">
        <v>197</v>
      </c>
      <c r="C214" s="303">
        <v>425.55</v>
      </c>
      <c r="D214" s="303">
        <v>426.5</v>
      </c>
      <c r="E214" s="303">
        <v>419.6</v>
      </c>
      <c r="F214" s="303">
        <v>413.65000000000003</v>
      </c>
      <c r="G214" s="303">
        <v>406.75000000000006</v>
      </c>
      <c r="H214" s="303">
        <v>432.45</v>
      </c>
      <c r="I214" s="303">
        <v>439.34999999999997</v>
      </c>
      <c r="J214" s="303">
        <v>445.29999999999995</v>
      </c>
      <c r="K214" s="303">
        <v>433.4</v>
      </c>
      <c r="L214" s="303">
        <v>420.55</v>
      </c>
      <c r="M214" s="303">
        <v>86.790260000000004</v>
      </c>
    </row>
    <row r="215" spans="1:13">
      <c r="A215" s="296">
        <v>206</v>
      </c>
      <c r="B215" s="263" t="s">
        <v>198</v>
      </c>
      <c r="C215" s="303">
        <v>16.899999999999999</v>
      </c>
      <c r="D215" s="303">
        <v>17.033333333333331</v>
      </c>
      <c r="E215" s="303">
        <v>16.616666666666664</v>
      </c>
      <c r="F215" s="303">
        <v>16.333333333333332</v>
      </c>
      <c r="G215" s="303">
        <v>15.916666666666664</v>
      </c>
      <c r="H215" s="303">
        <v>17.316666666666663</v>
      </c>
      <c r="I215" s="303">
        <v>17.733333333333334</v>
      </c>
      <c r="J215" s="303">
        <v>18.016666666666662</v>
      </c>
      <c r="K215" s="303">
        <v>17.45</v>
      </c>
      <c r="L215" s="303">
        <v>16.75</v>
      </c>
      <c r="M215" s="303">
        <v>2355.5229399999998</v>
      </c>
    </row>
    <row r="216" spans="1:13">
      <c r="A216" s="296">
        <v>207</v>
      </c>
      <c r="B216" s="263" t="s">
        <v>199</v>
      </c>
      <c r="C216" s="303">
        <v>215.3</v>
      </c>
      <c r="D216" s="303">
        <v>226.28333333333333</v>
      </c>
      <c r="E216" s="303">
        <v>201.06666666666666</v>
      </c>
      <c r="F216" s="303">
        <v>186.83333333333334</v>
      </c>
      <c r="G216" s="303">
        <v>161.61666666666667</v>
      </c>
      <c r="H216" s="303">
        <v>240.51666666666665</v>
      </c>
      <c r="I216" s="303">
        <v>265.73333333333329</v>
      </c>
      <c r="J216" s="303">
        <v>279.96666666666664</v>
      </c>
      <c r="K216" s="303">
        <v>251.5</v>
      </c>
      <c r="L216" s="303">
        <v>212.05</v>
      </c>
      <c r="M216" s="303">
        <v>839.31232</v>
      </c>
    </row>
    <row r="217" spans="1:13">
      <c r="A217" s="296"/>
      <c r="B217" s="26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</row>
    <row r="218" spans="1:13">
      <c r="A218" s="38"/>
      <c r="B218" s="287"/>
      <c r="C218" s="286"/>
      <c r="D218" s="286"/>
      <c r="E218" s="286"/>
      <c r="F218" s="286"/>
      <c r="G218" s="286"/>
      <c r="H218" s="286"/>
      <c r="I218" s="286"/>
      <c r="J218" s="286"/>
      <c r="K218" s="286"/>
      <c r="L218" s="307"/>
      <c r="M218" s="13"/>
    </row>
    <row r="219" spans="1:13">
      <c r="A219" s="38"/>
      <c r="B219" s="13"/>
      <c r="C219" s="286"/>
      <c r="D219" s="286"/>
      <c r="E219" s="286"/>
      <c r="F219" s="286"/>
      <c r="G219" s="286"/>
      <c r="H219" s="286"/>
      <c r="I219" s="286"/>
      <c r="J219" s="286"/>
      <c r="K219" s="286"/>
      <c r="L219" s="307"/>
      <c r="M219" s="13"/>
    </row>
    <row r="220" spans="1:13">
      <c r="A220" s="38"/>
      <c r="B220" s="13"/>
      <c r="C220" s="286"/>
      <c r="D220" s="286"/>
      <c r="E220" s="286"/>
      <c r="F220" s="286"/>
      <c r="G220" s="286"/>
      <c r="H220" s="286"/>
      <c r="I220" s="286"/>
      <c r="J220" s="286"/>
      <c r="K220" s="286"/>
      <c r="L220" s="307"/>
      <c r="M220" s="13"/>
    </row>
    <row r="221" spans="1:13">
      <c r="A221" s="304" t="s">
        <v>280</v>
      </c>
      <c r="B221" s="13"/>
      <c r="C221" s="286"/>
      <c r="D221" s="286"/>
      <c r="E221" s="286"/>
      <c r="F221" s="286"/>
      <c r="G221" s="286"/>
      <c r="H221" s="286"/>
      <c r="I221" s="286"/>
      <c r="J221" s="286"/>
      <c r="K221" s="286"/>
      <c r="L221" s="307"/>
      <c r="M221" s="13"/>
    </row>
    <row r="222" spans="1:13">
      <c r="B222" s="13"/>
      <c r="C222" s="286"/>
      <c r="D222" s="286"/>
      <c r="E222" s="286"/>
      <c r="F222" s="286"/>
      <c r="G222" s="286"/>
      <c r="H222" s="286"/>
      <c r="I222" s="286"/>
      <c r="J222" s="286"/>
      <c r="K222" s="286"/>
      <c r="L222" s="307"/>
      <c r="M222" s="13"/>
    </row>
    <row r="223" spans="1:13">
      <c r="B223" s="13"/>
      <c r="C223" s="286"/>
      <c r="D223" s="286"/>
      <c r="E223" s="286"/>
      <c r="F223" s="286"/>
      <c r="G223" s="286"/>
      <c r="H223" s="286"/>
      <c r="I223" s="286"/>
      <c r="J223" s="286"/>
      <c r="K223" s="286"/>
      <c r="L223" s="307"/>
      <c r="M223" s="13"/>
    </row>
    <row r="224" spans="1:13">
      <c r="A224" s="305" t="s">
        <v>281</v>
      </c>
      <c r="B224" s="13"/>
      <c r="C224" s="286"/>
      <c r="D224" s="286"/>
      <c r="E224" s="286"/>
      <c r="F224" s="286"/>
      <c r="G224" s="286"/>
      <c r="H224" s="286"/>
      <c r="I224" s="286"/>
      <c r="J224" s="286"/>
      <c r="K224" s="286"/>
      <c r="L224" s="307"/>
      <c r="M224" s="13"/>
    </row>
    <row r="225" spans="1:15">
      <c r="A225" s="306"/>
      <c r="B225" s="13"/>
      <c r="C225" s="286"/>
      <c r="D225" s="286"/>
      <c r="E225" s="286"/>
      <c r="F225" s="286"/>
      <c r="G225" s="286"/>
      <c r="H225" s="286"/>
      <c r="I225" s="286"/>
      <c r="J225" s="286"/>
      <c r="K225" s="286"/>
      <c r="L225" s="307"/>
      <c r="M225" s="13"/>
    </row>
    <row r="226" spans="1:15">
      <c r="A226" s="290" t="s">
        <v>282</v>
      </c>
      <c r="B226" s="13"/>
      <c r="C226" s="286"/>
      <c r="D226" s="286"/>
      <c r="E226" s="286"/>
      <c r="F226" s="286"/>
      <c r="G226" s="286"/>
      <c r="H226" s="286"/>
      <c r="I226" s="286"/>
      <c r="J226" s="286"/>
      <c r="K226" s="286"/>
      <c r="L226" s="307"/>
      <c r="M226" s="13"/>
    </row>
    <row r="227" spans="1:15">
      <c r="A227" s="291" t="s">
        <v>200</v>
      </c>
      <c r="B227" s="13"/>
      <c r="C227" s="286"/>
      <c r="D227" s="286"/>
      <c r="E227" s="286"/>
      <c r="F227" s="286"/>
      <c r="G227" s="286"/>
      <c r="H227" s="286"/>
      <c r="I227" s="286"/>
      <c r="J227" s="286"/>
      <c r="K227" s="286"/>
      <c r="L227" s="307"/>
      <c r="M227" s="13"/>
      <c r="N227" s="13"/>
      <c r="O227" s="13"/>
    </row>
    <row r="228" spans="1:15">
      <c r="A228" s="291" t="s">
        <v>201</v>
      </c>
      <c r="B228" s="13"/>
      <c r="C228" s="286"/>
      <c r="D228" s="286"/>
      <c r="E228" s="286"/>
      <c r="F228" s="286"/>
      <c r="G228" s="286"/>
      <c r="H228" s="286"/>
      <c r="I228" s="286"/>
      <c r="J228" s="286"/>
      <c r="K228" s="286"/>
      <c r="L228" s="307"/>
      <c r="M228" s="13"/>
      <c r="N228" s="13"/>
      <c r="O228" s="13"/>
    </row>
    <row r="229" spans="1:15">
      <c r="A229" s="291" t="s">
        <v>202</v>
      </c>
      <c r="B229" s="13"/>
      <c r="C229" s="288"/>
      <c r="D229" s="288"/>
      <c r="E229" s="288"/>
      <c r="F229" s="288"/>
      <c r="G229" s="288"/>
      <c r="H229" s="288"/>
      <c r="I229" s="288"/>
      <c r="J229" s="288"/>
      <c r="K229" s="288"/>
      <c r="L229" s="307"/>
      <c r="M229" s="13"/>
      <c r="N229" s="13"/>
      <c r="O229" s="13"/>
    </row>
    <row r="230" spans="1:15">
      <c r="A230" s="291" t="s">
        <v>203</v>
      </c>
      <c r="B230" s="13"/>
      <c r="C230" s="286"/>
      <c r="D230" s="286"/>
      <c r="E230" s="286"/>
      <c r="F230" s="286"/>
      <c r="G230" s="286"/>
      <c r="H230" s="286"/>
      <c r="I230" s="286"/>
      <c r="J230" s="286"/>
      <c r="K230" s="286"/>
      <c r="L230" s="307"/>
      <c r="M230" s="13"/>
      <c r="N230" s="13"/>
      <c r="O230" s="13"/>
    </row>
    <row r="231" spans="1:15">
      <c r="A231" s="291" t="s">
        <v>204</v>
      </c>
      <c r="B231" s="13"/>
      <c r="C231" s="286"/>
      <c r="D231" s="286"/>
      <c r="E231" s="286"/>
      <c r="F231" s="286"/>
      <c r="G231" s="286"/>
      <c r="H231" s="286"/>
      <c r="I231" s="286"/>
      <c r="J231" s="286"/>
      <c r="K231" s="286"/>
      <c r="L231" s="307"/>
      <c r="M231" s="13"/>
      <c r="N231" s="13"/>
      <c r="O231" s="13"/>
    </row>
    <row r="232" spans="1:15">
      <c r="A232" s="292"/>
      <c r="B232" s="13"/>
      <c r="C232" s="286"/>
      <c r="D232" s="286"/>
      <c r="E232" s="286"/>
      <c r="F232" s="286"/>
      <c r="G232" s="286"/>
      <c r="H232" s="286"/>
      <c r="I232" s="286"/>
      <c r="J232" s="286"/>
      <c r="K232" s="286"/>
      <c r="L232" s="307"/>
      <c r="M232" s="13"/>
      <c r="N232" s="13"/>
      <c r="O232" s="13"/>
    </row>
    <row r="233" spans="1:15">
      <c r="A233" s="13"/>
      <c r="B233" s="13"/>
      <c r="C233" s="286"/>
      <c r="D233" s="286"/>
      <c r="E233" s="286"/>
      <c r="F233" s="286"/>
      <c r="G233" s="286"/>
      <c r="H233" s="286"/>
      <c r="I233" s="286"/>
      <c r="J233" s="286"/>
      <c r="K233" s="286"/>
      <c r="L233" s="307"/>
      <c r="M233" s="13"/>
      <c r="N233" s="13"/>
      <c r="O233" s="13"/>
    </row>
    <row r="234" spans="1:15">
      <c r="A234" s="13"/>
      <c r="B234" s="13"/>
      <c r="C234" s="286"/>
      <c r="D234" s="286"/>
      <c r="E234" s="286"/>
      <c r="F234" s="286"/>
      <c r="G234" s="286"/>
      <c r="H234" s="286"/>
      <c r="I234" s="286"/>
      <c r="J234" s="286"/>
      <c r="K234" s="286"/>
      <c r="L234" s="307"/>
      <c r="M234" s="13"/>
      <c r="N234" s="13"/>
      <c r="O234" s="13"/>
    </row>
    <row r="235" spans="1:15">
      <c r="A235" s="13"/>
      <c r="B235" s="13"/>
      <c r="C235" s="286"/>
      <c r="D235" s="286"/>
      <c r="E235" s="286"/>
      <c r="F235" s="286"/>
      <c r="G235" s="286"/>
      <c r="H235" s="286"/>
      <c r="I235" s="286"/>
      <c r="J235" s="286"/>
      <c r="K235" s="286"/>
      <c r="L235" s="307"/>
      <c r="M235" s="13"/>
      <c r="N235" s="13"/>
      <c r="O235" s="13"/>
    </row>
    <row r="236" spans="1:15">
      <c r="A236" s="13"/>
      <c r="B236" s="13"/>
      <c r="C236" s="286"/>
      <c r="D236" s="286"/>
      <c r="E236" s="286"/>
      <c r="F236" s="286"/>
      <c r="G236" s="286"/>
      <c r="H236" s="286"/>
      <c r="I236" s="286"/>
      <c r="J236" s="286"/>
      <c r="K236" s="286"/>
      <c r="L236" s="307"/>
      <c r="M236" s="13"/>
      <c r="N236" s="13"/>
      <c r="O236" s="13"/>
    </row>
    <row r="237" spans="1:15">
      <c r="A237" s="266" t="s">
        <v>205</v>
      </c>
      <c r="B237" s="13"/>
      <c r="C237" s="286"/>
      <c r="D237" s="286"/>
      <c r="E237" s="286"/>
      <c r="F237" s="286"/>
      <c r="G237" s="286"/>
      <c r="H237" s="286"/>
      <c r="I237" s="286"/>
      <c r="J237" s="286"/>
      <c r="K237" s="286"/>
      <c r="L237" s="307"/>
      <c r="M237" s="13"/>
      <c r="N237" s="13"/>
      <c r="O237" s="13"/>
    </row>
    <row r="238" spans="1:15">
      <c r="A238" s="289" t="s">
        <v>206</v>
      </c>
      <c r="B238" s="13"/>
      <c r="C238" s="286"/>
      <c r="D238" s="286"/>
      <c r="E238" s="286"/>
      <c r="F238" s="286"/>
      <c r="G238" s="286"/>
      <c r="H238" s="286"/>
      <c r="I238" s="286"/>
      <c r="J238" s="286"/>
      <c r="K238" s="286"/>
      <c r="L238" s="307"/>
      <c r="M238" s="13"/>
    </row>
    <row r="239" spans="1:15">
      <c r="A239" s="289" t="s">
        <v>207</v>
      </c>
      <c r="B239" s="13"/>
      <c r="C239" s="286"/>
      <c r="D239" s="286"/>
      <c r="E239" s="286"/>
      <c r="F239" s="286"/>
      <c r="G239" s="286"/>
      <c r="H239" s="286"/>
      <c r="I239" s="286"/>
      <c r="J239" s="286"/>
      <c r="K239" s="286"/>
      <c r="L239" s="307"/>
      <c r="M239" s="13"/>
    </row>
    <row r="240" spans="1:15">
      <c r="A240" s="289" t="s">
        <v>208</v>
      </c>
      <c r="B240" s="13"/>
      <c r="C240" s="286"/>
      <c r="D240" s="286"/>
      <c r="E240" s="286"/>
      <c r="F240" s="286"/>
      <c r="G240" s="286"/>
      <c r="H240" s="286"/>
      <c r="I240" s="286"/>
      <c r="J240" s="286"/>
      <c r="K240" s="286"/>
      <c r="L240" s="307"/>
      <c r="M240" s="13"/>
    </row>
    <row r="241" spans="1:13">
      <c r="A241" s="293" t="s">
        <v>209</v>
      </c>
      <c r="B241" s="13"/>
      <c r="C241" s="286"/>
      <c r="D241" s="286"/>
      <c r="E241" s="286"/>
      <c r="F241" s="286"/>
      <c r="G241" s="286"/>
      <c r="H241" s="286"/>
      <c r="I241" s="286"/>
      <c r="J241" s="286"/>
      <c r="K241" s="286"/>
      <c r="L241" s="307"/>
      <c r="M241" s="13"/>
    </row>
    <row r="242" spans="1:13">
      <c r="A242" s="293" t="s">
        <v>210</v>
      </c>
      <c r="B242" s="13"/>
      <c r="C242" s="286"/>
      <c r="D242" s="286"/>
      <c r="E242" s="286"/>
      <c r="F242" s="286"/>
      <c r="G242" s="286"/>
      <c r="H242" s="286"/>
      <c r="I242" s="286"/>
      <c r="J242" s="286"/>
      <c r="K242" s="286"/>
      <c r="L242" s="307"/>
      <c r="M242" s="13"/>
    </row>
    <row r="243" spans="1:13">
      <c r="A243" s="293" t="s">
        <v>211</v>
      </c>
      <c r="B243" s="13"/>
      <c r="C243" s="286"/>
      <c r="D243" s="286"/>
      <c r="E243" s="286"/>
      <c r="F243" s="286"/>
      <c r="G243" s="286"/>
      <c r="H243" s="286"/>
      <c r="I243" s="286"/>
      <c r="J243" s="286"/>
      <c r="K243" s="286"/>
      <c r="L243" s="307"/>
      <c r="M243" s="13"/>
    </row>
    <row r="244" spans="1:13">
      <c r="A244" s="293" t="s">
        <v>212</v>
      </c>
      <c r="B244" s="13"/>
      <c r="C244" s="286"/>
      <c r="D244" s="286"/>
      <c r="E244" s="286"/>
      <c r="F244" s="286"/>
      <c r="G244" s="286"/>
      <c r="H244" s="286"/>
      <c r="I244" s="286"/>
      <c r="J244" s="286"/>
      <c r="K244" s="286"/>
      <c r="L244" s="307"/>
      <c r="M244" s="13"/>
    </row>
    <row r="245" spans="1:13">
      <c r="A245" s="293" t="s">
        <v>213</v>
      </c>
      <c r="B245" s="13"/>
      <c r="C245" s="286"/>
      <c r="D245" s="286"/>
      <c r="E245" s="286"/>
      <c r="F245" s="286"/>
      <c r="G245" s="286"/>
      <c r="H245" s="286"/>
      <c r="I245" s="286"/>
      <c r="J245" s="286"/>
      <c r="K245" s="286"/>
      <c r="L245" s="307"/>
      <c r="M245" s="13"/>
    </row>
    <row r="246" spans="1:13">
      <c r="A246" s="293" t="s">
        <v>214</v>
      </c>
      <c r="B246" s="13"/>
      <c r="C246" s="288"/>
      <c r="D246" s="288"/>
      <c r="E246" s="288"/>
      <c r="F246" s="288"/>
      <c r="G246" s="288"/>
      <c r="H246" s="288"/>
      <c r="I246" s="288"/>
      <c r="J246" s="288"/>
      <c r="K246" s="288"/>
      <c r="L246" s="307"/>
      <c r="M246" s="13"/>
    </row>
    <row r="247" spans="1:13">
      <c r="B247" s="13"/>
      <c r="C247" s="286"/>
      <c r="D247" s="286"/>
      <c r="E247" s="286"/>
      <c r="F247" s="286"/>
      <c r="G247" s="286"/>
      <c r="H247" s="286"/>
      <c r="I247" s="286"/>
      <c r="J247" s="286"/>
      <c r="K247" s="286"/>
      <c r="L247" s="307"/>
      <c r="M247" s="13"/>
    </row>
    <row r="248" spans="1:13">
      <c r="B248" s="13"/>
      <c r="C248" s="286"/>
      <c r="D248" s="286"/>
      <c r="E248" s="286"/>
      <c r="F248" s="286"/>
      <c r="G248" s="286"/>
      <c r="H248" s="286"/>
      <c r="I248" s="286"/>
      <c r="J248" s="286"/>
      <c r="K248" s="286"/>
      <c r="L248" s="307"/>
      <c r="M248" s="13"/>
    </row>
    <row r="249" spans="1:13">
      <c r="B249" s="13"/>
      <c r="C249" s="286"/>
      <c r="D249" s="286"/>
      <c r="E249" s="286"/>
      <c r="F249" s="286"/>
      <c r="G249" s="286"/>
      <c r="H249" s="286"/>
      <c r="I249" s="286"/>
      <c r="J249" s="286"/>
      <c r="K249" s="286"/>
      <c r="L249" s="307"/>
      <c r="M249" s="13"/>
    </row>
    <row r="250" spans="1:13">
      <c r="B250" s="13"/>
      <c r="C250" s="286"/>
      <c r="D250" s="286"/>
      <c r="E250" s="286"/>
      <c r="F250" s="286"/>
      <c r="G250" s="286"/>
      <c r="H250" s="286"/>
      <c r="I250" s="286"/>
      <c r="J250" s="286"/>
      <c r="K250" s="286"/>
      <c r="L250" s="307"/>
      <c r="M250" s="13"/>
    </row>
    <row r="251" spans="1:13">
      <c r="B251" s="13"/>
      <c r="C251" s="286"/>
      <c r="D251" s="286"/>
      <c r="E251" s="286"/>
      <c r="F251" s="286"/>
      <c r="G251" s="286"/>
      <c r="H251" s="286"/>
      <c r="I251" s="286"/>
      <c r="J251" s="286"/>
      <c r="K251" s="286"/>
      <c r="L251" s="307"/>
      <c r="M251" s="13"/>
    </row>
    <row r="252" spans="1:13">
      <c r="B252" s="13"/>
      <c r="C252" s="286"/>
      <c r="D252" s="286"/>
      <c r="E252" s="286"/>
      <c r="F252" s="286"/>
      <c r="G252" s="286"/>
      <c r="H252" s="286"/>
      <c r="I252" s="286"/>
      <c r="J252" s="286"/>
      <c r="K252" s="286"/>
      <c r="L252" s="307"/>
      <c r="M252" s="13"/>
    </row>
    <row r="253" spans="1:13">
      <c r="B253" s="13"/>
      <c r="C253" s="286"/>
      <c r="D253" s="286"/>
      <c r="E253" s="286"/>
      <c r="F253" s="286"/>
      <c r="G253" s="286"/>
      <c r="H253" s="286"/>
      <c r="I253" s="286"/>
      <c r="J253" s="286"/>
      <c r="K253" s="286"/>
      <c r="L253" s="307"/>
      <c r="M253" s="13"/>
    </row>
    <row r="254" spans="1:13">
      <c r="B254" s="13"/>
      <c r="C254" s="286"/>
      <c r="D254" s="286"/>
      <c r="E254" s="286"/>
      <c r="F254" s="286"/>
      <c r="G254" s="286"/>
      <c r="H254" s="286"/>
      <c r="I254" s="286"/>
      <c r="J254" s="286"/>
      <c r="K254" s="286"/>
      <c r="L254" s="307"/>
      <c r="M254" s="13"/>
    </row>
    <row r="255" spans="1:13">
      <c r="B255" s="13"/>
      <c r="C255" s="286"/>
      <c r="D255" s="286"/>
      <c r="E255" s="286"/>
      <c r="F255" s="286"/>
      <c r="G255" s="286"/>
      <c r="H255" s="286"/>
      <c r="I255" s="286"/>
      <c r="J255" s="286"/>
      <c r="K255" s="286"/>
      <c r="L255" s="307"/>
      <c r="M255" s="13"/>
    </row>
    <row r="256" spans="1:13">
      <c r="B256" s="13"/>
      <c r="C256" s="286"/>
      <c r="D256" s="286"/>
      <c r="E256" s="286"/>
      <c r="F256" s="286"/>
      <c r="G256" s="286"/>
      <c r="H256" s="286"/>
      <c r="I256" s="286"/>
      <c r="J256" s="286"/>
      <c r="K256" s="286"/>
      <c r="L256" s="307"/>
      <c r="M256" s="13"/>
    </row>
    <row r="257" spans="2:13">
      <c r="B257" s="13"/>
      <c r="C257" s="286"/>
      <c r="D257" s="286"/>
      <c r="E257" s="286"/>
      <c r="F257" s="286"/>
      <c r="G257" s="286"/>
      <c r="H257" s="286"/>
      <c r="I257" s="286"/>
      <c r="J257" s="286"/>
      <c r="K257" s="286"/>
      <c r="L257" s="307"/>
      <c r="M257" s="13"/>
    </row>
    <row r="258" spans="2:13">
      <c r="B258" s="13"/>
      <c r="C258" s="286"/>
      <c r="D258" s="286"/>
      <c r="E258" s="286"/>
      <c r="F258" s="286"/>
      <c r="G258" s="286"/>
      <c r="H258" s="286"/>
      <c r="I258" s="286"/>
      <c r="J258" s="286"/>
      <c r="K258" s="286"/>
      <c r="L258" s="307"/>
      <c r="M258" s="13"/>
    </row>
    <row r="259" spans="2:13">
      <c r="B259" s="13"/>
      <c r="C259" s="286"/>
      <c r="D259" s="286"/>
      <c r="E259" s="286"/>
      <c r="F259" s="286"/>
      <c r="G259" s="286"/>
      <c r="H259" s="286"/>
      <c r="I259" s="286"/>
      <c r="J259" s="286"/>
      <c r="K259" s="286"/>
      <c r="L259" s="307"/>
      <c r="M259" s="13"/>
    </row>
    <row r="260" spans="2:13">
      <c r="B260" s="13"/>
      <c r="C260" s="286"/>
      <c r="D260" s="286"/>
      <c r="E260" s="286"/>
      <c r="F260" s="286"/>
      <c r="G260" s="286"/>
      <c r="H260" s="286"/>
      <c r="I260" s="286"/>
      <c r="J260" s="286"/>
      <c r="K260" s="286"/>
      <c r="L260" s="307"/>
      <c r="M260" s="13"/>
    </row>
    <row r="261" spans="2:13">
      <c r="B261" s="13"/>
      <c r="C261" s="286"/>
      <c r="D261" s="286"/>
      <c r="E261" s="286"/>
      <c r="F261" s="286"/>
      <c r="G261" s="286"/>
      <c r="H261" s="286"/>
      <c r="I261" s="286"/>
      <c r="J261" s="286"/>
      <c r="K261" s="286"/>
      <c r="L261" s="307"/>
      <c r="M261" s="13"/>
    </row>
    <row r="262" spans="2:13">
      <c r="B262" s="13"/>
      <c r="C262" s="286"/>
      <c r="D262" s="286"/>
      <c r="E262" s="286"/>
      <c r="F262" s="286"/>
      <c r="G262" s="286"/>
      <c r="H262" s="286"/>
      <c r="I262" s="286"/>
      <c r="J262" s="286"/>
      <c r="K262" s="286"/>
      <c r="L262" s="307"/>
      <c r="M262" s="13"/>
    </row>
    <row r="263" spans="2:13">
      <c r="B263" s="13"/>
      <c r="C263" s="286"/>
      <c r="D263" s="286"/>
      <c r="E263" s="286"/>
      <c r="F263" s="286"/>
      <c r="G263" s="286"/>
      <c r="H263" s="286"/>
      <c r="I263" s="286"/>
      <c r="J263" s="286"/>
      <c r="K263" s="286"/>
      <c r="L263" s="307"/>
      <c r="M263" s="13"/>
    </row>
    <row r="264" spans="2:13">
      <c r="B264" s="13"/>
      <c r="C264" s="286"/>
      <c r="D264" s="286"/>
      <c r="E264" s="286"/>
      <c r="F264" s="286"/>
      <c r="G264" s="286"/>
      <c r="H264" s="286"/>
      <c r="I264" s="286"/>
      <c r="J264" s="286"/>
      <c r="K264" s="286"/>
      <c r="L264" s="307"/>
      <c r="M264" s="13"/>
    </row>
    <row r="265" spans="2:13">
      <c r="B265" s="13"/>
      <c r="C265" s="286"/>
      <c r="D265" s="286"/>
      <c r="E265" s="286"/>
      <c r="F265" s="286"/>
      <c r="G265" s="286"/>
      <c r="H265" s="286"/>
      <c r="I265" s="286"/>
      <c r="J265" s="286"/>
      <c r="K265" s="286"/>
      <c r="L265" s="307"/>
      <c r="M265" s="13"/>
    </row>
    <row r="266" spans="2:13">
      <c r="B266" s="13"/>
      <c r="C266" s="286"/>
      <c r="D266" s="286"/>
      <c r="E266" s="286"/>
      <c r="F266" s="286"/>
      <c r="G266" s="286"/>
      <c r="H266" s="286"/>
      <c r="I266" s="286"/>
      <c r="J266" s="286"/>
      <c r="K266" s="286"/>
      <c r="L266" s="307"/>
      <c r="M266" s="13"/>
    </row>
    <row r="267" spans="2:13">
      <c r="B267" s="13"/>
      <c r="C267" s="286"/>
      <c r="D267" s="286"/>
      <c r="E267" s="286"/>
      <c r="F267" s="286"/>
      <c r="G267" s="286"/>
      <c r="H267" s="286"/>
      <c r="I267" s="286"/>
      <c r="J267" s="286"/>
      <c r="K267" s="286"/>
      <c r="L267" s="307"/>
      <c r="M267" s="13"/>
    </row>
    <row r="268" spans="2:13">
      <c r="B268" s="13"/>
      <c r="C268" s="286"/>
      <c r="D268" s="286"/>
      <c r="E268" s="286"/>
      <c r="F268" s="286"/>
      <c r="G268" s="286"/>
      <c r="H268" s="286"/>
      <c r="I268" s="286"/>
      <c r="J268" s="286"/>
      <c r="K268" s="286"/>
      <c r="L268" s="307"/>
      <c r="M268" s="13"/>
    </row>
    <row r="269" spans="2:13">
      <c r="B269" s="13"/>
      <c r="C269" s="286"/>
      <c r="D269" s="286"/>
      <c r="E269" s="286"/>
      <c r="F269" s="286"/>
      <c r="G269" s="286"/>
      <c r="H269" s="286"/>
      <c r="I269" s="286"/>
      <c r="J269" s="286"/>
      <c r="K269" s="286"/>
      <c r="L269" s="307"/>
      <c r="M269" s="13"/>
    </row>
    <row r="270" spans="2:13">
      <c r="B270" s="13"/>
      <c r="C270" s="286"/>
      <c r="D270" s="286"/>
      <c r="E270" s="286"/>
      <c r="F270" s="286"/>
      <c r="G270" s="286"/>
      <c r="H270" s="286"/>
      <c r="I270" s="286"/>
      <c r="J270" s="286"/>
      <c r="K270" s="286"/>
      <c r="L270" s="307"/>
      <c r="M270" s="13"/>
    </row>
    <row r="271" spans="2:13">
      <c r="B271" s="13"/>
      <c r="C271" s="286"/>
      <c r="D271" s="286"/>
      <c r="E271" s="286"/>
      <c r="F271" s="286"/>
      <c r="G271" s="286"/>
      <c r="H271" s="286"/>
      <c r="I271" s="286"/>
      <c r="J271" s="286"/>
      <c r="K271" s="286"/>
      <c r="L271" s="307"/>
      <c r="M271" s="13"/>
    </row>
    <row r="272" spans="2:13">
      <c r="B272" s="13"/>
      <c r="C272" s="286"/>
      <c r="D272" s="286"/>
      <c r="E272" s="286"/>
      <c r="F272" s="286"/>
      <c r="G272" s="286"/>
      <c r="H272" s="286"/>
      <c r="I272" s="286"/>
      <c r="J272" s="286"/>
      <c r="K272" s="286"/>
      <c r="L272" s="307"/>
      <c r="M272" s="13"/>
    </row>
    <row r="273" spans="2:13">
      <c r="B273" s="13"/>
      <c r="C273" s="286"/>
      <c r="D273" s="286"/>
      <c r="E273" s="286"/>
      <c r="F273" s="286"/>
      <c r="G273" s="286"/>
      <c r="H273" s="286"/>
      <c r="I273" s="286"/>
      <c r="J273" s="286"/>
      <c r="K273" s="286"/>
      <c r="L273" s="307"/>
      <c r="M273" s="13"/>
    </row>
    <row r="274" spans="2:13">
      <c r="B274" s="13"/>
      <c r="C274" s="286"/>
      <c r="D274" s="286"/>
      <c r="E274" s="286"/>
      <c r="F274" s="286"/>
      <c r="G274" s="286"/>
      <c r="H274" s="286"/>
      <c r="I274" s="286"/>
      <c r="J274" s="286"/>
      <c r="K274" s="286"/>
      <c r="L274" s="307"/>
      <c r="M274" s="13"/>
    </row>
    <row r="275" spans="2:13">
      <c r="B275" s="13"/>
      <c r="C275" s="286"/>
      <c r="D275" s="286"/>
      <c r="E275" s="286"/>
      <c r="F275" s="286"/>
      <c r="G275" s="286"/>
      <c r="H275" s="286"/>
      <c r="I275" s="286"/>
      <c r="J275" s="286"/>
      <c r="K275" s="286"/>
      <c r="L275" s="307"/>
      <c r="M275" s="13"/>
    </row>
    <row r="276" spans="2:13">
      <c r="B276" s="13"/>
      <c r="C276" s="286"/>
      <c r="D276" s="286"/>
      <c r="E276" s="286"/>
      <c r="F276" s="286"/>
      <c r="G276" s="286"/>
      <c r="H276" s="286"/>
      <c r="I276" s="286"/>
      <c r="J276" s="286"/>
      <c r="K276" s="286"/>
      <c r="L276" s="307"/>
      <c r="M276" s="13"/>
    </row>
    <row r="277" spans="2:13">
      <c r="B277" s="13"/>
      <c r="C277" s="286"/>
      <c r="D277" s="286"/>
      <c r="E277" s="286"/>
      <c r="F277" s="286"/>
      <c r="G277" s="286"/>
      <c r="H277" s="286"/>
      <c r="I277" s="286"/>
      <c r="J277" s="286"/>
      <c r="K277" s="286"/>
      <c r="L277" s="307"/>
      <c r="M277" s="13"/>
    </row>
    <row r="278" spans="2:13">
      <c r="B278" s="13"/>
      <c r="C278" s="286"/>
      <c r="D278" s="286"/>
      <c r="E278" s="286"/>
      <c r="F278" s="286"/>
      <c r="G278" s="286"/>
      <c r="H278" s="286"/>
      <c r="I278" s="286"/>
      <c r="J278" s="286"/>
      <c r="K278" s="286"/>
      <c r="L278" s="307"/>
      <c r="M278" s="13"/>
    </row>
    <row r="279" spans="2:13">
      <c r="B279" s="13"/>
      <c r="C279" s="286"/>
      <c r="D279" s="286"/>
      <c r="E279" s="286"/>
      <c r="F279" s="286"/>
      <c r="G279" s="286"/>
      <c r="H279" s="286"/>
      <c r="I279" s="286"/>
      <c r="J279" s="286"/>
      <c r="K279" s="286"/>
      <c r="L279" s="307"/>
      <c r="M279" s="13"/>
    </row>
    <row r="280" spans="2:13">
      <c r="B280" s="13"/>
      <c r="C280" s="286"/>
      <c r="D280" s="286"/>
      <c r="E280" s="286"/>
      <c r="F280" s="286"/>
      <c r="G280" s="286"/>
      <c r="H280" s="286"/>
      <c r="I280" s="286"/>
      <c r="J280" s="286"/>
      <c r="K280" s="286"/>
      <c r="L280" s="307"/>
      <c r="M280" s="13"/>
    </row>
    <row r="281" spans="2:13">
      <c r="B281" s="13"/>
      <c r="C281" s="286"/>
      <c r="D281" s="286"/>
      <c r="E281" s="286"/>
      <c r="F281" s="286"/>
      <c r="G281" s="286"/>
      <c r="H281" s="286"/>
      <c r="I281" s="286"/>
      <c r="J281" s="286"/>
      <c r="K281" s="286"/>
      <c r="L281" s="307"/>
      <c r="M281" s="13"/>
    </row>
    <row r="282" spans="2:13">
      <c r="B282" s="13"/>
      <c r="C282" s="286"/>
      <c r="D282" s="286"/>
      <c r="E282" s="286"/>
      <c r="F282" s="286"/>
      <c r="G282" s="286"/>
      <c r="H282" s="286"/>
      <c r="I282" s="286"/>
      <c r="J282" s="286"/>
      <c r="K282" s="286"/>
      <c r="L282" s="307"/>
      <c r="M282" s="13"/>
    </row>
    <row r="283" spans="2:13">
      <c r="B283" s="13"/>
      <c r="C283" s="286"/>
      <c r="D283" s="286"/>
      <c r="E283" s="286"/>
      <c r="F283" s="286"/>
      <c r="G283" s="286"/>
      <c r="H283" s="286"/>
      <c r="I283" s="286"/>
      <c r="J283" s="286"/>
      <c r="K283" s="286"/>
      <c r="L283" s="307"/>
      <c r="M283" s="13"/>
    </row>
    <row r="284" spans="2:13">
      <c r="B284" s="13"/>
      <c r="C284" s="286"/>
      <c r="D284" s="286"/>
      <c r="E284" s="286"/>
      <c r="F284" s="286"/>
      <c r="G284" s="286"/>
      <c r="H284" s="286"/>
      <c r="I284" s="286"/>
      <c r="J284" s="286"/>
      <c r="K284" s="286"/>
      <c r="L284" s="307"/>
      <c r="M284" s="13"/>
    </row>
    <row r="285" spans="2:13">
      <c r="B285" s="13"/>
      <c r="C285" s="286"/>
      <c r="D285" s="286"/>
      <c r="E285" s="286"/>
      <c r="F285" s="286"/>
      <c r="G285" s="286"/>
      <c r="H285" s="286"/>
      <c r="I285" s="286"/>
      <c r="J285" s="286"/>
      <c r="K285" s="286"/>
      <c r="L285" s="307"/>
      <c r="M285" s="13"/>
    </row>
    <row r="286" spans="2:13">
      <c r="B286" s="13"/>
      <c r="C286" s="286"/>
      <c r="D286" s="286"/>
      <c r="E286" s="286"/>
      <c r="F286" s="286"/>
      <c r="G286" s="286"/>
      <c r="H286" s="286"/>
      <c r="I286" s="286"/>
      <c r="J286" s="286"/>
      <c r="K286" s="286"/>
      <c r="L286" s="307"/>
      <c r="M286" s="13"/>
    </row>
    <row r="287" spans="2:13">
      <c r="B287" s="13"/>
      <c r="C287" s="286"/>
      <c r="D287" s="286"/>
      <c r="E287" s="286"/>
      <c r="F287" s="286"/>
      <c r="G287" s="286"/>
      <c r="H287" s="286"/>
      <c r="I287" s="286"/>
      <c r="J287" s="286"/>
      <c r="K287" s="286"/>
      <c r="L287" s="307"/>
      <c r="M287" s="13"/>
    </row>
    <row r="288" spans="2:13">
      <c r="B288" s="13"/>
      <c r="C288" s="286"/>
      <c r="D288" s="286"/>
      <c r="E288" s="286"/>
      <c r="F288" s="286"/>
      <c r="G288" s="286"/>
      <c r="H288" s="286"/>
      <c r="I288" s="286"/>
      <c r="J288" s="286"/>
      <c r="K288" s="286"/>
      <c r="L288" s="307"/>
      <c r="M288" s="13"/>
    </row>
    <row r="289" spans="2:13">
      <c r="B289" s="13"/>
      <c r="C289" s="286"/>
      <c r="D289" s="286"/>
      <c r="E289" s="286"/>
      <c r="F289" s="286"/>
      <c r="G289" s="286"/>
      <c r="H289" s="286"/>
      <c r="I289" s="286"/>
      <c r="J289" s="286"/>
      <c r="K289" s="286"/>
      <c r="L289" s="307"/>
      <c r="M289" s="13"/>
    </row>
    <row r="290" spans="2:13">
      <c r="B290" s="13"/>
      <c r="C290" s="286"/>
      <c r="D290" s="286"/>
      <c r="E290" s="286"/>
      <c r="F290" s="286"/>
      <c r="G290" s="286"/>
      <c r="H290" s="286"/>
      <c r="I290" s="286"/>
      <c r="J290" s="286"/>
      <c r="K290" s="286"/>
      <c r="L290" s="307"/>
      <c r="M290" s="13"/>
    </row>
    <row r="291" spans="2:13">
      <c r="B291" s="13"/>
      <c r="C291" s="286"/>
      <c r="D291" s="286"/>
      <c r="E291" s="286"/>
      <c r="F291" s="286"/>
      <c r="G291" s="286"/>
      <c r="H291" s="286"/>
      <c r="I291" s="286"/>
      <c r="J291" s="286"/>
      <c r="K291" s="286"/>
      <c r="L291" s="307"/>
      <c r="M291" s="13"/>
    </row>
    <row r="292" spans="2:13">
      <c r="B292" s="13"/>
      <c r="C292" s="286"/>
      <c r="D292" s="286"/>
      <c r="E292" s="286"/>
      <c r="F292" s="286"/>
      <c r="G292" s="286"/>
      <c r="H292" s="286"/>
      <c r="I292" s="286"/>
      <c r="J292" s="286"/>
      <c r="K292" s="286"/>
      <c r="L292" s="307"/>
      <c r="M292" s="13"/>
    </row>
    <row r="293" spans="2:13">
      <c r="B293" s="13"/>
      <c r="C293" s="286"/>
      <c r="D293" s="286"/>
      <c r="E293" s="286"/>
      <c r="F293" s="286"/>
      <c r="G293" s="286"/>
      <c r="H293" s="286"/>
      <c r="I293" s="286"/>
      <c r="J293" s="286"/>
      <c r="K293" s="286"/>
      <c r="L293" s="307"/>
      <c r="M293" s="13"/>
    </row>
    <row r="294" spans="2:13">
      <c r="B294" s="13"/>
      <c r="C294" s="288"/>
      <c r="D294" s="288"/>
      <c r="E294" s="288"/>
      <c r="F294" s="288"/>
      <c r="G294" s="288"/>
      <c r="H294" s="288"/>
      <c r="I294" s="288"/>
      <c r="J294" s="288"/>
      <c r="K294" s="288"/>
      <c r="L294" s="307"/>
      <c r="M294" s="13"/>
    </row>
    <row r="295" spans="2:13">
      <c r="B295" s="13"/>
      <c r="C295" s="286"/>
      <c r="D295" s="286"/>
      <c r="E295" s="286"/>
      <c r="F295" s="286"/>
      <c r="G295" s="286"/>
      <c r="H295" s="286"/>
      <c r="I295" s="286"/>
      <c r="J295" s="286"/>
      <c r="K295" s="286"/>
      <c r="L295" s="307"/>
      <c r="M295" s="13"/>
    </row>
    <row r="296" spans="2:13">
      <c r="B296" s="13"/>
      <c r="C296" s="286"/>
      <c r="D296" s="286"/>
      <c r="E296" s="286"/>
      <c r="F296" s="286"/>
      <c r="G296" s="286"/>
      <c r="H296" s="286"/>
      <c r="I296" s="286"/>
      <c r="J296" s="286"/>
      <c r="K296" s="286"/>
      <c r="L296" s="307"/>
      <c r="M296" s="13"/>
    </row>
    <row r="297" spans="2:13">
      <c r="B297" s="13"/>
      <c r="C297" s="286"/>
      <c r="D297" s="286"/>
      <c r="E297" s="286"/>
      <c r="F297" s="286"/>
      <c r="G297" s="286"/>
      <c r="H297" s="286"/>
      <c r="I297" s="286"/>
      <c r="J297" s="286"/>
      <c r="K297" s="286"/>
      <c r="L297" s="307"/>
      <c r="M297" s="13"/>
    </row>
    <row r="298" spans="2:13">
      <c r="B298" s="13"/>
      <c r="C298" s="286"/>
      <c r="D298" s="286"/>
      <c r="E298" s="286"/>
      <c r="F298" s="286"/>
      <c r="G298" s="286"/>
      <c r="H298" s="286"/>
      <c r="I298" s="286"/>
      <c r="J298" s="286"/>
      <c r="K298" s="286"/>
      <c r="L298" s="307"/>
      <c r="M298" s="13"/>
    </row>
    <row r="299" spans="2:13">
      <c r="B299" s="13"/>
      <c r="C299" s="286"/>
      <c r="D299" s="286"/>
      <c r="E299" s="286"/>
      <c r="F299" s="286"/>
      <c r="G299" s="286"/>
      <c r="H299" s="286"/>
      <c r="I299" s="286"/>
      <c r="J299" s="286"/>
      <c r="K299" s="286"/>
      <c r="L299" s="307"/>
      <c r="M299" s="13"/>
    </row>
    <row r="300" spans="2:13">
      <c r="B300" s="13"/>
      <c r="C300" s="286"/>
      <c r="D300" s="286"/>
      <c r="E300" s="286"/>
      <c r="F300" s="286"/>
      <c r="G300" s="286"/>
      <c r="H300" s="286"/>
      <c r="I300" s="286"/>
      <c r="J300" s="286"/>
      <c r="K300" s="286"/>
      <c r="L300" s="307"/>
      <c r="M300" s="13"/>
    </row>
    <row r="301" spans="2:13">
      <c r="B301" s="13"/>
      <c r="C301" s="286"/>
      <c r="D301" s="286"/>
      <c r="E301" s="286"/>
      <c r="F301" s="286"/>
      <c r="G301" s="286"/>
      <c r="H301" s="286"/>
      <c r="I301" s="286"/>
      <c r="J301" s="286"/>
      <c r="K301" s="286"/>
      <c r="L301" s="307"/>
      <c r="M301" s="13"/>
    </row>
    <row r="302" spans="2:13">
      <c r="B302" s="13"/>
      <c r="C302" s="286"/>
      <c r="D302" s="286"/>
      <c r="E302" s="286"/>
      <c r="F302" s="286"/>
      <c r="G302" s="286"/>
      <c r="H302" s="286"/>
      <c r="I302" s="286"/>
      <c r="J302" s="286"/>
      <c r="K302" s="286"/>
      <c r="L302" s="307"/>
      <c r="M302" s="13"/>
    </row>
    <row r="303" spans="2:13">
      <c r="B303" s="13"/>
      <c r="C303" s="286"/>
      <c r="D303" s="286"/>
      <c r="E303" s="286"/>
      <c r="F303" s="286"/>
      <c r="G303" s="286"/>
      <c r="H303" s="286"/>
      <c r="I303" s="286"/>
      <c r="J303" s="286"/>
      <c r="K303" s="286"/>
      <c r="L303" s="307"/>
      <c r="M303" s="13"/>
    </row>
    <row r="304" spans="2:13">
      <c r="B304" s="13"/>
      <c r="C304" s="286"/>
      <c r="D304" s="286"/>
      <c r="E304" s="286"/>
      <c r="F304" s="286"/>
      <c r="G304" s="286"/>
      <c r="H304" s="286"/>
      <c r="I304" s="286"/>
      <c r="J304" s="286"/>
      <c r="K304" s="286"/>
      <c r="L304" s="307"/>
      <c r="M304" s="13"/>
    </row>
    <row r="305" spans="2:13">
      <c r="B305" s="13"/>
      <c r="C305" s="286"/>
      <c r="D305" s="286"/>
      <c r="E305" s="286"/>
      <c r="F305" s="286"/>
      <c r="G305" s="286"/>
      <c r="H305" s="286"/>
      <c r="I305" s="286"/>
      <c r="J305" s="286"/>
      <c r="K305" s="286"/>
      <c r="L305" s="307"/>
      <c r="M305" s="13"/>
    </row>
    <row r="306" spans="2:13">
      <c r="B306" s="13"/>
      <c r="C306" s="286"/>
      <c r="D306" s="286"/>
      <c r="E306" s="286"/>
      <c r="F306" s="286"/>
      <c r="G306" s="286"/>
      <c r="H306" s="286"/>
      <c r="I306" s="286"/>
      <c r="J306" s="286"/>
      <c r="K306" s="286"/>
      <c r="L306" s="307"/>
      <c r="M306" s="13"/>
    </row>
    <row r="307" spans="2:13">
      <c r="B307" s="13"/>
      <c r="C307" s="286"/>
      <c r="D307" s="286"/>
      <c r="E307" s="286"/>
      <c r="F307" s="286"/>
      <c r="G307" s="286"/>
      <c r="H307" s="286"/>
      <c r="I307" s="286"/>
      <c r="J307" s="286"/>
      <c r="K307" s="286"/>
      <c r="L307" s="307"/>
      <c r="M307" s="13"/>
    </row>
    <row r="308" spans="2:13">
      <c r="B308" s="13"/>
      <c r="C308" s="286"/>
      <c r="D308" s="286"/>
      <c r="E308" s="286"/>
      <c r="F308" s="286"/>
      <c r="G308" s="286"/>
      <c r="H308" s="286"/>
      <c r="I308" s="286"/>
      <c r="J308" s="286"/>
      <c r="K308" s="286"/>
      <c r="L308" s="307"/>
      <c r="M308" s="13"/>
    </row>
    <row r="309" spans="2:13">
      <c r="B309" s="13"/>
      <c r="C309" s="286"/>
      <c r="D309" s="286"/>
      <c r="E309" s="286"/>
      <c r="F309" s="286"/>
      <c r="G309" s="286"/>
      <c r="H309" s="286"/>
      <c r="I309" s="286"/>
      <c r="J309" s="286"/>
      <c r="K309" s="286"/>
      <c r="L309" s="307"/>
      <c r="M309" s="13"/>
    </row>
    <row r="310" spans="2:13">
      <c r="B310" s="13"/>
      <c r="C310" s="286"/>
      <c r="D310" s="286"/>
      <c r="E310" s="286"/>
      <c r="F310" s="286"/>
      <c r="G310" s="286"/>
      <c r="H310" s="286"/>
      <c r="I310" s="286"/>
      <c r="J310" s="286"/>
      <c r="K310" s="286"/>
      <c r="L310" s="307"/>
      <c r="M310" s="13"/>
    </row>
    <row r="311" spans="2:13">
      <c r="B311" s="13"/>
      <c r="C311" s="286"/>
      <c r="D311" s="286"/>
      <c r="E311" s="286"/>
      <c r="F311" s="286"/>
      <c r="G311" s="286"/>
      <c r="H311" s="286"/>
      <c r="I311" s="286"/>
      <c r="J311" s="286"/>
      <c r="K311" s="286"/>
      <c r="L311" s="307"/>
      <c r="M311" s="13"/>
    </row>
    <row r="312" spans="2:13">
      <c r="B312" s="13"/>
      <c r="C312" s="286"/>
      <c r="D312" s="286"/>
      <c r="E312" s="286"/>
      <c r="F312" s="286"/>
      <c r="G312" s="286"/>
      <c r="H312" s="286"/>
      <c r="I312" s="286"/>
      <c r="J312" s="286"/>
      <c r="K312" s="286"/>
      <c r="L312" s="307"/>
      <c r="M312" s="13"/>
    </row>
    <row r="313" spans="2:13">
      <c r="B313" s="13"/>
      <c r="C313" s="286"/>
      <c r="D313" s="286"/>
      <c r="E313" s="286"/>
      <c r="F313" s="286"/>
      <c r="G313" s="286"/>
      <c r="H313" s="286"/>
      <c r="I313" s="286"/>
      <c r="J313" s="286"/>
      <c r="K313" s="286"/>
      <c r="L313" s="307"/>
      <c r="M313" s="13"/>
    </row>
    <row r="314" spans="2:13">
      <c r="B314" s="13"/>
      <c r="C314" s="286"/>
      <c r="D314" s="286"/>
      <c r="E314" s="286"/>
      <c r="F314" s="286"/>
      <c r="G314" s="286"/>
      <c r="H314" s="286"/>
      <c r="I314" s="286"/>
      <c r="J314" s="286"/>
      <c r="K314" s="286"/>
      <c r="L314" s="307"/>
      <c r="M314" s="13"/>
    </row>
    <row r="315" spans="2:13">
      <c r="B315" s="13"/>
      <c r="C315" s="286"/>
      <c r="D315" s="286"/>
      <c r="E315" s="286"/>
      <c r="F315" s="286"/>
      <c r="G315" s="286"/>
      <c r="H315" s="286"/>
      <c r="I315" s="286"/>
      <c r="J315" s="286"/>
      <c r="K315" s="286"/>
      <c r="L315" s="307"/>
      <c r="M315" s="13"/>
    </row>
    <row r="316" spans="2:13">
      <c r="B316" s="13"/>
      <c r="C316" s="286"/>
      <c r="D316" s="286"/>
      <c r="E316" s="286"/>
      <c r="F316" s="286"/>
      <c r="G316" s="286"/>
      <c r="H316" s="286"/>
      <c r="I316" s="286"/>
      <c r="J316" s="286"/>
      <c r="K316" s="286"/>
      <c r="L316" s="307"/>
      <c r="M316" s="13"/>
    </row>
    <row r="317" spans="2:13">
      <c r="B317" s="13"/>
      <c r="C317" s="286"/>
      <c r="D317" s="286"/>
      <c r="E317" s="286"/>
      <c r="F317" s="286"/>
      <c r="G317" s="286"/>
      <c r="H317" s="286"/>
      <c r="I317" s="286"/>
      <c r="J317" s="286"/>
      <c r="K317" s="286"/>
      <c r="L317" s="307"/>
      <c r="M317" s="13"/>
    </row>
    <row r="318" spans="2:13">
      <c r="B318" s="13"/>
      <c r="C318" s="286"/>
      <c r="D318" s="286"/>
      <c r="E318" s="286"/>
      <c r="F318" s="286"/>
      <c r="G318" s="286"/>
      <c r="H318" s="286"/>
      <c r="I318" s="286"/>
      <c r="J318" s="286"/>
      <c r="K318" s="286"/>
      <c r="L318" s="307"/>
      <c r="M318" s="13"/>
    </row>
    <row r="319" spans="2:13">
      <c r="B319" s="13"/>
      <c r="C319" s="286"/>
      <c r="D319" s="286"/>
      <c r="E319" s="286"/>
      <c r="F319" s="286"/>
      <c r="G319" s="286"/>
      <c r="H319" s="286"/>
      <c r="I319" s="286"/>
      <c r="J319" s="286"/>
      <c r="K319" s="286"/>
      <c r="L319" s="307"/>
      <c r="M319" s="13"/>
    </row>
    <row r="320" spans="2:13">
      <c r="B320" s="13"/>
      <c r="C320" s="286"/>
      <c r="D320" s="286"/>
      <c r="E320" s="286"/>
      <c r="F320" s="286"/>
      <c r="G320" s="286"/>
      <c r="H320" s="286"/>
      <c r="I320" s="286"/>
      <c r="J320" s="286"/>
      <c r="K320" s="286"/>
      <c r="L320" s="307"/>
      <c r="M320" s="13"/>
    </row>
    <row r="321" spans="2:13">
      <c r="B321" s="13"/>
      <c r="C321" s="286"/>
      <c r="D321" s="286"/>
      <c r="E321" s="286"/>
      <c r="F321" s="286"/>
      <c r="G321" s="286"/>
      <c r="H321" s="286"/>
      <c r="I321" s="286"/>
      <c r="J321" s="286"/>
      <c r="K321" s="286"/>
      <c r="L321" s="307"/>
      <c r="M321" s="13"/>
    </row>
    <row r="322" spans="2:13">
      <c r="B322" s="13"/>
      <c r="C322" s="286"/>
      <c r="D322" s="286"/>
      <c r="E322" s="286"/>
      <c r="F322" s="286"/>
      <c r="G322" s="286"/>
      <c r="H322" s="286"/>
      <c r="I322" s="286"/>
      <c r="J322" s="286"/>
      <c r="K322" s="286"/>
      <c r="L322" s="307"/>
      <c r="M322" s="13"/>
    </row>
    <row r="323" spans="2:13">
      <c r="B323" s="13"/>
      <c r="C323" s="286"/>
      <c r="D323" s="286"/>
      <c r="E323" s="286"/>
      <c r="F323" s="286"/>
      <c r="G323" s="286"/>
      <c r="H323" s="286"/>
      <c r="I323" s="286"/>
      <c r="J323" s="286"/>
      <c r="K323" s="286"/>
      <c r="L323" s="307"/>
      <c r="M323" s="13"/>
    </row>
    <row r="324" spans="2:13">
      <c r="B324" s="13"/>
      <c r="C324" s="286"/>
      <c r="D324" s="286"/>
      <c r="E324" s="286"/>
      <c r="F324" s="286"/>
      <c r="G324" s="286"/>
      <c r="H324" s="286"/>
      <c r="I324" s="286"/>
      <c r="J324" s="286"/>
      <c r="K324" s="286"/>
      <c r="L324" s="307"/>
      <c r="M324" s="13"/>
    </row>
    <row r="325" spans="2:13">
      <c r="B325" s="13"/>
      <c r="C325" s="286"/>
      <c r="D325" s="286"/>
      <c r="E325" s="286"/>
      <c r="F325" s="286"/>
      <c r="G325" s="286"/>
      <c r="H325" s="286"/>
      <c r="I325" s="286"/>
      <c r="J325" s="286"/>
      <c r="K325" s="286"/>
      <c r="L325" s="307"/>
      <c r="M325" s="13"/>
    </row>
    <row r="326" spans="2:13">
      <c r="B326" s="13"/>
      <c r="C326" s="286"/>
      <c r="D326" s="286"/>
      <c r="E326" s="286"/>
      <c r="F326" s="286"/>
      <c r="G326" s="286"/>
      <c r="H326" s="286"/>
      <c r="I326" s="286"/>
      <c r="J326" s="286"/>
      <c r="K326" s="286"/>
      <c r="L326" s="307"/>
      <c r="M326" s="13"/>
    </row>
    <row r="327" spans="2:13">
      <c r="B327" s="13"/>
      <c r="C327" s="286"/>
      <c r="D327" s="286"/>
      <c r="E327" s="286"/>
      <c r="F327" s="286"/>
      <c r="G327" s="286"/>
      <c r="H327" s="286"/>
      <c r="I327" s="286"/>
      <c r="J327" s="286"/>
      <c r="K327" s="286"/>
      <c r="L327" s="307"/>
      <c r="M327" s="13"/>
    </row>
    <row r="328" spans="2:13">
      <c r="B328" s="13"/>
      <c r="C328" s="286"/>
      <c r="D328" s="286"/>
      <c r="E328" s="286"/>
      <c r="F328" s="286"/>
      <c r="G328" s="286"/>
      <c r="H328" s="286"/>
      <c r="I328" s="286"/>
      <c r="J328" s="286"/>
      <c r="K328" s="286"/>
      <c r="L328" s="307"/>
      <c r="M328" s="13"/>
    </row>
    <row r="329" spans="2:13">
      <c r="B329" s="13"/>
      <c r="C329" s="286"/>
      <c r="D329" s="286"/>
      <c r="E329" s="286"/>
      <c r="F329" s="286"/>
      <c r="G329" s="286"/>
      <c r="H329" s="286"/>
      <c r="I329" s="286"/>
      <c r="J329" s="286"/>
      <c r="K329" s="286"/>
      <c r="L329" s="307"/>
      <c r="M329" s="13"/>
    </row>
    <row r="330" spans="2:13">
      <c r="B330" s="13"/>
      <c r="C330" s="286"/>
      <c r="D330" s="286"/>
      <c r="E330" s="286"/>
      <c r="F330" s="286"/>
      <c r="G330" s="286"/>
      <c r="H330" s="286"/>
      <c r="I330" s="286"/>
      <c r="J330" s="286"/>
      <c r="K330" s="286"/>
      <c r="L330" s="307"/>
      <c r="M330" s="13"/>
    </row>
    <row r="331" spans="2:13">
      <c r="B331" s="13"/>
      <c r="C331" s="286"/>
      <c r="D331" s="286"/>
      <c r="E331" s="286"/>
      <c r="F331" s="286"/>
      <c r="G331" s="286"/>
      <c r="H331" s="286"/>
      <c r="I331" s="286"/>
      <c r="J331" s="286"/>
      <c r="K331" s="286"/>
      <c r="L331" s="307"/>
      <c r="M331" s="13"/>
    </row>
    <row r="332" spans="2:13">
      <c r="B332" s="13"/>
      <c r="C332" s="286"/>
      <c r="D332" s="286"/>
      <c r="E332" s="286"/>
      <c r="F332" s="286"/>
      <c r="G332" s="286"/>
      <c r="H332" s="286"/>
      <c r="I332" s="286"/>
      <c r="J332" s="286"/>
      <c r="K332" s="286"/>
      <c r="L332" s="307"/>
      <c r="M332" s="13"/>
    </row>
    <row r="333" spans="2:13">
      <c r="B333" s="13"/>
      <c r="C333" s="286"/>
      <c r="D333" s="286"/>
      <c r="E333" s="286"/>
      <c r="F333" s="286"/>
      <c r="G333" s="286"/>
      <c r="H333" s="286"/>
      <c r="I333" s="286"/>
      <c r="J333" s="286"/>
      <c r="K333" s="286"/>
      <c r="L333" s="307"/>
      <c r="M333" s="13"/>
    </row>
    <row r="334" spans="2:13">
      <c r="B334" s="13"/>
      <c r="C334" s="286"/>
      <c r="D334" s="286"/>
      <c r="E334" s="286"/>
      <c r="F334" s="286"/>
      <c r="G334" s="286"/>
      <c r="H334" s="286"/>
      <c r="I334" s="286"/>
      <c r="J334" s="286"/>
      <c r="K334" s="286"/>
      <c r="L334" s="307"/>
      <c r="M334" s="13"/>
    </row>
    <row r="335" spans="2:13">
      <c r="B335" s="13"/>
      <c r="C335" s="288"/>
      <c r="D335" s="288"/>
      <c r="E335" s="286"/>
      <c r="F335" s="286"/>
      <c r="G335" s="286"/>
      <c r="H335" s="288"/>
      <c r="I335" s="288"/>
      <c r="J335" s="288"/>
      <c r="K335" s="288"/>
      <c r="L335" s="307"/>
      <c r="M335" s="13"/>
    </row>
    <row r="336" spans="2:13">
      <c r="B336" s="13"/>
      <c r="C336" s="286"/>
      <c r="D336" s="286"/>
      <c r="E336" s="286"/>
      <c r="F336" s="286"/>
      <c r="G336" s="286"/>
      <c r="H336" s="286"/>
      <c r="I336" s="286"/>
      <c r="J336" s="286"/>
      <c r="K336" s="286"/>
      <c r="L336" s="307"/>
      <c r="M336" s="13"/>
    </row>
    <row r="337" spans="2:13">
      <c r="B337" s="13"/>
      <c r="C337" s="286"/>
      <c r="D337" s="286"/>
      <c r="E337" s="286"/>
      <c r="F337" s="286"/>
      <c r="G337" s="286"/>
      <c r="H337" s="286"/>
      <c r="I337" s="286"/>
      <c r="J337" s="286"/>
      <c r="K337" s="286"/>
      <c r="L337" s="307"/>
      <c r="M337" s="13"/>
    </row>
    <row r="338" spans="2:13">
      <c r="B338" s="13"/>
      <c r="C338" s="286"/>
      <c r="D338" s="286"/>
      <c r="E338" s="286"/>
      <c r="F338" s="286"/>
      <c r="G338" s="286"/>
      <c r="H338" s="286"/>
      <c r="I338" s="286"/>
      <c r="J338" s="286"/>
      <c r="K338" s="286"/>
      <c r="L338" s="307"/>
      <c r="M338" s="13"/>
    </row>
    <row r="339" spans="2:13">
      <c r="B339" s="13"/>
      <c r="C339" s="286"/>
      <c r="D339" s="286"/>
      <c r="E339" s="286"/>
      <c r="F339" s="286"/>
      <c r="G339" s="286"/>
      <c r="H339" s="286"/>
      <c r="I339" s="286"/>
      <c r="J339" s="286"/>
      <c r="K339" s="286"/>
      <c r="L339" s="307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8" sqref="B8"/>
    </sheetView>
  </sheetViews>
  <sheetFormatPr defaultColWidth="9.140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140625" style="8"/>
  </cols>
  <sheetData>
    <row r="1" spans="1:15">
      <c r="A1" s="562"/>
      <c r="B1" s="562"/>
      <c r="C1" s="252"/>
      <c r="D1" s="252"/>
    </row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6.25" customHeight="1">
      <c r="L5" s="255" t="s">
        <v>283</v>
      </c>
    </row>
    <row r="6" spans="1:15">
      <c r="A6" s="265" t="s">
        <v>15</v>
      </c>
      <c r="K6" s="275">
        <f>Main!B10</f>
        <v>44235</v>
      </c>
    </row>
    <row r="7" spans="1:15">
      <c r="A7"/>
      <c r="C7" s="8" t="s">
        <v>284</v>
      </c>
    </row>
    <row r="8" spans="1:15">
      <c r="A8" s="266"/>
      <c r="B8" s="267"/>
      <c r="C8" s="267"/>
      <c r="D8" s="267"/>
      <c r="E8" s="267"/>
      <c r="F8" s="267"/>
      <c r="G8" s="268"/>
      <c r="H8" s="267"/>
      <c r="I8" s="267"/>
      <c r="J8" s="267"/>
      <c r="K8" s="267"/>
      <c r="L8" s="267"/>
      <c r="M8" s="267"/>
    </row>
    <row r="9" spans="1:15" ht="13.5" customHeight="1">
      <c r="A9" s="559" t="s">
        <v>16</v>
      </c>
      <c r="B9" s="560" t="s">
        <v>18</v>
      </c>
      <c r="C9" s="558" t="s">
        <v>19</v>
      </c>
      <c r="D9" s="558" t="s">
        <v>20</v>
      </c>
      <c r="E9" s="558" t="s">
        <v>21</v>
      </c>
      <c r="F9" s="558"/>
      <c r="G9" s="558"/>
      <c r="H9" s="558" t="s">
        <v>22</v>
      </c>
      <c r="I9" s="558"/>
      <c r="J9" s="558"/>
      <c r="K9" s="269"/>
      <c r="L9" s="276"/>
      <c r="M9" s="277"/>
    </row>
    <row r="10" spans="1:15" ht="42.75" customHeight="1">
      <c r="A10" s="554"/>
      <c r="B10" s="556"/>
      <c r="C10" s="561" t="s">
        <v>23</v>
      </c>
      <c r="D10" s="561"/>
      <c r="E10" s="271" t="s">
        <v>24</v>
      </c>
      <c r="F10" s="271" t="s">
        <v>25</v>
      </c>
      <c r="G10" s="271" t="s">
        <v>26</v>
      </c>
      <c r="H10" s="271" t="s">
        <v>27</v>
      </c>
      <c r="I10" s="271" t="s">
        <v>28</v>
      </c>
      <c r="J10" s="271" t="s">
        <v>29</v>
      </c>
      <c r="K10" s="271" t="s">
        <v>30</v>
      </c>
      <c r="L10" s="278" t="s">
        <v>31</v>
      </c>
      <c r="M10" s="279" t="s">
        <v>215</v>
      </c>
    </row>
    <row r="11" spans="1:15" ht="12" customHeight="1">
      <c r="A11" s="263">
        <v>1</v>
      </c>
      <c r="B11" s="272" t="s">
        <v>285</v>
      </c>
      <c r="C11" s="273">
        <v>20907.75</v>
      </c>
      <c r="D11" s="274">
        <v>20888.100000000002</v>
      </c>
      <c r="E11" s="274">
        <v>20401.200000000004</v>
      </c>
      <c r="F11" s="274">
        <v>19894.650000000001</v>
      </c>
      <c r="G11" s="274">
        <v>19407.750000000004</v>
      </c>
      <c r="H11" s="274">
        <v>21394.650000000005</v>
      </c>
      <c r="I11" s="274">
        <v>21881.550000000007</v>
      </c>
      <c r="J11" s="274">
        <v>22388.100000000006</v>
      </c>
      <c r="K11" s="272">
        <v>21375</v>
      </c>
      <c r="L11" s="272">
        <v>20381.55</v>
      </c>
      <c r="M11" s="272">
        <v>4.9540000000000001E-2</v>
      </c>
    </row>
    <row r="12" spans="1:15" ht="12" customHeight="1">
      <c r="A12" s="263">
        <v>2</v>
      </c>
      <c r="B12" s="272" t="s">
        <v>788</v>
      </c>
      <c r="C12" s="273">
        <v>1495.3</v>
      </c>
      <c r="D12" s="274">
        <v>1500.25</v>
      </c>
      <c r="E12" s="274">
        <v>1476.65</v>
      </c>
      <c r="F12" s="274">
        <v>1458</v>
      </c>
      <c r="G12" s="274">
        <v>1434.4</v>
      </c>
      <c r="H12" s="274">
        <v>1518.9</v>
      </c>
      <c r="I12" s="274">
        <v>1542.5</v>
      </c>
      <c r="J12" s="274">
        <v>1561.15</v>
      </c>
      <c r="K12" s="272">
        <v>1523.85</v>
      </c>
      <c r="L12" s="272">
        <v>1481.6</v>
      </c>
      <c r="M12" s="272">
        <v>0.79091</v>
      </c>
    </row>
    <row r="13" spans="1:15" ht="12" customHeight="1">
      <c r="A13" s="263">
        <v>3</v>
      </c>
      <c r="B13" s="272" t="s">
        <v>819</v>
      </c>
      <c r="C13" s="273">
        <v>1281</v>
      </c>
      <c r="D13" s="274">
        <v>1285.8833333333334</v>
      </c>
      <c r="E13" s="274">
        <v>1264.7666666666669</v>
      </c>
      <c r="F13" s="274">
        <v>1248.5333333333335</v>
      </c>
      <c r="G13" s="274">
        <v>1227.416666666667</v>
      </c>
      <c r="H13" s="274">
        <v>1302.1166666666668</v>
      </c>
      <c r="I13" s="274">
        <v>1323.2333333333331</v>
      </c>
      <c r="J13" s="274">
        <v>1339.4666666666667</v>
      </c>
      <c r="K13" s="272">
        <v>1307</v>
      </c>
      <c r="L13" s="272">
        <v>1269.6500000000001</v>
      </c>
      <c r="M13" s="272">
        <v>0.29962</v>
      </c>
    </row>
    <row r="14" spans="1:15" ht="12" customHeight="1">
      <c r="A14" s="263">
        <v>4</v>
      </c>
      <c r="B14" s="272" t="s">
        <v>38</v>
      </c>
      <c r="C14" s="273">
        <v>1723</v>
      </c>
      <c r="D14" s="274">
        <v>1733.6666666666667</v>
      </c>
      <c r="E14" s="274">
        <v>1704.3333333333335</v>
      </c>
      <c r="F14" s="274">
        <v>1685.6666666666667</v>
      </c>
      <c r="G14" s="274">
        <v>1656.3333333333335</v>
      </c>
      <c r="H14" s="274">
        <v>1752.3333333333335</v>
      </c>
      <c r="I14" s="274">
        <v>1781.666666666667</v>
      </c>
      <c r="J14" s="274">
        <v>1800.3333333333335</v>
      </c>
      <c r="K14" s="272">
        <v>1763</v>
      </c>
      <c r="L14" s="272">
        <v>1715</v>
      </c>
      <c r="M14" s="272">
        <v>10.89231</v>
      </c>
    </row>
    <row r="15" spans="1:15" ht="12" customHeight="1">
      <c r="A15" s="263">
        <v>5</v>
      </c>
      <c r="B15" s="272" t="s">
        <v>286</v>
      </c>
      <c r="C15" s="273">
        <v>1999.75</v>
      </c>
      <c r="D15" s="274">
        <v>2020.7333333333333</v>
      </c>
      <c r="E15" s="274">
        <v>1971.5166666666669</v>
      </c>
      <c r="F15" s="274">
        <v>1943.2833333333335</v>
      </c>
      <c r="G15" s="274">
        <v>1894.0666666666671</v>
      </c>
      <c r="H15" s="274">
        <v>2048.9666666666667</v>
      </c>
      <c r="I15" s="274">
        <v>2098.1833333333334</v>
      </c>
      <c r="J15" s="274">
        <v>2126.4166666666665</v>
      </c>
      <c r="K15" s="272">
        <v>2069.9499999999998</v>
      </c>
      <c r="L15" s="272">
        <v>1992.5</v>
      </c>
      <c r="M15" s="272">
        <v>0.11228</v>
      </c>
    </row>
    <row r="16" spans="1:15" ht="12" customHeight="1">
      <c r="A16" s="263">
        <v>6</v>
      </c>
      <c r="B16" s="272" t="s">
        <v>287</v>
      </c>
      <c r="C16" s="273">
        <v>927.75</v>
      </c>
      <c r="D16" s="274">
        <v>927.94999999999993</v>
      </c>
      <c r="E16" s="274">
        <v>919.89999999999986</v>
      </c>
      <c r="F16" s="274">
        <v>912.05</v>
      </c>
      <c r="G16" s="274">
        <v>903.99999999999989</v>
      </c>
      <c r="H16" s="274">
        <v>935.79999999999984</v>
      </c>
      <c r="I16" s="274">
        <v>943.8499999999998</v>
      </c>
      <c r="J16" s="274">
        <v>951.69999999999982</v>
      </c>
      <c r="K16" s="272">
        <v>936</v>
      </c>
      <c r="L16" s="272">
        <v>920.1</v>
      </c>
      <c r="M16" s="272">
        <v>1.0445800000000001</v>
      </c>
    </row>
    <row r="17" spans="1:13" ht="12" customHeight="1">
      <c r="A17" s="263">
        <v>7</v>
      </c>
      <c r="B17" s="272" t="s">
        <v>223</v>
      </c>
      <c r="C17" s="273">
        <v>981.9</v>
      </c>
      <c r="D17" s="274">
        <v>980.63333333333333</v>
      </c>
      <c r="E17" s="274">
        <v>966.26666666666665</v>
      </c>
      <c r="F17" s="274">
        <v>950.63333333333333</v>
      </c>
      <c r="G17" s="274">
        <v>936.26666666666665</v>
      </c>
      <c r="H17" s="274">
        <v>996.26666666666665</v>
      </c>
      <c r="I17" s="274">
        <v>1010.6333333333332</v>
      </c>
      <c r="J17" s="274">
        <v>1026.2666666666667</v>
      </c>
      <c r="K17" s="272">
        <v>995</v>
      </c>
      <c r="L17" s="272">
        <v>965</v>
      </c>
      <c r="M17" s="272">
        <v>7.47248</v>
      </c>
    </row>
    <row r="18" spans="1:13" ht="12" customHeight="1">
      <c r="A18" s="263">
        <v>8</v>
      </c>
      <c r="B18" s="272" t="s">
        <v>735</v>
      </c>
      <c r="C18" s="273">
        <v>677.3</v>
      </c>
      <c r="D18" s="274">
        <v>680.68333333333328</v>
      </c>
      <c r="E18" s="274">
        <v>671.91666666666652</v>
      </c>
      <c r="F18" s="274">
        <v>666.53333333333319</v>
      </c>
      <c r="G18" s="274">
        <v>657.76666666666642</v>
      </c>
      <c r="H18" s="274">
        <v>686.06666666666661</v>
      </c>
      <c r="I18" s="274">
        <v>694.83333333333326</v>
      </c>
      <c r="J18" s="274">
        <v>700.2166666666667</v>
      </c>
      <c r="K18" s="272">
        <v>689.45</v>
      </c>
      <c r="L18" s="272">
        <v>675.3</v>
      </c>
      <c r="M18" s="272">
        <v>2.7109200000000002</v>
      </c>
    </row>
    <row r="19" spans="1:13" ht="12" customHeight="1">
      <c r="A19" s="263">
        <v>9</v>
      </c>
      <c r="B19" s="272" t="s">
        <v>736</v>
      </c>
      <c r="C19" s="273">
        <v>1190.45</v>
      </c>
      <c r="D19" s="274">
        <v>1187.8499999999999</v>
      </c>
      <c r="E19" s="274">
        <v>1177.6999999999998</v>
      </c>
      <c r="F19" s="274">
        <v>1164.9499999999998</v>
      </c>
      <c r="G19" s="274">
        <v>1154.7999999999997</v>
      </c>
      <c r="H19" s="274">
        <v>1200.5999999999999</v>
      </c>
      <c r="I19" s="274">
        <v>1210.75</v>
      </c>
      <c r="J19" s="274">
        <v>1223.5</v>
      </c>
      <c r="K19" s="272">
        <v>1198</v>
      </c>
      <c r="L19" s="272">
        <v>1175.0999999999999</v>
      </c>
      <c r="M19" s="272">
        <v>1.8361400000000001</v>
      </c>
    </row>
    <row r="20" spans="1:13" ht="12" customHeight="1">
      <c r="A20" s="263">
        <v>10</v>
      </c>
      <c r="B20" s="272" t="s">
        <v>288</v>
      </c>
      <c r="C20" s="273">
        <v>1996.5</v>
      </c>
      <c r="D20" s="274">
        <v>1990.8500000000001</v>
      </c>
      <c r="E20" s="274">
        <v>1960.7000000000003</v>
      </c>
      <c r="F20" s="274">
        <v>1924.9</v>
      </c>
      <c r="G20" s="274">
        <v>1894.7500000000002</v>
      </c>
      <c r="H20" s="274">
        <v>2026.6500000000003</v>
      </c>
      <c r="I20" s="274">
        <v>2056.8000000000002</v>
      </c>
      <c r="J20" s="274">
        <v>2092.6000000000004</v>
      </c>
      <c r="K20" s="272">
        <v>2021</v>
      </c>
      <c r="L20" s="272">
        <v>1955.05</v>
      </c>
      <c r="M20" s="272">
        <v>0.48554000000000003</v>
      </c>
    </row>
    <row r="21" spans="1:13" ht="12" customHeight="1">
      <c r="A21" s="263">
        <v>11</v>
      </c>
      <c r="B21" s="272" t="s">
        <v>289</v>
      </c>
      <c r="C21" s="273">
        <v>14477.75</v>
      </c>
      <c r="D21" s="274">
        <v>14477.583333333334</v>
      </c>
      <c r="E21" s="274">
        <v>14405.166666666668</v>
      </c>
      <c r="F21" s="274">
        <v>14332.583333333334</v>
      </c>
      <c r="G21" s="274">
        <v>14260.166666666668</v>
      </c>
      <c r="H21" s="274">
        <v>14550.166666666668</v>
      </c>
      <c r="I21" s="274">
        <v>14622.583333333336</v>
      </c>
      <c r="J21" s="274">
        <v>14695.166666666668</v>
      </c>
      <c r="K21" s="272">
        <v>14550</v>
      </c>
      <c r="L21" s="272">
        <v>14405</v>
      </c>
      <c r="M21" s="272">
        <v>0.22721</v>
      </c>
    </row>
    <row r="22" spans="1:13" ht="12" customHeight="1">
      <c r="A22" s="263">
        <v>12</v>
      </c>
      <c r="B22" s="272" t="s">
        <v>40</v>
      </c>
      <c r="C22" s="273">
        <v>595.35</v>
      </c>
      <c r="D22" s="274">
        <v>597.26666666666677</v>
      </c>
      <c r="E22" s="274">
        <v>586.68333333333351</v>
      </c>
      <c r="F22" s="274">
        <v>578.01666666666677</v>
      </c>
      <c r="G22" s="274">
        <v>567.43333333333351</v>
      </c>
      <c r="H22" s="274">
        <v>605.93333333333351</v>
      </c>
      <c r="I22" s="274">
        <v>616.51666666666677</v>
      </c>
      <c r="J22" s="274">
        <v>625.18333333333351</v>
      </c>
      <c r="K22" s="272">
        <v>607.85</v>
      </c>
      <c r="L22" s="272">
        <v>588.6</v>
      </c>
      <c r="M22" s="272">
        <v>47.549500000000002</v>
      </c>
    </row>
    <row r="23" spans="1:13">
      <c r="A23" s="263">
        <v>13</v>
      </c>
      <c r="B23" s="272" t="s">
        <v>290</v>
      </c>
      <c r="C23" s="273">
        <v>1077.1500000000001</v>
      </c>
      <c r="D23" s="274">
        <v>1087.3</v>
      </c>
      <c r="E23" s="274">
        <v>1043.5999999999999</v>
      </c>
      <c r="F23" s="274">
        <v>1010.05</v>
      </c>
      <c r="G23" s="274">
        <v>966.34999999999991</v>
      </c>
      <c r="H23" s="274">
        <v>1120.8499999999999</v>
      </c>
      <c r="I23" s="274">
        <v>1164.5500000000002</v>
      </c>
      <c r="J23" s="274">
        <v>1198.0999999999999</v>
      </c>
      <c r="K23" s="272">
        <v>1131</v>
      </c>
      <c r="L23" s="272">
        <v>1053.75</v>
      </c>
      <c r="M23" s="272">
        <v>6.9282000000000004</v>
      </c>
    </row>
    <row r="24" spans="1:13">
      <c r="A24" s="263">
        <v>14</v>
      </c>
      <c r="B24" s="272" t="s">
        <v>41</v>
      </c>
      <c r="C24" s="273">
        <v>566.95000000000005</v>
      </c>
      <c r="D24" s="274">
        <v>567.51666666666677</v>
      </c>
      <c r="E24" s="274">
        <v>561.08333333333348</v>
      </c>
      <c r="F24" s="274">
        <v>555.2166666666667</v>
      </c>
      <c r="G24" s="274">
        <v>548.78333333333342</v>
      </c>
      <c r="H24" s="274">
        <v>573.38333333333355</v>
      </c>
      <c r="I24" s="274">
        <v>579.81666666666672</v>
      </c>
      <c r="J24" s="274">
        <v>585.68333333333362</v>
      </c>
      <c r="K24" s="272">
        <v>573.95000000000005</v>
      </c>
      <c r="L24" s="272">
        <v>561.65</v>
      </c>
      <c r="M24" s="272">
        <v>55.868679999999998</v>
      </c>
    </row>
    <row r="25" spans="1:13">
      <c r="A25" s="263">
        <v>15</v>
      </c>
      <c r="B25" s="272" t="s">
        <v>839</v>
      </c>
      <c r="C25" s="273">
        <v>382.05</v>
      </c>
      <c r="D25" s="274">
        <v>385.4666666666667</v>
      </c>
      <c r="E25" s="274">
        <v>375.58333333333337</v>
      </c>
      <c r="F25" s="274">
        <v>369.11666666666667</v>
      </c>
      <c r="G25" s="274">
        <v>359.23333333333335</v>
      </c>
      <c r="H25" s="274">
        <v>391.93333333333339</v>
      </c>
      <c r="I25" s="274">
        <v>401.81666666666672</v>
      </c>
      <c r="J25" s="274">
        <v>408.28333333333342</v>
      </c>
      <c r="K25" s="272">
        <v>395.35</v>
      </c>
      <c r="L25" s="272">
        <v>379</v>
      </c>
      <c r="M25" s="272">
        <v>4.4174199999999999</v>
      </c>
    </row>
    <row r="26" spans="1:13">
      <c r="A26" s="263">
        <v>16</v>
      </c>
      <c r="B26" s="272" t="s">
        <v>291</v>
      </c>
      <c r="C26" s="273">
        <v>529.25</v>
      </c>
      <c r="D26" s="274">
        <v>530.58333333333337</v>
      </c>
      <c r="E26" s="274">
        <v>516.2166666666667</v>
      </c>
      <c r="F26" s="274">
        <v>503.18333333333328</v>
      </c>
      <c r="G26" s="274">
        <v>488.81666666666661</v>
      </c>
      <c r="H26" s="274">
        <v>543.61666666666679</v>
      </c>
      <c r="I26" s="274">
        <v>557.98333333333335</v>
      </c>
      <c r="J26" s="274">
        <v>571.01666666666688</v>
      </c>
      <c r="K26" s="272">
        <v>544.95000000000005</v>
      </c>
      <c r="L26" s="272">
        <v>517.54999999999995</v>
      </c>
      <c r="M26" s="272">
        <v>13.28135</v>
      </c>
    </row>
    <row r="27" spans="1:13">
      <c r="A27" s="263">
        <v>17</v>
      </c>
      <c r="B27" s="272" t="s">
        <v>224</v>
      </c>
      <c r="C27" s="273">
        <v>90.15</v>
      </c>
      <c r="D27" s="274">
        <v>90.483333333333348</v>
      </c>
      <c r="E27" s="274">
        <v>89.066666666666691</v>
      </c>
      <c r="F27" s="274">
        <v>87.983333333333348</v>
      </c>
      <c r="G27" s="274">
        <v>86.566666666666691</v>
      </c>
      <c r="H27" s="274">
        <v>91.566666666666691</v>
      </c>
      <c r="I27" s="274">
        <v>92.983333333333348</v>
      </c>
      <c r="J27" s="274">
        <v>94.066666666666691</v>
      </c>
      <c r="K27" s="272">
        <v>91.9</v>
      </c>
      <c r="L27" s="272">
        <v>89.4</v>
      </c>
      <c r="M27" s="272">
        <v>36.547330000000002</v>
      </c>
    </row>
    <row r="28" spans="1:13">
      <c r="A28" s="263">
        <v>18</v>
      </c>
      <c r="B28" s="272" t="s">
        <v>225</v>
      </c>
      <c r="C28" s="273">
        <v>166.75</v>
      </c>
      <c r="D28" s="274">
        <v>164.88333333333333</v>
      </c>
      <c r="E28" s="274">
        <v>159.86666666666665</v>
      </c>
      <c r="F28" s="274">
        <v>152.98333333333332</v>
      </c>
      <c r="G28" s="274">
        <v>147.96666666666664</v>
      </c>
      <c r="H28" s="274">
        <v>171.76666666666665</v>
      </c>
      <c r="I28" s="274">
        <v>176.7833333333333</v>
      </c>
      <c r="J28" s="274">
        <v>183.66666666666666</v>
      </c>
      <c r="K28" s="272">
        <v>169.9</v>
      </c>
      <c r="L28" s="272">
        <v>158</v>
      </c>
      <c r="M28" s="272">
        <v>68.053299999999993</v>
      </c>
    </row>
    <row r="29" spans="1:13">
      <c r="A29" s="263">
        <v>19</v>
      </c>
      <c r="B29" s="272" t="s">
        <v>292</v>
      </c>
      <c r="C29" s="273">
        <v>334.3</v>
      </c>
      <c r="D29" s="274">
        <v>336.21666666666664</v>
      </c>
      <c r="E29" s="274">
        <v>329.68333333333328</v>
      </c>
      <c r="F29" s="274">
        <v>325.06666666666666</v>
      </c>
      <c r="G29" s="274">
        <v>318.5333333333333</v>
      </c>
      <c r="H29" s="274">
        <v>340.83333333333326</v>
      </c>
      <c r="I29" s="274">
        <v>347.36666666666667</v>
      </c>
      <c r="J29" s="274">
        <v>351.98333333333323</v>
      </c>
      <c r="K29" s="272">
        <v>342.75</v>
      </c>
      <c r="L29" s="272">
        <v>331.6</v>
      </c>
      <c r="M29" s="272">
        <v>2.08894</v>
      </c>
    </row>
    <row r="30" spans="1:13">
      <c r="A30" s="263">
        <v>20</v>
      </c>
      <c r="B30" s="272" t="s">
        <v>293</v>
      </c>
      <c r="C30" s="273">
        <v>295.3</v>
      </c>
      <c r="D30" s="274">
        <v>297.25</v>
      </c>
      <c r="E30" s="274">
        <v>291.55</v>
      </c>
      <c r="F30" s="274">
        <v>287.8</v>
      </c>
      <c r="G30" s="274">
        <v>282.10000000000002</v>
      </c>
      <c r="H30" s="274">
        <v>301</v>
      </c>
      <c r="I30" s="274">
        <v>306.70000000000005</v>
      </c>
      <c r="J30" s="274">
        <v>310.45</v>
      </c>
      <c r="K30" s="272">
        <v>302.95</v>
      </c>
      <c r="L30" s="272">
        <v>293.5</v>
      </c>
      <c r="M30" s="272">
        <v>2.6746400000000001</v>
      </c>
    </row>
    <row r="31" spans="1:13">
      <c r="A31" s="263">
        <v>21</v>
      </c>
      <c r="B31" s="272" t="s">
        <v>737</v>
      </c>
      <c r="C31" s="273">
        <v>4174.55</v>
      </c>
      <c r="D31" s="274">
        <v>4061.1666666666665</v>
      </c>
      <c r="E31" s="274">
        <v>3947.7833333333328</v>
      </c>
      <c r="F31" s="274">
        <v>3721.0166666666664</v>
      </c>
      <c r="G31" s="274">
        <v>3607.6333333333328</v>
      </c>
      <c r="H31" s="274">
        <v>4287.9333333333325</v>
      </c>
      <c r="I31" s="274">
        <v>4401.3166666666675</v>
      </c>
      <c r="J31" s="274">
        <v>4628.083333333333</v>
      </c>
      <c r="K31" s="272">
        <v>4174.55</v>
      </c>
      <c r="L31" s="272">
        <v>3834.4</v>
      </c>
      <c r="M31" s="272">
        <v>4.1604900000000002</v>
      </c>
    </row>
    <row r="32" spans="1:13">
      <c r="A32" s="263">
        <v>22</v>
      </c>
      <c r="B32" s="272" t="s">
        <v>226</v>
      </c>
      <c r="C32" s="273">
        <v>1814.4</v>
      </c>
      <c r="D32" s="274">
        <v>1811.3500000000001</v>
      </c>
      <c r="E32" s="274">
        <v>1795.8000000000002</v>
      </c>
      <c r="F32" s="274">
        <v>1777.2</v>
      </c>
      <c r="G32" s="274">
        <v>1761.65</v>
      </c>
      <c r="H32" s="274">
        <v>1829.9500000000003</v>
      </c>
      <c r="I32" s="274">
        <v>1845.5</v>
      </c>
      <c r="J32" s="274">
        <v>1864.1000000000004</v>
      </c>
      <c r="K32" s="272">
        <v>1826.9</v>
      </c>
      <c r="L32" s="272">
        <v>1792.75</v>
      </c>
      <c r="M32" s="272">
        <v>1.2847999999999999</v>
      </c>
    </row>
    <row r="33" spans="1:13">
      <c r="A33" s="263">
        <v>23</v>
      </c>
      <c r="B33" s="272" t="s">
        <v>294</v>
      </c>
      <c r="C33" s="273">
        <v>2275.1</v>
      </c>
      <c r="D33" s="274">
        <v>2284.0833333333335</v>
      </c>
      <c r="E33" s="274">
        <v>2251.0166666666669</v>
      </c>
      <c r="F33" s="274">
        <v>2226.9333333333334</v>
      </c>
      <c r="G33" s="274">
        <v>2193.8666666666668</v>
      </c>
      <c r="H33" s="274">
        <v>2308.166666666667</v>
      </c>
      <c r="I33" s="274">
        <v>2341.2333333333336</v>
      </c>
      <c r="J33" s="274">
        <v>2365.3166666666671</v>
      </c>
      <c r="K33" s="272">
        <v>2317.15</v>
      </c>
      <c r="L33" s="272">
        <v>2260</v>
      </c>
      <c r="M33" s="272">
        <v>7.4349999999999999E-2</v>
      </c>
    </row>
    <row r="34" spans="1:13">
      <c r="A34" s="263">
        <v>24</v>
      </c>
      <c r="B34" s="272" t="s">
        <v>738</v>
      </c>
      <c r="C34" s="273">
        <v>98.9</v>
      </c>
      <c r="D34" s="274">
        <v>100</v>
      </c>
      <c r="E34" s="274">
        <v>97.4</v>
      </c>
      <c r="F34" s="274">
        <v>95.9</v>
      </c>
      <c r="G34" s="274">
        <v>93.300000000000011</v>
      </c>
      <c r="H34" s="274">
        <v>101.5</v>
      </c>
      <c r="I34" s="274">
        <v>104.1</v>
      </c>
      <c r="J34" s="274">
        <v>105.6</v>
      </c>
      <c r="K34" s="272">
        <v>102.6</v>
      </c>
      <c r="L34" s="272">
        <v>98.5</v>
      </c>
      <c r="M34" s="272">
        <v>3.8385500000000001</v>
      </c>
    </row>
    <row r="35" spans="1:13">
      <c r="A35" s="263">
        <v>25</v>
      </c>
      <c r="B35" s="272" t="s">
        <v>295</v>
      </c>
      <c r="C35" s="273">
        <v>932.7</v>
      </c>
      <c r="D35" s="274">
        <v>936.25</v>
      </c>
      <c r="E35" s="274">
        <v>924.55</v>
      </c>
      <c r="F35" s="274">
        <v>916.4</v>
      </c>
      <c r="G35" s="274">
        <v>904.69999999999993</v>
      </c>
      <c r="H35" s="274">
        <v>944.4</v>
      </c>
      <c r="I35" s="274">
        <v>956.1</v>
      </c>
      <c r="J35" s="274">
        <v>964.25</v>
      </c>
      <c r="K35" s="272">
        <v>947.95</v>
      </c>
      <c r="L35" s="272">
        <v>928.1</v>
      </c>
      <c r="M35" s="272">
        <v>2.9843799999999998</v>
      </c>
    </row>
    <row r="36" spans="1:13">
      <c r="A36" s="263">
        <v>26</v>
      </c>
      <c r="B36" s="272" t="s">
        <v>227</v>
      </c>
      <c r="C36" s="273">
        <v>2943.95</v>
      </c>
      <c r="D36" s="274">
        <v>2959.3166666666671</v>
      </c>
      <c r="E36" s="274">
        <v>2903.6333333333341</v>
      </c>
      <c r="F36" s="274">
        <v>2863.3166666666671</v>
      </c>
      <c r="G36" s="274">
        <v>2807.6333333333341</v>
      </c>
      <c r="H36" s="274">
        <v>2999.6333333333341</v>
      </c>
      <c r="I36" s="274">
        <v>3055.3166666666675</v>
      </c>
      <c r="J36" s="274">
        <v>3095.6333333333341</v>
      </c>
      <c r="K36" s="272">
        <v>3015</v>
      </c>
      <c r="L36" s="272">
        <v>2919</v>
      </c>
      <c r="M36" s="272">
        <v>2.1697799999999998</v>
      </c>
    </row>
    <row r="37" spans="1:13">
      <c r="A37" s="263">
        <v>27</v>
      </c>
      <c r="B37" s="272" t="s">
        <v>739</v>
      </c>
      <c r="C37" s="273">
        <v>4952.75</v>
      </c>
      <c r="D37" s="274">
        <v>4975.7833333333338</v>
      </c>
      <c r="E37" s="274">
        <v>4903.5666666666675</v>
      </c>
      <c r="F37" s="274">
        <v>4854.3833333333341</v>
      </c>
      <c r="G37" s="274">
        <v>4782.1666666666679</v>
      </c>
      <c r="H37" s="274">
        <v>5024.9666666666672</v>
      </c>
      <c r="I37" s="274">
        <v>5097.1833333333325</v>
      </c>
      <c r="J37" s="274">
        <v>5146.3666666666668</v>
      </c>
      <c r="K37" s="272">
        <v>5048</v>
      </c>
      <c r="L37" s="272">
        <v>4926.6000000000004</v>
      </c>
      <c r="M37" s="272">
        <v>0.19106999999999999</v>
      </c>
    </row>
    <row r="38" spans="1:13">
      <c r="A38" s="263">
        <v>28</v>
      </c>
      <c r="B38" s="272" t="s">
        <v>803</v>
      </c>
      <c r="C38" s="273">
        <v>20.9</v>
      </c>
      <c r="D38" s="274">
        <v>21.1</v>
      </c>
      <c r="E38" s="274">
        <v>20.650000000000002</v>
      </c>
      <c r="F38" s="274">
        <v>20.400000000000002</v>
      </c>
      <c r="G38" s="274">
        <v>19.950000000000003</v>
      </c>
      <c r="H38" s="274">
        <v>21.35</v>
      </c>
      <c r="I38" s="274">
        <v>21.800000000000004</v>
      </c>
      <c r="J38" s="274">
        <v>22.05</v>
      </c>
      <c r="K38" s="272">
        <v>21.55</v>
      </c>
      <c r="L38" s="272">
        <v>20.85</v>
      </c>
      <c r="M38" s="272">
        <v>88.308160000000001</v>
      </c>
    </row>
    <row r="39" spans="1:13">
      <c r="A39" s="263">
        <v>29</v>
      </c>
      <c r="B39" s="272" t="s">
        <v>44</v>
      </c>
      <c r="C39" s="273">
        <v>940.6</v>
      </c>
      <c r="D39" s="274">
        <v>946.93333333333339</v>
      </c>
      <c r="E39" s="274">
        <v>929.46666666666681</v>
      </c>
      <c r="F39" s="274">
        <v>918.33333333333337</v>
      </c>
      <c r="G39" s="274">
        <v>900.86666666666679</v>
      </c>
      <c r="H39" s="274">
        <v>958.06666666666683</v>
      </c>
      <c r="I39" s="274">
        <v>975.53333333333353</v>
      </c>
      <c r="J39" s="274">
        <v>986.66666666666686</v>
      </c>
      <c r="K39" s="272">
        <v>964.4</v>
      </c>
      <c r="L39" s="272">
        <v>935.8</v>
      </c>
      <c r="M39" s="272">
        <v>5.4024000000000001</v>
      </c>
    </row>
    <row r="40" spans="1:13">
      <c r="A40" s="263">
        <v>30</v>
      </c>
      <c r="B40" s="272" t="s">
        <v>297</v>
      </c>
      <c r="C40" s="273">
        <v>2705</v>
      </c>
      <c r="D40" s="274">
        <v>2716.4333333333334</v>
      </c>
      <c r="E40" s="274">
        <v>2678.8666666666668</v>
      </c>
      <c r="F40" s="274">
        <v>2652.7333333333336</v>
      </c>
      <c r="G40" s="274">
        <v>2615.166666666667</v>
      </c>
      <c r="H40" s="274">
        <v>2742.5666666666666</v>
      </c>
      <c r="I40" s="274">
        <v>2780.1333333333332</v>
      </c>
      <c r="J40" s="274">
        <v>2806.2666666666664</v>
      </c>
      <c r="K40" s="272">
        <v>2754</v>
      </c>
      <c r="L40" s="272">
        <v>2690.3</v>
      </c>
      <c r="M40" s="272">
        <v>0.50695000000000001</v>
      </c>
    </row>
    <row r="41" spans="1:13">
      <c r="A41" s="263">
        <v>31</v>
      </c>
      <c r="B41" s="272" t="s">
        <v>45</v>
      </c>
      <c r="C41" s="273">
        <v>271.3</v>
      </c>
      <c r="D41" s="274">
        <v>271.81666666666666</v>
      </c>
      <c r="E41" s="274">
        <v>268.0333333333333</v>
      </c>
      <c r="F41" s="274">
        <v>264.76666666666665</v>
      </c>
      <c r="G41" s="274">
        <v>260.98333333333329</v>
      </c>
      <c r="H41" s="274">
        <v>275.08333333333331</v>
      </c>
      <c r="I41" s="274">
        <v>278.86666666666673</v>
      </c>
      <c r="J41" s="274">
        <v>282.13333333333333</v>
      </c>
      <c r="K41" s="272">
        <v>275.60000000000002</v>
      </c>
      <c r="L41" s="272">
        <v>268.55</v>
      </c>
      <c r="M41" s="272">
        <v>51.199669999999998</v>
      </c>
    </row>
    <row r="42" spans="1:13">
      <c r="A42" s="263">
        <v>32</v>
      </c>
      <c r="B42" s="272" t="s">
        <v>46</v>
      </c>
      <c r="C42" s="273">
        <v>2738.6</v>
      </c>
      <c r="D42" s="274">
        <v>2736.4166666666665</v>
      </c>
      <c r="E42" s="274">
        <v>2689.833333333333</v>
      </c>
      <c r="F42" s="274">
        <v>2641.0666666666666</v>
      </c>
      <c r="G42" s="274">
        <v>2594.4833333333331</v>
      </c>
      <c r="H42" s="274">
        <v>2785.1833333333329</v>
      </c>
      <c r="I42" s="274">
        <v>2831.766666666666</v>
      </c>
      <c r="J42" s="274">
        <v>2880.5333333333328</v>
      </c>
      <c r="K42" s="272">
        <v>2783</v>
      </c>
      <c r="L42" s="272">
        <v>2687.65</v>
      </c>
      <c r="M42" s="272">
        <v>9.4131599999999995</v>
      </c>
    </row>
    <row r="43" spans="1:13">
      <c r="A43" s="263">
        <v>33</v>
      </c>
      <c r="B43" s="272" t="s">
        <v>47</v>
      </c>
      <c r="C43" s="273">
        <v>241.6</v>
      </c>
      <c r="D43" s="274">
        <v>242.18333333333331</v>
      </c>
      <c r="E43" s="274">
        <v>234.41666666666663</v>
      </c>
      <c r="F43" s="274">
        <v>227.23333333333332</v>
      </c>
      <c r="G43" s="274">
        <v>219.46666666666664</v>
      </c>
      <c r="H43" s="274">
        <v>249.36666666666662</v>
      </c>
      <c r="I43" s="274">
        <v>257.13333333333333</v>
      </c>
      <c r="J43" s="274">
        <v>264.31666666666661</v>
      </c>
      <c r="K43" s="272">
        <v>249.95</v>
      </c>
      <c r="L43" s="272">
        <v>235</v>
      </c>
      <c r="M43" s="272">
        <v>241.92684</v>
      </c>
    </row>
    <row r="44" spans="1:13">
      <c r="A44" s="263">
        <v>34</v>
      </c>
      <c r="B44" s="272" t="s">
        <v>48</v>
      </c>
      <c r="C44" s="273">
        <v>131.65</v>
      </c>
      <c r="D44" s="274">
        <v>133.08333333333334</v>
      </c>
      <c r="E44" s="274">
        <v>128.76666666666668</v>
      </c>
      <c r="F44" s="274">
        <v>125.88333333333333</v>
      </c>
      <c r="G44" s="274">
        <v>121.56666666666666</v>
      </c>
      <c r="H44" s="274">
        <v>135.9666666666667</v>
      </c>
      <c r="I44" s="274">
        <v>140.28333333333336</v>
      </c>
      <c r="J44" s="274">
        <v>143.16666666666671</v>
      </c>
      <c r="K44" s="272">
        <v>137.4</v>
      </c>
      <c r="L44" s="272">
        <v>130.19999999999999</v>
      </c>
      <c r="M44" s="272">
        <v>278.19560000000001</v>
      </c>
    </row>
    <row r="45" spans="1:13">
      <c r="A45" s="263">
        <v>35</v>
      </c>
      <c r="B45" s="272" t="s">
        <v>298</v>
      </c>
      <c r="C45" s="273">
        <v>103.95</v>
      </c>
      <c r="D45" s="274">
        <v>102.3</v>
      </c>
      <c r="E45" s="274">
        <v>99.25</v>
      </c>
      <c r="F45" s="274">
        <v>94.55</v>
      </c>
      <c r="G45" s="274">
        <v>91.5</v>
      </c>
      <c r="H45" s="274">
        <v>107</v>
      </c>
      <c r="I45" s="274">
        <v>110.04999999999998</v>
      </c>
      <c r="J45" s="274">
        <v>114.75</v>
      </c>
      <c r="K45" s="272">
        <v>105.35</v>
      </c>
      <c r="L45" s="272">
        <v>97.6</v>
      </c>
      <c r="M45" s="272">
        <v>29.179279999999999</v>
      </c>
    </row>
    <row r="46" spans="1:13">
      <c r="A46" s="263">
        <v>36</v>
      </c>
      <c r="B46" s="272" t="s">
        <v>50</v>
      </c>
      <c r="C46" s="273">
        <v>2376.75</v>
      </c>
      <c r="D46" s="274">
        <v>2390.4833333333331</v>
      </c>
      <c r="E46" s="274">
        <v>2357.0666666666662</v>
      </c>
      <c r="F46" s="274">
        <v>2337.3833333333332</v>
      </c>
      <c r="G46" s="274">
        <v>2303.9666666666662</v>
      </c>
      <c r="H46" s="274">
        <v>2410.1666666666661</v>
      </c>
      <c r="I46" s="274">
        <v>2443.583333333333</v>
      </c>
      <c r="J46" s="274">
        <v>2463.266666666666</v>
      </c>
      <c r="K46" s="272">
        <v>2423.9</v>
      </c>
      <c r="L46" s="272">
        <v>2370.8000000000002</v>
      </c>
      <c r="M46" s="272">
        <v>33.033189999999998</v>
      </c>
    </row>
    <row r="47" spans="1:13">
      <c r="A47" s="263">
        <v>37</v>
      </c>
      <c r="B47" s="272" t="s">
        <v>299</v>
      </c>
      <c r="C47" s="273">
        <v>151.75</v>
      </c>
      <c r="D47" s="274">
        <v>152.61666666666667</v>
      </c>
      <c r="E47" s="274">
        <v>150.43333333333334</v>
      </c>
      <c r="F47" s="274">
        <v>149.11666666666667</v>
      </c>
      <c r="G47" s="274">
        <v>146.93333333333334</v>
      </c>
      <c r="H47" s="274">
        <v>153.93333333333334</v>
      </c>
      <c r="I47" s="274">
        <v>156.11666666666667</v>
      </c>
      <c r="J47" s="274">
        <v>157.43333333333334</v>
      </c>
      <c r="K47" s="272">
        <v>154.80000000000001</v>
      </c>
      <c r="L47" s="272">
        <v>151.30000000000001</v>
      </c>
      <c r="M47" s="272">
        <v>1.7314799999999999</v>
      </c>
    </row>
    <row r="48" spans="1:13">
      <c r="A48" s="263">
        <v>38</v>
      </c>
      <c r="B48" s="272" t="s">
        <v>300</v>
      </c>
      <c r="C48" s="273">
        <v>3898.75</v>
      </c>
      <c r="D48" s="274">
        <v>3905.4333333333329</v>
      </c>
      <c r="E48" s="274">
        <v>3868.6666666666661</v>
      </c>
      <c r="F48" s="274">
        <v>3838.583333333333</v>
      </c>
      <c r="G48" s="274">
        <v>3801.8166666666662</v>
      </c>
      <c r="H48" s="274">
        <v>3935.516666666666</v>
      </c>
      <c r="I48" s="274">
        <v>3972.2833333333333</v>
      </c>
      <c r="J48" s="274">
        <v>4002.3666666666659</v>
      </c>
      <c r="K48" s="272">
        <v>3942.2</v>
      </c>
      <c r="L48" s="272">
        <v>3875.35</v>
      </c>
      <c r="M48" s="272">
        <v>0.42429</v>
      </c>
    </row>
    <row r="49" spans="1:13">
      <c r="A49" s="263">
        <v>39</v>
      </c>
      <c r="B49" s="272" t="s">
        <v>301</v>
      </c>
      <c r="C49" s="273">
        <v>2001.8</v>
      </c>
      <c r="D49" s="274">
        <v>2045.95</v>
      </c>
      <c r="E49" s="274">
        <v>1936.9</v>
      </c>
      <c r="F49" s="274">
        <v>1872</v>
      </c>
      <c r="G49" s="274">
        <v>1762.95</v>
      </c>
      <c r="H49" s="274">
        <v>2110.8500000000004</v>
      </c>
      <c r="I49" s="274">
        <v>2219.8999999999996</v>
      </c>
      <c r="J49" s="274">
        <v>2284.8000000000002</v>
      </c>
      <c r="K49" s="272">
        <v>2155</v>
      </c>
      <c r="L49" s="272">
        <v>1981.05</v>
      </c>
      <c r="M49" s="272">
        <v>3.8399100000000002</v>
      </c>
    </row>
    <row r="50" spans="1:13">
      <c r="A50" s="263">
        <v>40</v>
      </c>
      <c r="B50" s="272" t="s">
        <v>302</v>
      </c>
      <c r="C50" s="273">
        <v>6380.6</v>
      </c>
      <c r="D50" s="274">
        <v>6409.8499999999995</v>
      </c>
      <c r="E50" s="274">
        <v>6329.7499999999991</v>
      </c>
      <c r="F50" s="274">
        <v>6278.9</v>
      </c>
      <c r="G50" s="274">
        <v>6198.7999999999993</v>
      </c>
      <c r="H50" s="274">
        <v>6460.6999999999989</v>
      </c>
      <c r="I50" s="274">
        <v>6540.7999999999993</v>
      </c>
      <c r="J50" s="274">
        <v>6591.6499999999987</v>
      </c>
      <c r="K50" s="272">
        <v>6489.95</v>
      </c>
      <c r="L50" s="272">
        <v>6359</v>
      </c>
      <c r="M50" s="272">
        <v>0.13457</v>
      </c>
    </row>
    <row r="51" spans="1:13">
      <c r="A51" s="263">
        <v>41</v>
      </c>
      <c r="B51" s="272" t="s">
        <v>52</v>
      </c>
      <c r="C51" s="273">
        <v>942.85</v>
      </c>
      <c r="D51" s="274">
        <v>940.91666666666663</v>
      </c>
      <c r="E51" s="274">
        <v>926.93333333333328</v>
      </c>
      <c r="F51" s="274">
        <v>911.01666666666665</v>
      </c>
      <c r="G51" s="274">
        <v>897.0333333333333</v>
      </c>
      <c r="H51" s="274">
        <v>956.83333333333326</v>
      </c>
      <c r="I51" s="274">
        <v>970.81666666666661</v>
      </c>
      <c r="J51" s="274">
        <v>986.73333333333323</v>
      </c>
      <c r="K51" s="272">
        <v>954.9</v>
      </c>
      <c r="L51" s="272">
        <v>925</v>
      </c>
      <c r="M51" s="272">
        <v>41.313540000000003</v>
      </c>
    </row>
    <row r="52" spans="1:13">
      <c r="A52" s="263">
        <v>42</v>
      </c>
      <c r="B52" s="272" t="s">
        <v>303</v>
      </c>
      <c r="C52" s="273">
        <v>502.1</v>
      </c>
      <c r="D52" s="274">
        <v>508.5333333333333</v>
      </c>
      <c r="E52" s="274">
        <v>493.56666666666661</v>
      </c>
      <c r="F52" s="274">
        <v>485.0333333333333</v>
      </c>
      <c r="G52" s="274">
        <v>470.06666666666661</v>
      </c>
      <c r="H52" s="274">
        <v>517.06666666666661</v>
      </c>
      <c r="I52" s="274">
        <v>532.0333333333333</v>
      </c>
      <c r="J52" s="274">
        <v>540.56666666666661</v>
      </c>
      <c r="K52" s="272">
        <v>523.5</v>
      </c>
      <c r="L52" s="272">
        <v>500</v>
      </c>
      <c r="M52" s="272">
        <v>3.5004499999999998</v>
      </c>
    </row>
    <row r="53" spans="1:13">
      <c r="A53" s="263">
        <v>43</v>
      </c>
      <c r="B53" s="272" t="s">
        <v>228</v>
      </c>
      <c r="C53" s="273">
        <v>2946.05</v>
      </c>
      <c r="D53" s="274">
        <v>2951.9666666666667</v>
      </c>
      <c r="E53" s="274">
        <v>2916.9333333333334</v>
      </c>
      <c r="F53" s="274">
        <v>2887.8166666666666</v>
      </c>
      <c r="G53" s="274">
        <v>2852.7833333333333</v>
      </c>
      <c r="H53" s="274">
        <v>2981.0833333333335</v>
      </c>
      <c r="I53" s="274">
        <v>3016.1166666666672</v>
      </c>
      <c r="J53" s="274">
        <v>3045.2333333333336</v>
      </c>
      <c r="K53" s="272">
        <v>2987</v>
      </c>
      <c r="L53" s="272">
        <v>2922.85</v>
      </c>
      <c r="M53" s="272">
        <v>3.4972099999999999</v>
      </c>
    </row>
    <row r="54" spans="1:13">
      <c r="A54" s="263">
        <v>44</v>
      </c>
      <c r="B54" s="272" t="s">
        <v>54</v>
      </c>
      <c r="C54" s="273">
        <v>719.6</v>
      </c>
      <c r="D54" s="274">
        <v>734.30000000000007</v>
      </c>
      <c r="E54" s="274">
        <v>702.30000000000018</v>
      </c>
      <c r="F54" s="274">
        <v>685.00000000000011</v>
      </c>
      <c r="G54" s="274">
        <v>653.00000000000023</v>
      </c>
      <c r="H54" s="274">
        <v>751.60000000000014</v>
      </c>
      <c r="I54" s="274">
        <v>783.59999999999991</v>
      </c>
      <c r="J54" s="274">
        <v>800.90000000000009</v>
      </c>
      <c r="K54" s="272">
        <v>766.3</v>
      </c>
      <c r="L54" s="272">
        <v>717</v>
      </c>
      <c r="M54" s="272">
        <v>311.21503000000001</v>
      </c>
    </row>
    <row r="55" spans="1:13">
      <c r="A55" s="263">
        <v>45</v>
      </c>
      <c r="B55" s="272" t="s">
        <v>304</v>
      </c>
      <c r="C55" s="273">
        <v>1625.95</v>
      </c>
      <c r="D55" s="274">
        <v>1631.0666666666666</v>
      </c>
      <c r="E55" s="274">
        <v>1607.1333333333332</v>
      </c>
      <c r="F55" s="274">
        <v>1588.3166666666666</v>
      </c>
      <c r="G55" s="274">
        <v>1564.3833333333332</v>
      </c>
      <c r="H55" s="274">
        <v>1649.8833333333332</v>
      </c>
      <c r="I55" s="274">
        <v>1673.8166666666666</v>
      </c>
      <c r="J55" s="274">
        <v>1692.6333333333332</v>
      </c>
      <c r="K55" s="272">
        <v>1655</v>
      </c>
      <c r="L55" s="272">
        <v>1612.25</v>
      </c>
      <c r="M55" s="272">
        <v>0.17699000000000001</v>
      </c>
    </row>
    <row r="56" spans="1:13">
      <c r="A56" s="263">
        <v>46</v>
      </c>
      <c r="B56" s="272" t="s">
        <v>305</v>
      </c>
      <c r="C56" s="273">
        <v>941.05</v>
      </c>
      <c r="D56" s="274">
        <v>948</v>
      </c>
      <c r="E56" s="274">
        <v>923.25</v>
      </c>
      <c r="F56" s="274">
        <v>905.45</v>
      </c>
      <c r="G56" s="274">
        <v>880.7</v>
      </c>
      <c r="H56" s="274">
        <v>965.8</v>
      </c>
      <c r="I56" s="274">
        <v>990.55</v>
      </c>
      <c r="J56" s="274">
        <v>1008.3499999999999</v>
      </c>
      <c r="K56" s="272">
        <v>972.75</v>
      </c>
      <c r="L56" s="272">
        <v>930.2</v>
      </c>
      <c r="M56" s="272">
        <v>6.2137799999999999</v>
      </c>
    </row>
    <row r="57" spans="1:13">
      <c r="A57" s="263">
        <v>47</v>
      </c>
      <c r="B57" s="272" t="s">
        <v>306</v>
      </c>
      <c r="C57" s="273">
        <v>610.15</v>
      </c>
      <c r="D57" s="274">
        <v>612.09999999999991</v>
      </c>
      <c r="E57" s="274">
        <v>605.14999999999986</v>
      </c>
      <c r="F57" s="274">
        <v>600.15</v>
      </c>
      <c r="G57" s="274">
        <v>593.19999999999993</v>
      </c>
      <c r="H57" s="274">
        <v>617.0999999999998</v>
      </c>
      <c r="I57" s="274">
        <v>624.04999999999984</v>
      </c>
      <c r="J57" s="274">
        <v>629.04999999999973</v>
      </c>
      <c r="K57" s="272">
        <v>619.04999999999995</v>
      </c>
      <c r="L57" s="272">
        <v>607.1</v>
      </c>
      <c r="M57" s="272">
        <v>2.7282600000000001</v>
      </c>
    </row>
    <row r="58" spans="1:13">
      <c r="A58" s="263">
        <v>48</v>
      </c>
      <c r="B58" s="272" t="s">
        <v>55</v>
      </c>
      <c r="C58" s="273">
        <v>4231.25</v>
      </c>
      <c r="D58" s="274">
        <v>4221.6833333333334</v>
      </c>
      <c r="E58" s="274">
        <v>4170.5666666666666</v>
      </c>
      <c r="F58" s="274">
        <v>4109.8833333333332</v>
      </c>
      <c r="G58" s="274">
        <v>4058.7666666666664</v>
      </c>
      <c r="H58" s="274">
        <v>4282.3666666666668</v>
      </c>
      <c r="I58" s="274">
        <v>4333.4833333333336</v>
      </c>
      <c r="J58" s="274">
        <v>4394.166666666667</v>
      </c>
      <c r="K58" s="272">
        <v>4272.8</v>
      </c>
      <c r="L58" s="272">
        <v>4161</v>
      </c>
      <c r="M58" s="272">
        <v>7.2919099999999997</v>
      </c>
    </row>
    <row r="59" spans="1:13">
      <c r="A59" s="263">
        <v>49</v>
      </c>
      <c r="B59" s="272" t="s">
        <v>307</v>
      </c>
      <c r="C59" s="273">
        <v>258.60000000000002</v>
      </c>
      <c r="D59" s="274">
        <v>262.88333333333338</v>
      </c>
      <c r="E59" s="274">
        <v>248.76666666666677</v>
      </c>
      <c r="F59" s="274">
        <v>238.93333333333339</v>
      </c>
      <c r="G59" s="274">
        <v>224.81666666666678</v>
      </c>
      <c r="H59" s="274">
        <v>272.71666666666675</v>
      </c>
      <c r="I59" s="274">
        <v>286.83333333333343</v>
      </c>
      <c r="J59" s="274">
        <v>296.66666666666674</v>
      </c>
      <c r="K59" s="272">
        <v>277</v>
      </c>
      <c r="L59" s="272">
        <v>253.05</v>
      </c>
      <c r="M59" s="272">
        <v>26.27938</v>
      </c>
    </row>
    <row r="60" spans="1:13" ht="12" customHeight="1">
      <c r="A60" s="263">
        <v>50</v>
      </c>
      <c r="B60" s="272" t="s">
        <v>308</v>
      </c>
      <c r="C60" s="273">
        <v>922.05</v>
      </c>
      <c r="D60" s="274">
        <v>881.69999999999993</v>
      </c>
      <c r="E60" s="274">
        <v>841.34999999999991</v>
      </c>
      <c r="F60" s="274">
        <v>760.65</v>
      </c>
      <c r="G60" s="274">
        <v>720.3</v>
      </c>
      <c r="H60" s="274">
        <v>962.39999999999986</v>
      </c>
      <c r="I60" s="274">
        <v>1002.75</v>
      </c>
      <c r="J60" s="274">
        <v>1083.4499999999998</v>
      </c>
      <c r="K60" s="272">
        <v>922.05</v>
      </c>
      <c r="L60" s="272">
        <v>801</v>
      </c>
      <c r="M60" s="272">
        <v>44.510660000000001</v>
      </c>
    </row>
    <row r="61" spans="1:13">
      <c r="A61" s="263">
        <v>51</v>
      </c>
      <c r="B61" s="272" t="s">
        <v>58</v>
      </c>
      <c r="C61" s="273">
        <v>5538.55</v>
      </c>
      <c r="D61" s="274">
        <v>5545.1833333333334</v>
      </c>
      <c r="E61" s="274">
        <v>5463.3666666666668</v>
      </c>
      <c r="F61" s="274">
        <v>5388.1833333333334</v>
      </c>
      <c r="G61" s="274">
        <v>5306.3666666666668</v>
      </c>
      <c r="H61" s="274">
        <v>5620.3666666666668</v>
      </c>
      <c r="I61" s="274">
        <v>5702.1833333333343</v>
      </c>
      <c r="J61" s="274">
        <v>5777.3666666666668</v>
      </c>
      <c r="K61" s="272">
        <v>5627</v>
      </c>
      <c r="L61" s="272">
        <v>5470</v>
      </c>
      <c r="M61" s="272">
        <v>44.379869999999997</v>
      </c>
    </row>
    <row r="62" spans="1:13">
      <c r="A62" s="263">
        <v>52</v>
      </c>
      <c r="B62" s="272" t="s">
        <v>57</v>
      </c>
      <c r="C62" s="273">
        <v>9722.2000000000007</v>
      </c>
      <c r="D62" s="274">
        <v>9739.4</v>
      </c>
      <c r="E62" s="274">
        <v>9538.7999999999993</v>
      </c>
      <c r="F62" s="274">
        <v>9355.4</v>
      </c>
      <c r="G62" s="274">
        <v>9154.7999999999993</v>
      </c>
      <c r="H62" s="274">
        <v>9922.7999999999993</v>
      </c>
      <c r="I62" s="274">
        <v>10123.400000000001</v>
      </c>
      <c r="J62" s="274">
        <v>10306.799999999999</v>
      </c>
      <c r="K62" s="272">
        <v>9940</v>
      </c>
      <c r="L62" s="272">
        <v>9556</v>
      </c>
      <c r="M62" s="272">
        <v>9.2256099999999996</v>
      </c>
    </row>
    <row r="63" spans="1:13">
      <c r="A63" s="263">
        <v>53</v>
      </c>
      <c r="B63" s="272" t="s">
        <v>229</v>
      </c>
      <c r="C63" s="273">
        <v>3457.7</v>
      </c>
      <c r="D63" s="274">
        <v>3467.4666666666672</v>
      </c>
      <c r="E63" s="274">
        <v>3405.0333333333342</v>
      </c>
      <c r="F63" s="274">
        <v>3352.3666666666672</v>
      </c>
      <c r="G63" s="274">
        <v>3289.9333333333343</v>
      </c>
      <c r="H63" s="274">
        <v>3520.1333333333341</v>
      </c>
      <c r="I63" s="274">
        <v>3582.5666666666666</v>
      </c>
      <c r="J63" s="274">
        <v>3635.233333333334</v>
      </c>
      <c r="K63" s="272">
        <v>3529.9</v>
      </c>
      <c r="L63" s="272">
        <v>3414.8</v>
      </c>
      <c r="M63" s="272">
        <v>0.54437999999999998</v>
      </c>
    </row>
    <row r="64" spans="1:13">
      <c r="A64" s="263">
        <v>54</v>
      </c>
      <c r="B64" s="272" t="s">
        <v>59</v>
      </c>
      <c r="C64" s="273">
        <v>1798.6</v>
      </c>
      <c r="D64" s="274">
        <v>1810.4166666666667</v>
      </c>
      <c r="E64" s="274">
        <v>1770.8333333333335</v>
      </c>
      <c r="F64" s="274">
        <v>1743.0666666666668</v>
      </c>
      <c r="G64" s="274">
        <v>1703.4833333333336</v>
      </c>
      <c r="H64" s="274">
        <v>1838.1833333333334</v>
      </c>
      <c r="I64" s="274">
        <v>1877.7666666666669</v>
      </c>
      <c r="J64" s="274">
        <v>1905.5333333333333</v>
      </c>
      <c r="K64" s="272">
        <v>1850</v>
      </c>
      <c r="L64" s="272">
        <v>1782.65</v>
      </c>
      <c r="M64" s="272">
        <v>6.6032900000000003</v>
      </c>
    </row>
    <row r="65" spans="1:13">
      <c r="A65" s="263">
        <v>55</v>
      </c>
      <c r="B65" s="272" t="s">
        <v>309</v>
      </c>
      <c r="C65" s="273">
        <v>120.4</v>
      </c>
      <c r="D65" s="274">
        <v>120.8</v>
      </c>
      <c r="E65" s="274">
        <v>118.85</v>
      </c>
      <c r="F65" s="274">
        <v>117.3</v>
      </c>
      <c r="G65" s="274">
        <v>115.35</v>
      </c>
      <c r="H65" s="274">
        <v>122.35</v>
      </c>
      <c r="I65" s="274">
        <v>124.30000000000001</v>
      </c>
      <c r="J65" s="274">
        <v>125.85</v>
      </c>
      <c r="K65" s="272">
        <v>122.75</v>
      </c>
      <c r="L65" s="272">
        <v>119.25</v>
      </c>
      <c r="M65" s="272">
        <v>3.3387699999999998</v>
      </c>
    </row>
    <row r="66" spans="1:13">
      <c r="A66" s="263">
        <v>56</v>
      </c>
      <c r="B66" s="272" t="s">
        <v>310</v>
      </c>
      <c r="C66" s="273">
        <v>159.85</v>
      </c>
      <c r="D66" s="274">
        <v>161.85</v>
      </c>
      <c r="E66" s="274">
        <v>156.19999999999999</v>
      </c>
      <c r="F66" s="274">
        <v>152.54999999999998</v>
      </c>
      <c r="G66" s="274">
        <v>146.89999999999998</v>
      </c>
      <c r="H66" s="274">
        <v>165.5</v>
      </c>
      <c r="I66" s="274">
        <v>171.15000000000003</v>
      </c>
      <c r="J66" s="274">
        <v>174.8</v>
      </c>
      <c r="K66" s="272">
        <v>167.5</v>
      </c>
      <c r="L66" s="272">
        <v>158.19999999999999</v>
      </c>
      <c r="M66" s="272">
        <v>16.365649999999999</v>
      </c>
    </row>
    <row r="67" spans="1:13">
      <c r="A67" s="263">
        <v>57</v>
      </c>
      <c r="B67" s="272" t="s">
        <v>230</v>
      </c>
      <c r="C67" s="273">
        <v>329.55</v>
      </c>
      <c r="D67" s="274">
        <v>338.18333333333334</v>
      </c>
      <c r="E67" s="274">
        <v>319.36666666666667</v>
      </c>
      <c r="F67" s="274">
        <v>309.18333333333334</v>
      </c>
      <c r="G67" s="274">
        <v>290.36666666666667</v>
      </c>
      <c r="H67" s="274">
        <v>348.36666666666667</v>
      </c>
      <c r="I67" s="274">
        <v>367.18333333333339</v>
      </c>
      <c r="J67" s="274">
        <v>377.36666666666667</v>
      </c>
      <c r="K67" s="272">
        <v>357</v>
      </c>
      <c r="L67" s="272">
        <v>328</v>
      </c>
      <c r="M67" s="272">
        <v>236.38691</v>
      </c>
    </row>
    <row r="68" spans="1:13">
      <c r="A68" s="263">
        <v>58</v>
      </c>
      <c r="B68" s="272" t="s">
        <v>60</v>
      </c>
      <c r="C68" s="273">
        <v>82.5</v>
      </c>
      <c r="D68" s="274">
        <v>84.399999999999991</v>
      </c>
      <c r="E68" s="274">
        <v>79.799999999999983</v>
      </c>
      <c r="F68" s="274">
        <v>77.099999999999994</v>
      </c>
      <c r="G68" s="274">
        <v>72.499999999999986</v>
      </c>
      <c r="H68" s="274">
        <v>87.09999999999998</v>
      </c>
      <c r="I68" s="274">
        <v>91.699999999999974</v>
      </c>
      <c r="J68" s="274">
        <v>94.399999999999977</v>
      </c>
      <c r="K68" s="272">
        <v>89</v>
      </c>
      <c r="L68" s="272">
        <v>81.7</v>
      </c>
      <c r="M68" s="272">
        <v>1212.7541900000001</v>
      </c>
    </row>
    <row r="69" spans="1:13">
      <c r="A69" s="263">
        <v>59</v>
      </c>
      <c r="B69" s="272" t="s">
        <v>61</v>
      </c>
      <c r="C69" s="273">
        <v>59.55</v>
      </c>
      <c r="D69" s="274">
        <v>60.5</v>
      </c>
      <c r="E69" s="274">
        <v>57.55</v>
      </c>
      <c r="F69" s="274">
        <v>55.55</v>
      </c>
      <c r="G69" s="274">
        <v>52.599999999999994</v>
      </c>
      <c r="H69" s="274">
        <v>62.5</v>
      </c>
      <c r="I69" s="274">
        <v>65.45</v>
      </c>
      <c r="J69" s="274">
        <v>67.45</v>
      </c>
      <c r="K69" s="272">
        <v>63.45</v>
      </c>
      <c r="L69" s="272">
        <v>58.5</v>
      </c>
      <c r="M69" s="272">
        <v>319.09753999999998</v>
      </c>
    </row>
    <row r="70" spans="1:13">
      <c r="A70" s="263">
        <v>60</v>
      </c>
      <c r="B70" s="272" t="s">
        <v>311</v>
      </c>
      <c r="C70" s="273">
        <v>16.149999999999999</v>
      </c>
      <c r="D70" s="274">
        <v>16.349999999999998</v>
      </c>
      <c r="E70" s="274">
        <v>15.849999999999994</v>
      </c>
      <c r="F70" s="274">
        <v>15.549999999999997</v>
      </c>
      <c r="G70" s="274">
        <v>15.049999999999994</v>
      </c>
      <c r="H70" s="274">
        <v>16.649999999999995</v>
      </c>
      <c r="I70" s="274">
        <v>17.150000000000002</v>
      </c>
      <c r="J70" s="274">
        <v>17.449999999999996</v>
      </c>
      <c r="K70" s="272">
        <v>16.850000000000001</v>
      </c>
      <c r="L70" s="272">
        <v>16.05</v>
      </c>
      <c r="M70" s="272">
        <v>117.6019</v>
      </c>
    </row>
    <row r="71" spans="1:13">
      <c r="A71" s="263">
        <v>61</v>
      </c>
      <c r="B71" s="272" t="s">
        <v>62</v>
      </c>
      <c r="C71" s="273">
        <v>1548.2</v>
      </c>
      <c r="D71" s="274">
        <v>1565.2166666666665</v>
      </c>
      <c r="E71" s="274">
        <v>1528.4333333333329</v>
      </c>
      <c r="F71" s="274">
        <v>1508.6666666666665</v>
      </c>
      <c r="G71" s="274">
        <v>1471.883333333333</v>
      </c>
      <c r="H71" s="274">
        <v>1584.9833333333329</v>
      </c>
      <c r="I71" s="274">
        <v>1621.7666666666662</v>
      </c>
      <c r="J71" s="274">
        <v>1641.5333333333328</v>
      </c>
      <c r="K71" s="272">
        <v>1602</v>
      </c>
      <c r="L71" s="272">
        <v>1545.45</v>
      </c>
      <c r="M71" s="272">
        <v>6.4529100000000001</v>
      </c>
    </row>
    <row r="72" spans="1:13">
      <c r="A72" s="263">
        <v>62</v>
      </c>
      <c r="B72" s="272" t="s">
        <v>312</v>
      </c>
      <c r="C72" s="273">
        <v>5490.6</v>
      </c>
      <c r="D72" s="274">
        <v>5461.5333333333328</v>
      </c>
      <c r="E72" s="274">
        <v>5414.1166666666659</v>
      </c>
      <c r="F72" s="274">
        <v>5337.6333333333332</v>
      </c>
      <c r="G72" s="274">
        <v>5290.2166666666662</v>
      </c>
      <c r="H72" s="274">
        <v>5538.0166666666655</v>
      </c>
      <c r="I72" s="274">
        <v>5585.4333333333334</v>
      </c>
      <c r="J72" s="274">
        <v>5661.9166666666652</v>
      </c>
      <c r="K72" s="272">
        <v>5508.95</v>
      </c>
      <c r="L72" s="272">
        <v>5385.05</v>
      </c>
      <c r="M72" s="272">
        <v>0.31596999999999997</v>
      </c>
    </row>
    <row r="73" spans="1:13">
      <c r="A73" s="263">
        <v>63</v>
      </c>
      <c r="B73" s="272" t="s">
        <v>65</v>
      </c>
      <c r="C73" s="273">
        <v>730.15</v>
      </c>
      <c r="D73" s="274">
        <v>730.25</v>
      </c>
      <c r="E73" s="274">
        <v>719.9</v>
      </c>
      <c r="F73" s="274">
        <v>709.65</v>
      </c>
      <c r="G73" s="274">
        <v>699.3</v>
      </c>
      <c r="H73" s="274">
        <v>740.5</v>
      </c>
      <c r="I73" s="274">
        <v>750.84999999999991</v>
      </c>
      <c r="J73" s="274">
        <v>761.1</v>
      </c>
      <c r="K73" s="272">
        <v>740.6</v>
      </c>
      <c r="L73" s="272">
        <v>720</v>
      </c>
      <c r="M73" s="272">
        <v>8.86998</v>
      </c>
    </row>
    <row r="74" spans="1:13">
      <c r="A74" s="263">
        <v>64</v>
      </c>
      <c r="B74" s="272" t="s">
        <v>313</v>
      </c>
      <c r="C74" s="273">
        <v>337.6</v>
      </c>
      <c r="D74" s="274">
        <v>337.48333333333335</v>
      </c>
      <c r="E74" s="274">
        <v>335.11666666666667</v>
      </c>
      <c r="F74" s="274">
        <v>332.63333333333333</v>
      </c>
      <c r="G74" s="274">
        <v>330.26666666666665</v>
      </c>
      <c r="H74" s="274">
        <v>339.9666666666667</v>
      </c>
      <c r="I74" s="274">
        <v>342.33333333333337</v>
      </c>
      <c r="J74" s="274">
        <v>344.81666666666672</v>
      </c>
      <c r="K74" s="272">
        <v>339.85</v>
      </c>
      <c r="L74" s="272">
        <v>335</v>
      </c>
      <c r="M74" s="272">
        <v>1.94631</v>
      </c>
    </row>
    <row r="75" spans="1:13">
      <c r="A75" s="263">
        <v>65</v>
      </c>
      <c r="B75" s="272" t="s">
        <v>64</v>
      </c>
      <c r="C75" s="273">
        <v>140.19999999999999</v>
      </c>
      <c r="D75" s="274">
        <v>140.69999999999999</v>
      </c>
      <c r="E75" s="274">
        <v>138.19999999999999</v>
      </c>
      <c r="F75" s="274">
        <v>136.19999999999999</v>
      </c>
      <c r="G75" s="274">
        <v>133.69999999999999</v>
      </c>
      <c r="H75" s="274">
        <v>142.69999999999999</v>
      </c>
      <c r="I75" s="274">
        <v>145.19999999999999</v>
      </c>
      <c r="J75" s="274">
        <v>147.19999999999999</v>
      </c>
      <c r="K75" s="272">
        <v>143.19999999999999</v>
      </c>
      <c r="L75" s="272">
        <v>138.69999999999999</v>
      </c>
      <c r="M75" s="272">
        <v>99.543800000000005</v>
      </c>
    </row>
    <row r="76" spans="1:13" s="13" customFormat="1">
      <c r="A76" s="263">
        <v>66</v>
      </c>
      <c r="B76" s="272" t="s">
        <v>66</v>
      </c>
      <c r="C76" s="273">
        <v>617.9</v>
      </c>
      <c r="D76" s="274">
        <v>626.30000000000007</v>
      </c>
      <c r="E76" s="274">
        <v>606.60000000000014</v>
      </c>
      <c r="F76" s="274">
        <v>595.30000000000007</v>
      </c>
      <c r="G76" s="274">
        <v>575.60000000000014</v>
      </c>
      <c r="H76" s="274">
        <v>637.60000000000014</v>
      </c>
      <c r="I76" s="274">
        <v>657.30000000000018</v>
      </c>
      <c r="J76" s="274">
        <v>668.60000000000014</v>
      </c>
      <c r="K76" s="272">
        <v>646</v>
      </c>
      <c r="L76" s="272">
        <v>615</v>
      </c>
      <c r="M76" s="272">
        <v>22.029330000000002</v>
      </c>
    </row>
    <row r="77" spans="1:13" s="13" customFormat="1">
      <c r="A77" s="263">
        <v>67</v>
      </c>
      <c r="B77" s="272" t="s">
        <v>69</v>
      </c>
      <c r="C77" s="273">
        <v>43.55</v>
      </c>
      <c r="D77" s="274">
        <v>42.983333333333327</v>
      </c>
      <c r="E77" s="274">
        <v>41.816666666666656</v>
      </c>
      <c r="F77" s="274">
        <v>40.083333333333329</v>
      </c>
      <c r="G77" s="274">
        <v>38.916666666666657</v>
      </c>
      <c r="H77" s="274">
        <v>44.716666666666654</v>
      </c>
      <c r="I77" s="274">
        <v>45.883333333333326</v>
      </c>
      <c r="J77" s="274">
        <v>47.616666666666653</v>
      </c>
      <c r="K77" s="272">
        <v>44.15</v>
      </c>
      <c r="L77" s="272">
        <v>41.25</v>
      </c>
      <c r="M77" s="272">
        <v>1468.3332800000001</v>
      </c>
    </row>
    <row r="78" spans="1:13" s="13" customFormat="1">
      <c r="A78" s="263">
        <v>68</v>
      </c>
      <c r="B78" s="272" t="s">
        <v>73</v>
      </c>
      <c r="C78" s="273">
        <v>415</v>
      </c>
      <c r="D78" s="274">
        <v>416.8</v>
      </c>
      <c r="E78" s="274">
        <v>411.3</v>
      </c>
      <c r="F78" s="274">
        <v>407.6</v>
      </c>
      <c r="G78" s="274">
        <v>402.1</v>
      </c>
      <c r="H78" s="274">
        <v>420.5</v>
      </c>
      <c r="I78" s="274">
        <v>426</v>
      </c>
      <c r="J78" s="274">
        <v>429.7</v>
      </c>
      <c r="K78" s="272">
        <v>422.3</v>
      </c>
      <c r="L78" s="272">
        <v>413.1</v>
      </c>
      <c r="M78" s="272">
        <v>38.612839999999998</v>
      </c>
    </row>
    <row r="79" spans="1:13" s="13" customFormat="1">
      <c r="A79" s="263">
        <v>69</v>
      </c>
      <c r="B79" s="272" t="s">
        <v>740</v>
      </c>
      <c r="C79" s="273">
        <v>9995.6</v>
      </c>
      <c r="D79" s="274">
        <v>10077.15</v>
      </c>
      <c r="E79" s="274">
        <v>9860.9499999999989</v>
      </c>
      <c r="F79" s="274">
        <v>9726.2999999999993</v>
      </c>
      <c r="G79" s="274">
        <v>9510.0999999999985</v>
      </c>
      <c r="H79" s="274">
        <v>10211.799999999999</v>
      </c>
      <c r="I79" s="274">
        <v>10428</v>
      </c>
      <c r="J79" s="274">
        <v>10562.65</v>
      </c>
      <c r="K79" s="272">
        <v>10293.35</v>
      </c>
      <c r="L79" s="272">
        <v>9942.5</v>
      </c>
      <c r="M79" s="272">
        <v>2.8420000000000001E-2</v>
      </c>
    </row>
    <row r="80" spans="1:13" s="13" customFormat="1">
      <c r="A80" s="263">
        <v>70</v>
      </c>
      <c r="B80" s="272" t="s">
        <v>68</v>
      </c>
      <c r="C80" s="273">
        <v>581.1</v>
      </c>
      <c r="D80" s="274">
        <v>587.75</v>
      </c>
      <c r="E80" s="274">
        <v>569.6</v>
      </c>
      <c r="F80" s="274">
        <v>558.1</v>
      </c>
      <c r="G80" s="274">
        <v>539.95000000000005</v>
      </c>
      <c r="H80" s="274">
        <v>599.25</v>
      </c>
      <c r="I80" s="274">
        <v>617.40000000000009</v>
      </c>
      <c r="J80" s="274">
        <v>628.9</v>
      </c>
      <c r="K80" s="272">
        <v>605.9</v>
      </c>
      <c r="L80" s="272">
        <v>576.25</v>
      </c>
      <c r="M80" s="272">
        <v>348.11619999999999</v>
      </c>
    </row>
    <row r="81" spans="1:13" s="13" customFormat="1">
      <c r="A81" s="263">
        <v>71</v>
      </c>
      <c r="B81" s="272" t="s">
        <v>70</v>
      </c>
      <c r="C81" s="273">
        <v>407.2</v>
      </c>
      <c r="D81" s="274">
        <v>407.7</v>
      </c>
      <c r="E81" s="274">
        <v>397.7</v>
      </c>
      <c r="F81" s="274">
        <v>388.2</v>
      </c>
      <c r="G81" s="274">
        <v>378.2</v>
      </c>
      <c r="H81" s="274">
        <v>417.2</v>
      </c>
      <c r="I81" s="274">
        <v>427.2</v>
      </c>
      <c r="J81" s="274">
        <v>436.7</v>
      </c>
      <c r="K81" s="272">
        <v>417.7</v>
      </c>
      <c r="L81" s="272">
        <v>398.2</v>
      </c>
      <c r="M81" s="272">
        <v>98.08981</v>
      </c>
    </row>
    <row r="82" spans="1:13" s="13" customFormat="1">
      <c r="A82" s="263">
        <v>72</v>
      </c>
      <c r="B82" s="272" t="s">
        <v>314</v>
      </c>
      <c r="C82" s="273">
        <v>830.7</v>
      </c>
      <c r="D82" s="274">
        <v>824.88333333333333</v>
      </c>
      <c r="E82" s="274">
        <v>806.81666666666661</v>
      </c>
      <c r="F82" s="274">
        <v>782.93333333333328</v>
      </c>
      <c r="G82" s="274">
        <v>764.86666666666656</v>
      </c>
      <c r="H82" s="274">
        <v>848.76666666666665</v>
      </c>
      <c r="I82" s="274">
        <v>866.83333333333348</v>
      </c>
      <c r="J82" s="274">
        <v>890.7166666666667</v>
      </c>
      <c r="K82" s="272">
        <v>842.95</v>
      </c>
      <c r="L82" s="272">
        <v>801</v>
      </c>
      <c r="M82" s="272">
        <v>5.9577999999999998</v>
      </c>
    </row>
    <row r="83" spans="1:13" s="13" customFormat="1">
      <c r="A83" s="263">
        <v>73</v>
      </c>
      <c r="B83" s="272" t="s">
        <v>315</v>
      </c>
      <c r="C83" s="273">
        <v>271.39999999999998</v>
      </c>
      <c r="D83" s="274">
        <v>269.86666666666662</v>
      </c>
      <c r="E83" s="274">
        <v>265.53333333333325</v>
      </c>
      <c r="F83" s="274">
        <v>259.66666666666663</v>
      </c>
      <c r="G83" s="274">
        <v>255.33333333333326</v>
      </c>
      <c r="H83" s="274">
        <v>275.73333333333323</v>
      </c>
      <c r="I83" s="274">
        <v>280.06666666666661</v>
      </c>
      <c r="J83" s="274">
        <v>285.93333333333322</v>
      </c>
      <c r="K83" s="272">
        <v>274.2</v>
      </c>
      <c r="L83" s="272">
        <v>264</v>
      </c>
      <c r="M83" s="272">
        <v>17.78584</v>
      </c>
    </row>
    <row r="84" spans="1:13" s="13" customFormat="1">
      <c r="A84" s="263">
        <v>74</v>
      </c>
      <c r="B84" s="272" t="s">
        <v>316</v>
      </c>
      <c r="C84" s="273">
        <v>188.05</v>
      </c>
      <c r="D84" s="274">
        <v>188.58333333333334</v>
      </c>
      <c r="E84" s="274">
        <v>186.26666666666668</v>
      </c>
      <c r="F84" s="274">
        <v>184.48333333333335</v>
      </c>
      <c r="G84" s="274">
        <v>182.16666666666669</v>
      </c>
      <c r="H84" s="274">
        <v>190.36666666666667</v>
      </c>
      <c r="I84" s="274">
        <v>192.68333333333334</v>
      </c>
      <c r="J84" s="274">
        <v>194.46666666666667</v>
      </c>
      <c r="K84" s="272">
        <v>190.9</v>
      </c>
      <c r="L84" s="272">
        <v>186.8</v>
      </c>
      <c r="M84" s="272">
        <v>5.4799800000000003</v>
      </c>
    </row>
    <row r="85" spans="1:13" s="13" customFormat="1">
      <c r="A85" s="263">
        <v>75</v>
      </c>
      <c r="B85" s="272" t="s">
        <v>317</v>
      </c>
      <c r="C85" s="273">
        <v>4333.45</v>
      </c>
      <c r="D85" s="274">
        <v>4346.4833333333336</v>
      </c>
      <c r="E85" s="274">
        <v>4241.9666666666672</v>
      </c>
      <c r="F85" s="274">
        <v>4150.4833333333336</v>
      </c>
      <c r="G85" s="274">
        <v>4045.9666666666672</v>
      </c>
      <c r="H85" s="274">
        <v>4437.9666666666672</v>
      </c>
      <c r="I85" s="274">
        <v>4542.4833333333336</v>
      </c>
      <c r="J85" s="274">
        <v>4633.9666666666672</v>
      </c>
      <c r="K85" s="272">
        <v>4451</v>
      </c>
      <c r="L85" s="272">
        <v>4255</v>
      </c>
      <c r="M85" s="272">
        <v>0.34759000000000001</v>
      </c>
    </row>
    <row r="86" spans="1:13" s="13" customFormat="1">
      <c r="A86" s="263">
        <v>76</v>
      </c>
      <c r="B86" s="272" t="s">
        <v>318</v>
      </c>
      <c r="C86" s="273">
        <v>815</v>
      </c>
      <c r="D86" s="274">
        <v>811.4</v>
      </c>
      <c r="E86" s="274">
        <v>801.4</v>
      </c>
      <c r="F86" s="274">
        <v>787.8</v>
      </c>
      <c r="G86" s="274">
        <v>777.8</v>
      </c>
      <c r="H86" s="274">
        <v>825</v>
      </c>
      <c r="I86" s="274">
        <v>835</v>
      </c>
      <c r="J86" s="274">
        <v>848.6</v>
      </c>
      <c r="K86" s="272">
        <v>821.4</v>
      </c>
      <c r="L86" s="272">
        <v>797.8</v>
      </c>
      <c r="M86" s="272">
        <v>0.77061999999999997</v>
      </c>
    </row>
    <row r="87" spans="1:13" s="13" customFormat="1">
      <c r="A87" s="263">
        <v>77</v>
      </c>
      <c r="B87" s="272" t="s">
        <v>231</v>
      </c>
      <c r="C87" s="273">
        <v>1251.3499999999999</v>
      </c>
      <c r="D87" s="274">
        <v>1261.1166666666666</v>
      </c>
      <c r="E87" s="274">
        <v>1237.2333333333331</v>
      </c>
      <c r="F87" s="274">
        <v>1223.1166666666666</v>
      </c>
      <c r="G87" s="274">
        <v>1199.2333333333331</v>
      </c>
      <c r="H87" s="274">
        <v>1275.2333333333331</v>
      </c>
      <c r="I87" s="274">
        <v>1299.1166666666668</v>
      </c>
      <c r="J87" s="274">
        <v>1313.2333333333331</v>
      </c>
      <c r="K87" s="272">
        <v>1285</v>
      </c>
      <c r="L87" s="272">
        <v>1247</v>
      </c>
      <c r="M87" s="272">
        <v>0.39323999999999998</v>
      </c>
    </row>
    <row r="88" spans="1:13" s="13" customFormat="1">
      <c r="A88" s="263">
        <v>78</v>
      </c>
      <c r="B88" s="272" t="s">
        <v>319</v>
      </c>
      <c r="C88" s="273">
        <v>75.900000000000006</v>
      </c>
      <c r="D88" s="274">
        <v>76.400000000000006</v>
      </c>
      <c r="E88" s="274">
        <v>75.100000000000009</v>
      </c>
      <c r="F88" s="274">
        <v>74.3</v>
      </c>
      <c r="G88" s="274">
        <v>73</v>
      </c>
      <c r="H88" s="274">
        <v>77.200000000000017</v>
      </c>
      <c r="I88" s="274">
        <v>78.500000000000028</v>
      </c>
      <c r="J88" s="274">
        <v>79.300000000000026</v>
      </c>
      <c r="K88" s="272">
        <v>77.7</v>
      </c>
      <c r="L88" s="272">
        <v>75.599999999999994</v>
      </c>
      <c r="M88" s="272">
        <v>15.930859999999999</v>
      </c>
    </row>
    <row r="89" spans="1:13" s="13" customFormat="1">
      <c r="A89" s="263">
        <v>79</v>
      </c>
      <c r="B89" s="272" t="s">
        <v>71</v>
      </c>
      <c r="C89" s="273">
        <v>16176.2</v>
      </c>
      <c r="D89" s="274">
        <v>16272.65</v>
      </c>
      <c r="E89" s="274">
        <v>15955.349999999999</v>
      </c>
      <c r="F89" s="274">
        <v>15734.499999999998</v>
      </c>
      <c r="G89" s="274">
        <v>15417.199999999997</v>
      </c>
      <c r="H89" s="274">
        <v>16493.5</v>
      </c>
      <c r="I89" s="274">
        <v>16810.8</v>
      </c>
      <c r="J89" s="274">
        <v>17031.650000000001</v>
      </c>
      <c r="K89" s="272">
        <v>16589.95</v>
      </c>
      <c r="L89" s="272">
        <v>16051.8</v>
      </c>
      <c r="M89" s="272">
        <v>0.59819999999999995</v>
      </c>
    </row>
    <row r="90" spans="1:13" s="13" customFormat="1">
      <c r="A90" s="263">
        <v>80</v>
      </c>
      <c r="B90" s="272" t="s">
        <v>320</v>
      </c>
      <c r="C90" s="273">
        <v>270.45</v>
      </c>
      <c r="D90" s="274">
        <v>269.85000000000002</v>
      </c>
      <c r="E90" s="274">
        <v>265.70000000000005</v>
      </c>
      <c r="F90" s="274">
        <v>260.95000000000005</v>
      </c>
      <c r="G90" s="274">
        <v>256.80000000000007</v>
      </c>
      <c r="H90" s="274">
        <v>274.60000000000002</v>
      </c>
      <c r="I90" s="274">
        <v>278.75</v>
      </c>
      <c r="J90" s="274">
        <v>283.5</v>
      </c>
      <c r="K90" s="272">
        <v>274</v>
      </c>
      <c r="L90" s="272">
        <v>265.10000000000002</v>
      </c>
      <c r="M90" s="272">
        <v>3.0209899999999998</v>
      </c>
    </row>
    <row r="91" spans="1:13" s="13" customFormat="1">
      <c r="A91" s="263">
        <v>81</v>
      </c>
      <c r="B91" s="272" t="s">
        <v>74</v>
      </c>
      <c r="C91" s="273">
        <v>3541.65</v>
      </c>
      <c r="D91" s="274">
        <v>3562.6999999999994</v>
      </c>
      <c r="E91" s="274">
        <v>3509.3999999999987</v>
      </c>
      <c r="F91" s="274">
        <v>3477.1499999999992</v>
      </c>
      <c r="G91" s="274">
        <v>3423.8499999999985</v>
      </c>
      <c r="H91" s="274">
        <v>3594.9499999999989</v>
      </c>
      <c r="I91" s="274">
        <v>3648.2499999999991</v>
      </c>
      <c r="J91" s="274">
        <v>3680.4999999999991</v>
      </c>
      <c r="K91" s="272">
        <v>3616</v>
      </c>
      <c r="L91" s="272">
        <v>3530.45</v>
      </c>
      <c r="M91" s="272">
        <v>11.59183</v>
      </c>
    </row>
    <row r="92" spans="1:13" s="13" customFormat="1">
      <c r="A92" s="263">
        <v>82</v>
      </c>
      <c r="B92" s="272" t="s">
        <v>321</v>
      </c>
      <c r="C92" s="273">
        <v>536.54999999999995</v>
      </c>
      <c r="D92" s="274">
        <v>536.91666666666663</v>
      </c>
      <c r="E92" s="274">
        <v>524.5333333333333</v>
      </c>
      <c r="F92" s="274">
        <v>512.51666666666665</v>
      </c>
      <c r="G92" s="274">
        <v>500.13333333333333</v>
      </c>
      <c r="H92" s="274">
        <v>548.93333333333328</v>
      </c>
      <c r="I92" s="274">
        <v>561.31666666666672</v>
      </c>
      <c r="J92" s="274">
        <v>573.33333333333326</v>
      </c>
      <c r="K92" s="272">
        <v>549.29999999999995</v>
      </c>
      <c r="L92" s="272">
        <v>524.9</v>
      </c>
      <c r="M92" s="272">
        <v>3.9295</v>
      </c>
    </row>
    <row r="93" spans="1:13" s="13" customFormat="1">
      <c r="A93" s="263">
        <v>83</v>
      </c>
      <c r="B93" s="272" t="s">
        <v>322</v>
      </c>
      <c r="C93" s="273">
        <v>244.9</v>
      </c>
      <c r="D93" s="274">
        <v>246.83333333333334</v>
      </c>
      <c r="E93" s="274">
        <v>240.36666666666667</v>
      </c>
      <c r="F93" s="274">
        <v>235.83333333333334</v>
      </c>
      <c r="G93" s="274">
        <v>229.36666666666667</v>
      </c>
      <c r="H93" s="274">
        <v>251.36666666666667</v>
      </c>
      <c r="I93" s="274">
        <v>257.83333333333331</v>
      </c>
      <c r="J93" s="274">
        <v>262.36666666666667</v>
      </c>
      <c r="K93" s="272">
        <v>253.3</v>
      </c>
      <c r="L93" s="272">
        <v>242.3</v>
      </c>
      <c r="M93" s="272">
        <v>1.2377899999999999</v>
      </c>
    </row>
    <row r="94" spans="1:13" s="13" customFormat="1">
      <c r="A94" s="263">
        <v>84</v>
      </c>
      <c r="B94" s="272" t="s">
        <v>80</v>
      </c>
      <c r="C94" s="273">
        <v>609</v>
      </c>
      <c r="D94" s="274">
        <v>613.5</v>
      </c>
      <c r="E94" s="274">
        <v>603.5</v>
      </c>
      <c r="F94" s="274">
        <v>598</v>
      </c>
      <c r="G94" s="274">
        <v>588</v>
      </c>
      <c r="H94" s="274">
        <v>619</v>
      </c>
      <c r="I94" s="274">
        <v>629</v>
      </c>
      <c r="J94" s="274">
        <v>634.5</v>
      </c>
      <c r="K94" s="272">
        <v>623.5</v>
      </c>
      <c r="L94" s="272">
        <v>608</v>
      </c>
      <c r="M94" s="272">
        <v>3.2473200000000002</v>
      </c>
    </row>
    <row r="95" spans="1:13" s="13" customFormat="1">
      <c r="A95" s="263">
        <v>85</v>
      </c>
      <c r="B95" s="272" t="s">
        <v>323</v>
      </c>
      <c r="C95" s="273">
        <v>1921.05</v>
      </c>
      <c r="D95" s="274">
        <v>1928.5</v>
      </c>
      <c r="E95" s="274">
        <v>1904.2</v>
      </c>
      <c r="F95" s="274">
        <v>1887.3500000000001</v>
      </c>
      <c r="G95" s="274">
        <v>1863.0500000000002</v>
      </c>
      <c r="H95" s="274">
        <v>1945.35</v>
      </c>
      <c r="I95" s="274">
        <v>1969.65</v>
      </c>
      <c r="J95" s="274">
        <v>1986.4999999999998</v>
      </c>
      <c r="K95" s="272">
        <v>1952.8</v>
      </c>
      <c r="L95" s="272">
        <v>1911.65</v>
      </c>
      <c r="M95" s="272">
        <v>0.11274000000000001</v>
      </c>
    </row>
    <row r="96" spans="1:13" s="13" customFormat="1">
      <c r="A96" s="263">
        <v>86</v>
      </c>
      <c r="B96" s="272" t="s">
        <v>786</v>
      </c>
      <c r="C96" s="273">
        <v>219.05</v>
      </c>
      <c r="D96" s="274">
        <v>222.65</v>
      </c>
      <c r="E96" s="274">
        <v>214.25</v>
      </c>
      <c r="F96" s="274">
        <v>209.45</v>
      </c>
      <c r="G96" s="274">
        <v>201.04999999999998</v>
      </c>
      <c r="H96" s="274">
        <v>227.45000000000002</v>
      </c>
      <c r="I96" s="274">
        <v>235.85000000000005</v>
      </c>
      <c r="J96" s="274">
        <v>240.65000000000003</v>
      </c>
      <c r="K96" s="272">
        <v>231.05</v>
      </c>
      <c r="L96" s="272">
        <v>217.85</v>
      </c>
      <c r="M96" s="272">
        <v>3.1194199999999999</v>
      </c>
    </row>
    <row r="97" spans="1:13" s="13" customFormat="1">
      <c r="A97" s="263">
        <v>87</v>
      </c>
      <c r="B97" s="272" t="s">
        <v>75</v>
      </c>
      <c r="C97" s="273">
        <v>475.25</v>
      </c>
      <c r="D97" s="274">
        <v>478.68333333333339</v>
      </c>
      <c r="E97" s="274">
        <v>468.4166666666668</v>
      </c>
      <c r="F97" s="274">
        <v>461.58333333333343</v>
      </c>
      <c r="G97" s="274">
        <v>451.31666666666683</v>
      </c>
      <c r="H97" s="274">
        <v>485.51666666666677</v>
      </c>
      <c r="I97" s="274">
        <v>495.78333333333342</v>
      </c>
      <c r="J97" s="274">
        <v>502.61666666666673</v>
      </c>
      <c r="K97" s="272">
        <v>488.95</v>
      </c>
      <c r="L97" s="272">
        <v>471.85</v>
      </c>
      <c r="M97" s="272">
        <v>82.721310000000003</v>
      </c>
    </row>
    <row r="98" spans="1:13" s="13" customFormat="1">
      <c r="A98" s="263">
        <v>88</v>
      </c>
      <c r="B98" s="272" t="s">
        <v>324</v>
      </c>
      <c r="C98" s="273">
        <v>498.95</v>
      </c>
      <c r="D98" s="274">
        <v>503.18333333333334</v>
      </c>
      <c r="E98" s="274">
        <v>491.76666666666665</v>
      </c>
      <c r="F98" s="274">
        <v>484.58333333333331</v>
      </c>
      <c r="G98" s="274">
        <v>473.16666666666663</v>
      </c>
      <c r="H98" s="274">
        <v>510.36666666666667</v>
      </c>
      <c r="I98" s="274">
        <v>521.7833333333333</v>
      </c>
      <c r="J98" s="274">
        <v>528.9666666666667</v>
      </c>
      <c r="K98" s="272">
        <v>514.6</v>
      </c>
      <c r="L98" s="272">
        <v>496</v>
      </c>
      <c r="M98" s="272">
        <v>5.0697000000000001</v>
      </c>
    </row>
    <row r="99" spans="1:13" s="13" customFormat="1">
      <c r="A99" s="263">
        <v>89</v>
      </c>
      <c r="B99" s="272" t="s">
        <v>76</v>
      </c>
      <c r="C99" s="273">
        <v>160.85</v>
      </c>
      <c r="D99" s="274">
        <v>163.68333333333331</v>
      </c>
      <c r="E99" s="274">
        <v>155.16666666666663</v>
      </c>
      <c r="F99" s="274">
        <v>149.48333333333332</v>
      </c>
      <c r="G99" s="274">
        <v>140.96666666666664</v>
      </c>
      <c r="H99" s="274">
        <v>169.36666666666662</v>
      </c>
      <c r="I99" s="274">
        <v>177.88333333333333</v>
      </c>
      <c r="J99" s="274">
        <v>183.56666666666661</v>
      </c>
      <c r="K99" s="272">
        <v>172.2</v>
      </c>
      <c r="L99" s="272">
        <v>158</v>
      </c>
      <c r="M99" s="272">
        <v>690.90863000000002</v>
      </c>
    </row>
    <row r="100" spans="1:13" s="13" customFormat="1">
      <c r="A100" s="263">
        <v>90</v>
      </c>
      <c r="B100" s="272" t="s">
        <v>325</v>
      </c>
      <c r="C100" s="273">
        <v>466.65</v>
      </c>
      <c r="D100" s="274">
        <v>472.08333333333331</v>
      </c>
      <c r="E100" s="274">
        <v>459.36666666666662</v>
      </c>
      <c r="F100" s="274">
        <v>452.08333333333331</v>
      </c>
      <c r="G100" s="274">
        <v>439.36666666666662</v>
      </c>
      <c r="H100" s="274">
        <v>479.36666666666662</v>
      </c>
      <c r="I100" s="274">
        <v>492.08333333333331</v>
      </c>
      <c r="J100" s="274">
        <v>499.36666666666662</v>
      </c>
      <c r="K100" s="272">
        <v>484.8</v>
      </c>
      <c r="L100" s="272">
        <v>464.8</v>
      </c>
      <c r="M100" s="272">
        <v>2.5271300000000001</v>
      </c>
    </row>
    <row r="101" spans="1:13">
      <c r="A101" s="263">
        <v>91</v>
      </c>
      <c r="B101" s="272" t="s">
        <v>326</v>
      </c>
      <c r="C101" s="273">
        <v>365.05</v>
      </c>
      <c r="D101" s="274">
        <v>366.41666666666669</v>
      </c>
      <c r="E101" s="274">
        <v>362.83333333333337</v>
      </c>
      <c r="F101" s="274">
        <v>360.61666666666667</v>
      </c>
      <c r="G101" s="274">
        <v>357.03333333333336</v>
      </c>
      <c r="H101" s="274">
        <v>368.63333333333338</v>
      </c>
      <c r="I101" s="274">
        <v>372.21666666666675</v>
      </c>
      <c r="J101" s="274">
        <v>374.43333333333339</v>
      </c>
      <c r="K101" s="272">
        <v>370</v>
      </c>
      <c r="L101" s="272">
        <v>364.2</v>
      </c>
      <c r="M101" s="272">
        <v>1.4262600000000001</v>
      </c>
    </row>
    <row r="102" spans="1:13">
      <c r="A102" s="263">
        <v>92</v>
      </c>
      <c r="B102" s="272" t="s">
        <v>327</v>
      </c>
      <c r="C102" s="273">
        <v>474.95</v>
      </c>
      <c r="D102" s="274">
        <v>466.81666666666666</v>
      </c>
      <c r="E102" s="274">
        <v>439.18333333333334</v>
      </c>
      <c r="F102" s="274">
        <v>403.41666666666669</v>
      </c>
      <c r="G102" s="274">
        <v>375.78333333333336</v>
      </c>
      <c r="H102" s="274">
        <v>502.58333333333331</v>
      </c>
      <c r="I102" s="274">
        <v>530.2166666666667</v>
      </c>
      <c r="J102" s="274">
        <v>565.98333333333335</v>
      </c>
      <c r="K102" s="272">
        <v>494.45</v>
      </c>
      <c r="L102" s="272">
        <v>431.05</v>
      </c>
      <c r="M102" s="272">
        <v>13.0671</v>
      </c>
    </row>
    <row r="103" spans="1:13">
      <c r="A103" s="263">
        <v>93</v>
      </c>
      <c r="B103" s="272" t="s">
        <v>77</v>
      </c>
      <c r="C103" s="273">
        <v>129.6</v>
      </c>
      <c r="D103" s="274">
        <v>130.29999999999998</v>
      </c>
      <c r="E103" s="274">
        <v>127.99999999999997</v>
      </c>
      <c r="F103" s="274">
        <v>126.39999999999998</v>
      </c>
      <c r="G103" s="274">
        <v>124.09999999999997</v>
      </c>
      <c r="H103" s="274">
        <v>131.89999999999998</v>
      </c>
      <c r="I103" s="274">
        <v>134.19999999999999</v>
      </c>
      <c r="J103" s="274">
        <v>135.79999999999998</v>
      </c>
      <c r="K103" s="272">
        <v>132.6</v>
      </c>
      <c r="L103" s="272">
        <v>128.69999999999999</v>
      </c>
      <c r="M103" s="272">
        <v>20.268799999999999</v>
      </c>
    </row>
    <row r="104" spans="1:13">
      <c r="A104" s="263">
        <v>94</v>
      </c>
      <c r="B104" s="272" t="s">
        <v>328</v>
      </c>
      <c r="C104" s="273">
        <v>1652.4</v>
      </c>
      <c r="D104" s="274">
        <v>1657.2666666666667</v>
      </c>
      <c r="E104" s="274">
        <v>1617.1333333333332</v>
      </c>
      <c r="F104" s="274">
        <v>1581.8666666666666</v>
      </c>
      <c r="G104" s="274">
        <v>1541.7333333333331</v>
      </c>
      <c r="H104" s="274">
        <v>1692.5333333333333</v>
      </c>
      <c r="I104" s="274">
        <v>1732.666666666667</v>
      </c>
      <c r="J104" s="274">
        <v>1767.9333333333334</v>
      </c>
      <c r="K104" s="272">
        <v>1697.4</v>
      </c>
      <c r="L104" s="272">
        <v>1622</v>
      </c>
      <c r="M104" s="272">
        <v>4.2190700000000003</v>
      </c>
    </row>
    <row r="105" spans="1:13">
      <c r="A105" s="263">
        <v>95</v>
      </c>
      <c r="B105" s="272" t="s">
        <v>329</v>
      </c>
      <c r="C105" s="273">
        <v>14.8</v>
      </c>
      <c r="D105" s="274">
        <v>14.933333333333332</v>
      </c>
      <c r="E105" s="274">
        <v>14.366666666666664</v>
      </c>
      <c r="F105" s="274">
        <v>13.933333333333332</v>
      </c>
      <c r="G105" s="274">
        <v>13.366666666666664</v>
      </c>
      <c r="H105" s="274">
        <v>15.366666666666664</v>
      </c>
      <c r="I105" s="274">
        <v>15.93333333333333</v>
      </c>
      <c r="J105" s="274">
        <v>16.366666666666664</v>
      </c>
      <c r="K105" s="272">
        <v>15.5</v>
      </c>
      <c r="L105" s="272">
        <v>14.5</v>
      </c>
      <c r="M105" s="272">
        <v>249.3075</v>
      </c>
    </row>
    <row r="106" spans="1:13">
      <c r="A106" s="263">
        <v>96</v>
      </c>
      <c r="B106" s="272" t="s">
        <v>330</v>
      </c>
      <c r="C106" s="273">
        <v>509.9</v>
      </c>
      <c r="D106" s="274">
        <v>516.05000000000007</v>
      </c>
      <c r="E106" s="274">
        <v>501.85000000000014</v>
      </c>
      <c r="F106" s="274">
        <v>493.80000000000007</v>
      </c>
      <c r="G106" s="274">
        <v>479.60000000000014</v>
      </c>
      <c r="H106" s="274">
        <v>524.10000000000014</v>
      </c>
      <c r="I106" s="274">
        <v>538.30000000000018</v>
      </c>
      <c r="J106" s="274">
        <v>546.35000000000014</v>
      </c>
      <c r="K106" s="272">
        <v>530.25</v>
      </c>
      <c r="L106" s="272">
        <v>508</v>
      </c>
      <c r="M106" s="272">
        <v>8.1057199999999998</v>
      </c>
    </row>
    <row r="107" spans="1:13">
      <c r="A107" s="263">
        <v>97</v>
      </c>
      <c r="B107" s="272" t="s">
        <v>331</v>
      </c>
      <c r="C107" s="273">
        <v>273.2</v>
      </c>
      <c r="D107" s="274">
        <v>273.48333333333335</v>
      </c>
      <c r="E107" s="274">
        <v>270.7166666666667</v>
      </c>
      <c r="F107" s="274">
        <v>268.23333333333335</v>
      </c>
      <c r="G107" s="274">
        <v>265.4666666666667</v>
      </c>
      <c r="H107" s="274">
        <v>275.9666666666667</v>
      </c>
      <c r="I107" s="274">
        <v>278.73333333333335</v>
      </c>
      <c r="J107" s="274">
        <v>281.2166666666667</v>
      </c>
      <c r="K107" s="272">
        <v>276.25</v>
      </c>
      <c r="L107" s="272">
        <v>271</v>
      </c>
      <c r="M107" s="272">
        <v>1.63201</v>
      </c>
    </row>
    <row r="108" spans="1:13">
      <c r="A108" s="263">
        <v>98</v>
      </c>
      <c r="B108" s="280" t="s">
        <v>79</v>
      </c>
      <c r="C108" s="273">
        <v>457.15</v>
      </c>
      <c r="D108" s="274">
        <v>457.18333333333334</v>
      </c>
      <c r="E108" s="274">
        <v>450.41666666666669</v>
      </c>
      <c r="F108" s="274">
        <v>443.68333333333334</v>
      </c>
      <c r="G108" s="274">
        <v>436.91666666666669</v>
      </c>
      <c r="H108" s="274">
        <v>463.91666666666669</v>
      </c>
      <c r="I108" s="274">
        <v>470.68333333333334</v>
      </c>
      <c r="J108" s="274">
        <v>477.41666666666669</v>
      </c>
      <c r="K108" s="272">
        <v>463.95</v>
      </c>
      <c r="L108" s="272">
        <v>450.45</v>
      </c>
      <c r="M108" s="272">
        <v>9.60947</v>
      </c>
    </row>
    <row r="109" spans="1:13">
      <c r="A109" s="263">
        <v>99</v>
      </c>
      <c r="B109" s="272" t="s">
        <v>332</v>
      </c>
      <c r="C109" s="273">
        <v>3544.4</v>
      </c>
      <c r="D109" s="274">
        <v>3539.8666666666663</v>
      </c>
      <c r="E109" s="274">
        <v>3499.7333333333327</v>
      </c>
      <c r="F109" s="274">
        <v>3455.0666666666662</v>
      </c>
      <c r="G109" s="274">
        <v>3414.9333333333325</v>
      </c>
      <c r="H109" s="274">
        <v>3584.5333333333328</v>
      </c>
      <c r="I109" s="274">
        <v>3624.666666666667</v>
      </c>
      <c r="J109" s="274">
        <v>3669.333333333333</v>
      </c>
      <c r="K109" s="272">
        <v>3580</v>
      </c>
      <c r="L109" s="272">
        <v>3495.2</v>
      </c>
      <c r="M109" s="272">
        <v>0.26812999999999998</v>
      </c>
    </row>
    <row r="110" spans="1:13">
      <c r="A110" s="263">
        <v>100</v>
      </c>
      <c r="B110" s="272" t="s">
        <v>333</v>
      </c>
      <c r="C110" s="273">
        <v>179.35</v>
      </c>
      <c r="D110" s="274">
        <v>178.1</v>
      </c>
      <c r="E110" s="274">
        <v>174.25</v>
      </c>
      <c r="F110" s="274">
        <v>169.15</v>
      </c>
      <c r="G110" s="274">
        <v>165.3</v>
      </c>
      <c r="H110" s="274">
        <v>183.2</v>
      </c>
      <c r="I110" s="274">
        <v>187.04999999999995</v>
      </c>
      <c r="J110" s="274">
        <v>192.14999999999998</v>
      </c>
      <c r="K110" s="272">
        <v>181.95</v>
      </c>
      <c r="L110" s="272">
        <v>173</v>
      </c>
      <c r="M110" s="272">
        <v>4.7454499999999999</v>
      </c>
    </row>
    <row r="111" spans="1:13">
      <c r="A111" s="263">
        <v>101</v>
      </c>
      <c r="B111" s="272" t="s">
        <v>334</v>
      </c>
      <c r="C111" s="273">
        <v>246.85</v>
      </c>
      <c r="D111" s="274">
        <v>252.61666666666667</v>
      </c>
      <c r="E111" s="274">
        <v>239.58333333333337</v>
      </c>
      <c r="F111" s="274">
        <v>232.31666666666669</v>
      </c>
      <c r="G111" s="274">
        <v>219.28333333333339</v>
      </c>
      <c r="H111" s="274">
        <v>259.88333333333333</v>
      </c>
      <c r="I111" s="274">
        <v>272.91666666666663</v>
      </c>
      <c r="J111" s="274">
        <v>280.18333333333334</v>
      </c>
      <c r="K111" s="272">
        <v>265.64999999999998</v>
      </c>
      <c r="L111" s="272">
        <v>245.35</v>
      </c>
      <c r="M111" s="272">
        <v>15.915290000000001</v>
      </c>
    </row>
    <row r="112" spans="1:13">
      <c r="A112" s="263">
        <v>102</v>
      </c>
      <c r="B112" s="272" t="s">
        <v>335</v>
      </c>
      <c r="C112" s="273">
        <v>93.1</v>
      </c>
      <c r="D112" s="274">
        <v>94.05</v>
      </c>
      <c r="E112" s="274">
        <v>91.399999999999991</v>
      </c>
      <c r="F112" s="274">
        <v>89.699999999999989</v>
      </c>
      <c r="G112" s="274">
        <v>87.049999999999983</v>
      </c>
      <c r="H112" s="274">
        <v>95.75</v>
      </c>
      <c r="I112" s="274">
        <v>98.4</v>
      </c>
      <c r="J112" s="274">
        <v>100.10000000000001</v>
      </c>
      <c r="K112" s="272">
        <v>96.7</v>
      </c>
      <c r="L112" s="272">
        <v>92.35</v>
      </c>
      <c r="M112" s="272">
        <v>10.853149999999999</v>
      </c>
    </row>
    <row r="113" spans="1:13">
      <c r="A113" s="263">
        <v>103</v>
      </c>
      <c r="B113" s="272" t="s">
        <v>336</v>
      </c>
      <c r="C113" s="273">
        <v>556.29999999999995</v>
      </c>
      <c r="D113" s="274">
        <v>560.7833333333333</v>
      </c>
      <c r="E113" s="274">
        <v>546.61666666666656</v>
      </c>
      <c r="F113" s="274">
        <v>536.93333333333328</v>
      </c>
      <c r="G113" s="274">
        <v>522.76666666666654</v>
      </c>
      <c r="H113" s="274">
        <v>570.46666666666658</v>
      </c>
      <c r="I113" s="274">
        <v>584.63333333333333</v>
      </c>
      <c r="J113" s="274">
        <v>594.31666666666661</v>
      </c>
      <c r="K113" s="272">
        <v>574.95000000000005</v>
      </c>
      <c r="L113" s="272">
        <v>551.1</v>
      </c>
      <c r="M113" s="272">
        <v>1.2502200000000001</v>
      </c>
    </row>
    <row r="114" spans="1:13">
      <c r="A114" s="263">
        <v>104</v>
      </c>
      <c r="B114" s="272" t="s">
        <v>81</v>
      </c>
      <c r="C114" s="273">
        <v>451.1</v>
      </c>
      <c r="D114" s="274">
        <v>458.09999999999997</v>
      </c>
      <c r="E114" s="274">
        <v>442.24999999999994</v>
      </c>
      <c r="F114" s="274">
        <v>433.4</v>
      </c>
      <c r="G114" s="274">
        <v>417.54999999999995</v>
      </c>
      <c r="H114" s="274">
        <v>466.94999999999993</v>
      </c>
      <c r="I114" s="274">
        <v>482.79999999999995</v>
      </c>
      <c r="J114" s="274">
        <v>491.64999999999992</v>
      </c>
      <c r="K114" s="272">
        <v>473.95</v>
      </c>
      <c r="L114" s="272">
        <v>449.25</v>
      </c>
      <c r="M114" s="272">
        <v>43.246850000000002</v>
      </c>
    </row>
    <row r="115" spans="1:13">
      <c r="A115" s="263">
        <v>105</v>
      </c>
      <c r="B115" s="272" t="s">
        <v>82</v>
      </c>
      <c r="C115" s="273">
        <v>847.7</v>
      </c>
      <c r="D115" s="274">
        <v>844.36666666666667</v>
      </c>
      <c r="E115" s="274">
        <v>833.83333333333337</v>
      </c>
      <c r="F115" s="274">
        <v>819.9666666666667</v>
      </c>
      <c r="G115" s="274">
        <v>809.43333333333339</v>
      </c>
      <c r="H115" s="274">
        <v>858.23333333333335</v>
      </c>
      <c r="I115" s="274">
        <v>868.76666666666665</v>
      </c>
      <c r="J115" s="274">
        <v>882.63333333333333</v>
      </c>
      <c r="K115" s="272">
        <v>854.9</v>
      </c>
      <c r="L115" s="272">
        <v>830.5</v>
      </c>
      <c r="M115" s="272">
        <v>73.81183</v>
      </c>
    </row>
    <row r="116" spans="1:13">
      <c r="A116" s="263">
        <v>106</v>
      </c>
      <c r="B116" s="272" t="s">
        <v>232</v>
      </c>
      <c r="C116" s="273">
        <v>171.1</v>
      </c>
      <c r="D116" s="274">
        <v>173.75</v>
      </c>
      <c r="E116" s="274">
        <v>166.7</v>
      </c>
      <c r="F116" s="274">
        <v>162.29999999999998</v>
      </c>
      <c r="G116" s="274">
        <v>155.24999999999997</v>
      </c>
      <c r="H116" s="274">
        <v>178.15</v>
      </c>
      <c r="I116" s="274">
        <v>185.20000000000002</v>
      </c>
      <c r="J116" s="274">
        <v>189.60000000000002</v>
      </c>
      <c r="K116" s="272">
        <v>180.8</v>
      </c>
      <c r="L116" s="272">
        <v>169.35</v>
      </c>
      <c r="M116" s="272">
        <v>24.861809999999998</v>
      </c>
    </row>
    <row r="117" spans="1:13">
      <c r="A117" s="263">
        <v>107</v>
      </c>
      <c r="B117" s="272" t="s">
        <v>83</v>
      </c>
      <c r="C117" s="273">
        <v>140.85</v>
      </c>
      <c r="D117" s="274">
        <v>141.5</v>
      </c>
      <c r="E117" s="274">
        <v>138.69999999999999</v>
      </c>
      <c r="F117" s="274">
        <v>136.54999999999998</v>
      </c>
      <c r="G117" s="274">
        <v>133.74999999999997</v>
      </c>
      <c r="H117" s="274">
        <v>143.65</v>
      </c>
      <c r="I117" s="274">
        <v>146.45000000000002</v>
      </c>
      <c r="J117" s="274">
        <v>148.60000000000002</v>
      </c>
      <c r="K117" s="272">
        <v>144.30000000000001</v>
      </c>
      <c r="L117" s="272">
        <v>139.35</v>
      </c>
      <c r="M117" s="272">
        <v>199.30466999999999</v>
      </c>
    </row>
    <row r="118" spans="1:13">
      <c r="A118" s="263">
        <v>108</v>
      </c>
      <c r="B118" s="272" t="s">
        <v>337</v>
      </c>
      <c r="C118" s="273">
        <v>346.65</v>
      </c>
      <c r="D118" s="274">
        <v>348.4666666666667</v>
      </c>
      <c r="E118" s="274">
        <v>343.33333333333337</v>
      </c>
      <c r="F118" s="274">
        <v>340.01666666666665</v>
      </c>
      <c r="G118" s="274">
        <v>334.88333333333333</v>
      </c>
      <c r="H118" s="274">
        <v>351.78333333333342</v>
      </c>
      <c r="I118" s="274">
        <v>356.91666666666674</v>
      </c>
      <c r="J118" s="274">
        <v>360.23333333333346</v>
      </c>
      <c r="K118" s="272">
        <v>353.6</v>
      </c>
      <c r="L118" s="272">
        <v>345.15</v>
      </c>
      <c r="M118" s="272">
        <v>1.67587</v>
      </c>
    </row>
    <row r="119" spans="1:13">
      <c r="A119" s="263">
        <v>109</v>
      </c>
      <c r="B119" s="272" t="s">
        <v>826</v>
      </c>
      <c r="C119" s="273">
        <v>2498.6</v>
      </c>
      <c r="D119" s="274">
        <v>2502.1333333333332</v>
      </c>
      <c r="E119" s="274">
        <v>2431.7166666666662</v>
      </c>
      <c r="F119" s="274">
        <v>2364.833333333333</v>
      </c>
      <c r="G119" s="274">
        <v>2294.4166666666661</v>
      </c>
      <c r="H119" s="274">
        <v>2569.0166666666664</v>
      </c>
      <c r="I119" s="274">
        <v>2639.4333333333334</v>
      </c>
      <c r="J119" s="274">
        <v>2706.3166666666666</v>
      </c>
      <c r="K119" s="272">
        <v>2572.5500000000002</v>
      </c>
      <c r="L119" s="272">
        <v>2435.25</v>
      </c>
      <c r="M119" s="272">
        <v>5.7507900000000003</v>
      </c>
    </row>
    <row r="120" spans="1:13">
      <c r="A120" s="263">
        <v>110</v>
      </c>
      <c r="B120" s="272" t="s">
        <v>84</v>
      </c>
      <c r="C120" s="273">
        <v>1589.75</v>
      </c>
      <c r="D120" s="274">
        <v>1604.5833333333333</v>
      </c>
      <c r="E120" s="274">
        <v>1570.1666666666665</v>
      </c>
      <c r="F120" s="274">
        <v>1550.5833333333333</v>
      </c>
      <c r="G120" s="274">
        <v>1516.1666666666665</v>
      </c>
      <c r="H120" s="274">
        <v>1624.1666666666665</v>
      </c>
      <c r="I120" s="274">
        <v>1658.583333333333</v>
      </c>
      <c r="J120" s="274">
        <v>1678.1666666666665</v>
      </c>
      <c r="K120" s="272">
        <v>1639</v>
      </c>
      <c r="L120" s="272">
        <v>1585</v>
      </c>
      <c r="M120" s="272">
        <v>5.2893600000000003</v>
      </c>
    </row>
    <row r="121" spans="1:13">
      <c r="A121" s="263">
        <v>111</v>
      </c>
      <c r="B121" s="272" t="s">
        <v>85</v>
      </c>
      <c r="C121" s="273">
        <v>466.85</v>
      </c>
      <c r="D121" s="274">
        <v>473.36666666666662</v>
      </c>
      <c r="E121" s="274">
        <v>455.23333333333323</v>
      </c>
      <c r="F121" s="274">
        <v>443.61666666666662</v>
      </c>
      <c r="G121" s="274">
        <v>425.48333333333323</v>
      </c>
      <c r="H121" s="274">
        <v>484.98333333333323</v>
      </c>
      <c r="I121" s="274">
        <v>503.11666666666656</v>
      </c>
      <c r="J121" s="274">
        <v>514.73333333333323</v>
      </c>
      <c r="K121" s="272">
        <v>491.5</v>
      </c>
      <c r="L121" s="272">
        <v>461.75</v>
      </c>
      <c r="M121" s="272">
        <v>49.676299999999998</v>
      </c>
    </row>
    <row r="122" spans="1:13">
      <c r="A122" s="263">
        <v>112</v>
      </c>
      <c r="B122" s="272" t="s">
        <v>233</v>
      </c>
      <c r="C122" s="273">
        <v>754.95</v>
      </c>
      <c r="D122" s="274">
        <v>762.54999999999984</v>
      </c>
      <c r="E122" s="274">
        <v>745.1999999999997</v>
      </c>
      <c r="F122" s="274">
        <v>735.44999999999982</v>
      </c>
      <c r="G122" s="274">
        <v>718.09999999999968</v>
      </c>
      <c r="H122" s="274">
        <v>772.29999999999973</v>
      </c>
      <c r="I122" s="274">
        <v>789.64999999999986</v>
      </c>
      <c r="J122" s="274">
        <v>799.39999999999975</v>
      </c>
      <c r="K122" s="272">
        <v>779.9</v>
      </c>
      <c r="L122" s="272">
        <v>752.8</v>
      </c>
      <c r="M122" s="272">
        <v>10.02631</v>
      </c>
    </row>
    <row r="123" spans="1:13">
      <c r="A123" s="263">
        <v>113</v>
      </c>
      <c r="B123" s="272" t="s">
        <v>338</v>
      </c>
      <c r="C123" s="273">
        <v>719.25</v>
      </c>
      <c r="D123" s="274">
        <v>723.48333333333323</v>
      </c>
      <c r="E123" s="274">
        <v>705.76666666666642</v>
      </c>
      <c r="F123" s="274">
        <v>692.28333333333319</v>
      </c>
      <c r="G123" s="274">
        <v>674.56666666666638</v>
      </c>
      <c r="H123" s="274">
        <v>736.96666666666647</v>
      </c>
      <c r="I123" s="274">
        <v>754.68333333333339</v>
      </c>
      <c r="J123" s="274">
        <v>768.16666666666652</v>
      </c>
      <c r="K123" s="272">
        <v>741.2</v>
      </c>
      <c r="L123" s="272">
        <v>710</v>
      </c>
      <c r="M123" s="272">
        <v>0.55500000000000005</v>
      </c>
    </row>
    <row r="124" spans="1:13">
      <c r="A124" s="263">
        <v>114</v>
      </c>
      <c r="B124" s="272" t="s">
        <v>234</v>
      </c>
      <c r="C124" s="273">
        <v>410.05</v>
      </c>
      <c r="D124" s="274">
        <v>412.56666666666661</v>
      </c>
      <c r="E124" s="274">
        <v>404.13333333333321</v>
      </c>
      <c r="F124" s="274">
        <v>398.21666666666658</v>
      </c>
      <c r="G124" s="274">
        <v>389.78333333333319</v>
      </c>
      <c r="H124" s="274">
        <v>418.48333333333323</v>
      </c>
      <c r="I124" s="274">
        <v>426.91666666666663</v>
      </c>
      <c r="J124" s="274">
        <v>432.83333333333326</v>
      </c>
      <c r="K124" s="272">
        <v>421</v>
      </c>
      <c r="L124" s="272">
        <v>406.65</v>
      </c>
      <c r="M124" s="272">
        <v>11.754149999999999</v>
      </c>
    </row>
    <row r="125" spans="1:13">
      <c r="A125" s="263">
        <v>115</v>
      </c>
      <c r="B125" s="272" t="s">
        <v>86</v>
      </c>
      <c r="C125" s="273">
        <v>787</v>
      </c>
      <c r="D125" s="274">
        <v>786.55000000000007</v>
      </c>
      <c r="E125" s="274">
        <v>778.30000000000018</v>
      </c>
      <c r="F125" s="274">
        <v>769.60000000000014</v>
      </c>
      <c r="G125" s="274">
        <v>761.35000000000025</v>
      </c>
      <c r="H125" s="274">
        <v>795.25000000000011</v>
      </c>
      <c r="I125" s="274">
        <v>803.49999999999989</v>
      </c>
      <c r="J125" s="274">
        <v>812.2</v>
      </c>
      <c r="K125" s="272">
        <v>794.8</v>
      </c>
      <c r="L125" s="272">
        <v>777.85</v>
      </c>
      <c r="M125" s="272">
        <v>10.27482</v>
      </c>
    </row>
    <row r="126" spans="1:13">
      <c r="A126" s="263">
        <v>116</v>
      </c>
      <c r="B126" s="272" t="s">
        <v>339</v>
      </c>
      <c r="C126" s="273">
        <v>640</v>
      </c>
      <c r="D126" s="274">
        <v>652.83333333333337</v>
      </c>
      <c r="E126" s="274">
        <v>616.66666666666674</v>
      </c>
      <c r="F126" s="274">
        <v>593.33333333333337</v>
      </c>
      <c r="G126" s="274">
        <v>557.16666666666674</v>
      </c>
      <c r="H126" s="274">
        <v>676.16666666666674</v>
      </c>
      <c r="I126" s="274">
        <v>712.33333333333348</v>
      </c>
      <c r="J126" s="274">
        <v>735.66666666666674</v>
      </c>
      <c r="K126" s="272">
        <v>689</v>
      </c>
      <c r="L126" s="272">
        <v>629.5</v>
      </c>
      <c r="M126" s="272">
        <v>19.861450000000001</v>
      </c>
    </row>
    <row r="127" spans="1:13">
      <c r="A127" s="263">
        <v>117</v>
      </c>
      <c r="B127" s="272" t="s">
        <v>340</v>
      </c>
      <c r="C127" s="273">
        <v>87.3</v>
      </c>
      <c r="D127" s="274">
        <v>88.75</v>
      </c>
      <c r="E127" s="274">
        <v>84.9</v>
      </c>
      <c r="F127" s="274">
        <v>82.5</v>
      </c>
      <c r="G127" s="274">
        <v>78.650000000000006</v>
      </c>
      <c r="H127" s="274">
        <v>91.15</v>
      </c>
      <c r="I127" s="274">
        <v>95</v>
      </c>
      <c r="J127" s="274">
        <v>97.4</v>
      </c>
      <c r="K127" s="272">
        <v>92.6</v>
      </c>
      <c r="L127" s="272">
        <v>86.35</v>
      </c>
      <c r="M127" s="272">
        <v>7.2233400000000003</v>
      </c>
    </row>
    <row r="128" spans="1:13">
      <c r="A128" s="263">
        <v>118</v>
      </c>
      <c r="B128" s="272" t="s">
        <v>341</v>
      </c>
      <c r="C128" s="273">
        <v>115.5</v>
      </c>
      <c r="D128" s="274">
        <v>117.36666666666667</v>
      </c>
      <c r="E128" s="274">
        <v>112.38333333333335</v>
      </c>
      <c r="F128" s="274">
        <v>109.26666666666668</v>
      </c>
      <c r="G128" s="274">
        <v>104.28333333333336</v>
      </c>
      <c r="H128" s="274">
        <v>120.48333333333335</v>
      </c>
      <c r="I128" s="274">
        <v>125.46666666666667</v>
      </c>
      <c r="J128" s="274">
        <v>128.58333333333334</v>
      </c>
      <c r="K128" s="272">
        <v>122.35</v>
      </c>
      <c r="L128" s="272">
        <v>114.25</v>
      </c>
      <c r="M128" s="272">
        <v>30.794149999999998</v>
      </c>
    </row>
    <row r="129" spans="1:13">
      <c r="A129" s="263">
        <v>119</v>
      </c>
      <c r="B129" s="272" t="s">
        <v>342</v>
      </c>
      <c r="C129" s="273">
        <v>449.1</v>
      </c>
      <c r="D129" s="274">
        <v>449.91666666666669</v>
      </c>
      <c r="E129" s="274">
        <v>443.18333333333339</v>
      </c>
      <c r="F129" s="274">
        <v>437.26666666666671</v>
      </c>
      <c r="G129" s="274">
        <v>430.53333333333342</v>
      </c>
      <c r="H129" s="274">
        <v>455.83333333333337</v>
      </c>
      <c r="I129" s="274">
        <v>462.56666666666661</v>
      </c>
      <c r="J129" s="274">
        <v>468.48333333333335</v>
      </c>
      <c r="K129" s="272">
        <v>456.65</v>
      </c>
      <c r="L129" s="272">
        <v>444</v>
      </c>
      <c r="M129" s="272">
        <v>1.3482099999999999</v>
      </c>
    </row>
    <row r="130" spans="1:13">
      <c r="A130" s="263">
        <v>120</v>
      </c>
      <c r="B130" s="272" t="s">
        <v>92</v>
      </c>
      <c r="C130" s="273">
        <v>305.3</v>
      </c>
      <c r="D130" s="274">
        <v>306.10000000000002</v>
      </c>
      <c r="E130" s="274">
        <v>297.30000000000007</v>
      </c>
      <c r="F130" s="274">
        <v>289.30000000000007</v>
      </c>
      <c r="G130" s="274">
        <v>280.50000000000011</v>
      </c>
      <c r="H130" s="274">
        <v>314.10000000000002</v>
      </c>
      <c r="I130" s="274">
        <v>322.89999999999998</v>
      </c>
      <c r="J130" s="274">
        <v>330.9</v>
      </c>
      <c r="K130" s="272">
        <v>314.89999999999998</v>
      </c>
      <c r="L130" s="272">
        <v>298.10000000000002</v>
      </c>
      <c r="M130" s="272">
        <v>294.62092000000001</v>
      </c>
    </row>
    <row r="131" spans="1:13">
      <c r="A131" s="263">
        <v>121</v>
      </c>
      <c r="B131" s="272" t="s">
        <v>87</v>
      </c>
      <c r="C131" s="273">
        <v>521.75</v>
      </c>
      <c r="D131" s="274">
        <v>522.69999999999993</v>
      </c>
      <c r="E131" s="274">
        <v>516.84999999999991</v>
      </c>
      <c r="F131" s="274">
        <v>511.94999999999993</v>
      </c>
      <c r="G131" s="274">
        <v>506.09999999999991</v>
      </c>
      <c r="H131" s="274">
        <v>527.59999999999991</v>
      </c>
      <c r="I131" s="274">
        <v>533.45000000000005</v>
      </c>
      <c r="J131" s="274">
        <v>538.34999999999991</v>
      </c>
      <c r="K131" s="272">
        <v>528.54999999999995</v>
      </c>
      <c r="L131" s="272">
        <v>517.79999999999995</v>
      </c>
      <c r="M131" s="272">
        <v>25.929369999999999</v>
      </c>
    </row>
    <row r="132" spans="1:13">
      <c r="A132" s="263">
        <v>122</v>
      </c>
      <c r="B132" s="272" t="s">
        <v>235</v>
      </c>
      <c r="C132" s="273">
        <v>1240.05</v>
      </c>
      <c r="D132" s="274">
        <v>1250.3</v>
      </c>
      <c r="E132" s="274">
        <v>1195.75</v>
      </c>
      <c r="F132" s="274">
        <v>1151.45</v>
      </c>
      <c r="G132" s="274">
        <v>1096.9000000000001</v>
      </c>
      <c r="H132" s="274">
        <v>1294.5999999999999</v>
      </c>
      <c r="I132" s="274">
        <v>1349.1499999999996</v>
      </c>
      <c r="J132" s="274">
        <v>1393.4499999999998</v>
      </c>
      <c r="K132" s="272">
        <v>1304.8499999999999</v>
      </c>
      <c r="L132" s="272">
        <v>1206</v>
      </c>
      <c r="M132" s="272">
        <v>3.1080299999999998</v>
      </c>
    </row>
    <row r="133" spans="1:13">
      <c r="A133" s="263">
        <v>123</v>
      </c>
      <c r="B133" s="272" t="s">
        <v>343</v>
      </c>
      <c r="C133" s="273">
        <v>1012.65</v>
      </c>
      <c r="D133" s="274">
        <v>1019.8666666666668</v>
      </c>
      <c r="E133" s="274">
        <v>1001.8333333333335</v>
      </c>
      <c r="F133" s="274">
        <v>991.01666666666665</v>
      </c>
      <c r="G133" s="274">
        <v>972.98333333333335</v>
      </c>
      <c r="H133" s="274">
        <v>1030.6833333333336</v>
      </c>
      <c r="I133" s="274">
        <v>1048.7166666666669</v>
      </c>
      <c r="J133" s="274">
        <v>1059.5333333333338</v>
      </c>
      <c r="K133" s="272">
        <v>1037.9000000000001</v>
      </c>
      <c r="L133" s="272">
        <v>1009.05</v>
      </c>
      <c r="M133" s="272">
        <v>3.2980200000000002</v>
      </c>
    </row>
    <row r="134" spans="1:13">
      <c r="A134" s="263">
        <v>124</v>
      </c>
      <c r="B134" s="272" t="s">
        <v>344</v>
      </c>
      <c r="C134" s="273">
        <v>149.19999999999999</v>
      </c>
      <c r="D134" s="274">
        <v>150.93333333333334</v>
      </c>
      <c r="E134" s="274">
        <v>146.31666666666666</v>
      </c>
      <c r="F134" s="274">
        <v>143.43333333333334</v>
      </c>
      <c r="G134" s="274">
        <v>138.81666666666666</v>
      </c>
      <c r="H134" s="274">
        <v>153.81666666666666</v>
      </c>
      <c r="I134" s="274">
        <v>158.43333333333334</v>
      </c>
      <c r="J134" s="274">
        <v>161.31666666666666</v>
      </c>
      <c r="K134" s="272">
        <v>155.55000000000001</v>
      </c>
      <c r="L134" s="272">
        <v>148.05000000000001</v>
      </c>
      <c r="M134" s="272">
        <v>11.00704</v>
      </c>
    </row>
    <row r="135" spans="1:13">
      <c r="A135" s="263">
        <v>125</v>
      </c>
      <c r="B135" s="272" t="s">
        <v>841</v>
      </c>
      <c r="C135" s="273">
        <v>343</v>
      </c>
      <c r="D135" s="274">
        <v>344.33333333333331</v>
      </c>
      <c r="E135" s="274">
        <v>336.66666666666663</v>
      </c>
      <c r="F135" s="274">
        <v>330.33333333333331</v>
      </c>
      <c r="G135" s="274">
        <v>322.66666666666663</v>
      </c>
      <c r="H135" s="274">
        <v>350.66666666666663</v>
      </c>
      <c r="I135" s="274">
        <v>358.33333333333326</v>
      </c>
      <c r="J135" s="274">
        <v>364.66666666666663</v>
      </c>
      <c r="K135" s="272">
        <v>352</v>
      </c>
      <c r="L135" s="272">
        <v>338</v>
      </c>
      <c r="M135" s="272">
        <v>4.4407899999999998</v>
      </c>
    </row>
    <row r="136" spans="1:13">
      <c r="A136" s="263">
        <v>126</v>
      </c>
      <c r="B136" s="272" t="s">
        <v>741</v>
      </c>
      <c r="C136" s="273">
        <v>754.3</v>
      </c>
      <c r="D136" s="274">
        <v>752.43333333333339</v>
      </c>
      <c r="E136" s="274">
        <v>741.86666666666679</v>
      </c>
      <c r="F136" s="274">
        <v>729.43333333333339</v>
      </c>
      <c r="G136" s="274">
        <v>718.86666666666679</v>
      </c>
      <c r="H136" s="274">
        <v>764.86666666666679</v>
      </c>
      <c r="I136" s="274">
        <v>775.43333333333339</v>
      </c>
      <c r="J136" s="274">
        <v>787.86666666666679</v>
      </c>
      <c r="K136" s="272">
        <v>763</v>
      </c>
      <c r="L136" s="272">
        <v>740</v>
      </c>
      <c r="M136" s="272">
        <v>0.72938999999999998</v>
      </c>
    </row>
    <row r="137" spans="1:13">
      <c r="A137" s="263">
        <v>127</v>
      </c>
      <c r="B137" s="272" t="s">
        <v>346</v>
      </c>
      <c r="C137" s="273">
        <v>492.5</v>
      </c>
      <c r="D137" s="274">
        <v>485.16666666666669</v>
      </c>
      <c r="E137" s="274">
        <v>471.43333333333339</v>
      </c>
      <c r="F137" s="274">
        <v>450.36666666666673</v>
      </c>
      <c r="G137" s="274">
        <v>436.63333333333344</v>
      </c>
      <c r="H137" s="274">
        <v>506.23333333333335</v>
      </c>
      <c r="I137" s="274">
        <v>519.96666666666658</v>
      </c>
      <c r="J137" s="274">
        <v>541.0333333333333</v>
      </c>
      <c r="K137" s="272">
        <v>498.9</v>
      </c>
      <c r="L137" s="272">
        <v>464.1</v>
      </c>
      <c r="M137" s="272">
        <v>3.2665899999999999</v>
      </c>
    </row>
    <row r="138" spans="1:13">
      <c r="A138" s="263">
        <v>128</v>
      </c>
      <c r="B138" s="272" t="s">
        <v>89</v>
      </c>
      <c r="C138" s="273">
        <v>12.2</v>
      </c>
      <c r="D138" s="274">
        <v>12.333333333333334</v>
      </c>
      <c r="E138" s="274">
        <v>12.016666666666667</v>
      </c>
      <c r="F138" s="274">
        <v>11.833333333333334</v>
      </c>
      <c r="G138" s="274">
        <v>11.516666666666667</v>
      </c>
      <c r="H138" s="274">
        <v>12.516666666666667</v>
      </c>
      <c r="I138" s="274">
        <v>12.833333333333334</v>
      </c>
      <c r="J138" s="274">
        <v>13.016666666666667</v>
      </c>
      <c r="K138" s="272">
        <v>12.65</v>
      </c>
      <c r="L138" s="272">
        <v>12.15</v>
      </c>
      <c r="M138" s="272">
        <v>47.492330000000003</v>
      </c>
    </row>
    <row r="139" spans="1:13">
      <c r="A139" s="263">
        <v>129</v>
      </c>
      <c r="B139" s="272" t="s">
        <v>347</v>
      </c>
      <c r="C139" s="273">
        <v>124.05</v>
      </c>
      <c r="D139" s="274">
        <v>125.46666666666665</v>
      </c>
      <c r="E139" s="274">
        <v>121.98333333333332</v>
      </c>
      <c r="F139" s="274">
        <v>119.91666666666667</v>
      </c>
      <c r="G139" s="274">
        <v>116.43333333333334</v>
      </c>
      <c r="H139" s="274">
        <v>127.5333333333333</v>
      </c>
      <c r="I139" s="274">
        <v>131.01666666666662</v>
      </c>
      <c r="J139" s="274">
        <v>133.08333333333329</v>
      </c>
      <c r="K139" s="272">
        <v>128.94999999999999</v>
      </c>
      <c r="L139" s="272">
        <v>123.4</v>
      </c>
      <c r="M139" s="272">
        <v>2.8956200000000001</v>
      </c>
    </row>
    <row r="140" spans="1:13">
      <c r="A140" s="263">
        <v>130</v>
      </c>
      <c r="B140" s="272" t="s">
        <v>90</v>
      </c>
      <c r="C140" s="273">
        <v>3822.45</v>
      </c>
      <c r="D140" s="274">
        <v>3782.4333333333329</v>
      </c>
      <c r="E140" s="274">
        <v>3705.0666666666657</v>
      </c>
      <c r="F140" s="274">
        <v>3587.6833333333329</v>
      </c>
      <c r="G140" s="274">
        <v>3510.3166666666657</v>
      </c>
      <c r="H140" s="274">
        <v>3899.8166666666657</v>
      </c>
      <c r="I140" s="274">
        <v>3977.1833333333334</v>
      </c>
      <c r="J140" s="274">
        <v>4094.5666666666657</v>
      </c>
      <c r="K140" s="272">
        <v>3859.8</v>
      </c>
      <c r="L140" s="272">
        <v>3665.05</v>
      </c>
      <c r="M140" s="272">
        <v>21.525549999999999</v>
      </c>
    </row>
    <row r="141" spans="1:13">
      <c r="A141" s="263">
        <v>131</v>
      </c>
      <c r="B141" s="272" t="s">
        <v>348</v>
      </c>
      <c r="C141" s="273">
        <v>16310.15</v>
      </c>
      <c r="D141" s="274">
        <v>16253.383333333333</v>
      </c>
      <c r="E141" s="274">
        <v>15756.766666666666</v>
      </c>
      <c r="F141" s="274">
        <v>15203.383333333333</v>
      </c>
      <c r="G141" s="274">
        <v>14706.766666666666</v>
      </c>
      <c r="H141" s="274">
        <v>16806.766666666666</v>
      </c>
      <c r="I141" s="274">
        <v>17303.383333333331</v>
      </c>
      <c r="J141" s="274">
        <v>17856.766666666666</v>
      </c>
      <c r="K141" s="272">
        <v>16750</v>
      </c>
      <c r="L141" s="272">
        <v>15700</v>
      </c>
      <c r="M141" s="272">
        <v>1.2781800000000001</v>
      </c>
    </row>
    <row r="142" spans="1:13">
      <c r="A142" s="263">
        <v>132</v>
      </c>
      <c r="B142" s="272" t="s">
        <v>349</v>
      </c>
      <c r="C142" s="273">
        <v>2396.35</v>
      </c>
      <c r="D142" s="274">
        <v>2420.7666666666664</v>
      </c>
      <c r="E142" s="274">
        <v>2362.583333333333</v>
      </c>
      <c r="F142" s="274">
        <v>2328.8166666666666</v>
      </c>
      <c r="G142" s="274">
        <v>2270.6333333333332</v>
      </c>
      <c r="H142" s="274">
        <v>2454.5333333333328</v>
      </c>
      <c r="I142" s="274">
        <v>2512.7166666666662</v>
      </c>
      <c r="J142" s="274">
        <v>2546.4833333333327</v>
      </c>
      <c r="K142" s="272">
        <v>2478.9499999999998</v>
      </c>
      <c r="L142" s="272">
        <v>2387</v>
      </c>
      <c r="M142" s="272">
        <v>1.16656</v>
      </c>
    </row>
    <row r="143" spans="1:13">
      <c r="A143" s="263">
        <v>133</v>
      </c>
      <c r="B143" s="272" t="s">
        <v>93</v>
      </c>
      <c r="C143" s="273">
        <v>4800.8999999999996</v>
      </c>
      <c r="D143" s="274">
        <v>4752.1833333333334</v>
      </c>
      <c r="E143" s="274">
        <v>4674.3666666666668</v>
      </c>
      <c r="F143" s="274">
        <v>4547.833333333333</v>
      </c>
      <c r="G143" s="274">
        <v>4470.0166666666664</v>
      </c>
      <c r="H143" s="274">
        <v>4878.7166666666672</v>
      </c>
      <c r="I143" s="274">
        <v>4956.5333333333347</v>
      </c>
      <c r="J143" s="274">
        <v>5083.0666666666675</v>
      </c>
      <c r="K143" s="272">
        <v>4830</v>
      </c>
      <c r="L143" s="272">
        <v>4625.6499999999996</v>
      </c>
      <c r="M143" s="272">
        <v>24.076809999999998</v>
      </c>
    </row>
    <row r="144" spans="1:13">
      <c r="A144" s="263">
        <v>134</v>
      </c>
      <c r="B144" s="272" t="s">
        <v>350</v>
      </c>
      <c r="C144" s="273">
        <v>342.6</v>
      </c>
      <c r="D144" s="274">
        <v>345.05</v>
      </c>
      <c r="E144" s="274">
        <v>338.1</v>
      </c>
      <c r="F144" s="274">
        <v>333.6</v>
      </c>
      <c r="G144" s="274">
        <v>326.65000000000003</v>
      </c>
      <c r="H144" s="274">
        <v>349.55</v>
      </c>
      <c r="I144" s="274">
        <v>356.49999999999994</v>
      </c>
      <c r="J144" s="274">
        <v>361</v>
      </c>
      <c r="K144" s="272">
        <v>352</v>
      </c>
      <c r="L144" s="272">
        <v>340.55</v>
      </c>
      <c r="M144" s="272">
        <v>3.4045299999999998</v>
      </c>
    </row>
    <row r="145" spans="1:13">
      <c r="A145" s="263">
        <v>135</v>
      </c>
      <c r="B145" s="272" t="s">
        <v>351</v>
      </c>
      <c r="C145" s="273">
        <v>96.15</v>
      </c>
      <c r="D145" s="274">
        <v>95.883333333333326</v>
      </c>
      <c r="E145" s="274">
        <v>94.766666666666652</v>
      </c>
      <c r="F145" s="274">
        <v>93.383333333333326</v>
      </c>
      <c r="G145" s="274">
        <v>92.266666666666652</v>
      </c>
      <c r="H145" s="274">
        <v>97.266666666666652</v>
      </c>
      <c r="I145" s="274">
        <v>98.383333333333326</v>
      </c>
      <c r="J145" s="274">
        <v>99.766666666666652</v>
      </c>
      <c r="K145" s="272">
        <v>97</v>
      </c>
      <c r="L145" s="272">
        <v>94.5</v>
      </c>
      <c r="M145" s="272">
        <v>10.45008</v>
      </c>
    </row>
    <row r="146" spans="1:13">
      <c r="A146" s="263">
        <v>136</v>
      </c>
      <c r="B146" s="272" t="s">
        <v>842</v>
      </c>
      <c r="C146" s="273">
        <v>214</v>
      </c>
      <c r="D146" s="274">
        <v>216.96666666666667</v>
      </c>
      <c r="E146" s="274">
        <v>210.53333333333333</v>
      </c>
      <c r="F146" s="274">
        <v>207.06666666666666</v>
      </c>
      <c r="G146" s="274">
        <v>200.63333333333333</v>
      </c>
      <c r="H146" s="274">
        <v>220.43333333333334</v>
      </c>
      <c r="I146" s="274">
        <v>226.86666666666667</v>
      </c>
      <c r="J146" s="274">
        <v>230.33333333333334</v>
      </c>
      <c r="K146" s="272">
        <v>223.4</v>
      </c>
      <c r="L146" s="272">
        <v>213.5</v>
      </c>
      <c r="M146" s="272">
        <v>5.6100099999999999</v>
      </c>
    </row>
    <row r="147" spans="1:13">
      <c r="A147" s="263">
        <v>137</v>
      </c>
      <c r="B147" s="272" t="s">
        <v>743</v>
      </c>
      <c r="C147" s="273">
        <v>1994.8</v>
      </c>
      <c r="D147" s="274">
        <v>2030.7666666666667</v>
      </c>
      <c r="E147" s="274">
        <v>1940.0333333333333</v>
      </c>
      <c r="F147" s="274">
        <v>1885.2666666666667</v>
      </c>
      <c r="G147" s="274">
        <v>1794.5333333333333</v>
      </c>
      <c r="H147" s="274">
        <v>2085.5333333333333</v>
      </c>
      <c r="I147" s="274">
        <v>2176.2666666666664</v>
      </c>
      <c r="J147" s="274">
        <v>2231.0333333333333</v>
      </c>
      <c r="K147" s="272">
        <v>2121.5</v>
      </c>
      <c r="L147" s="272">
        <v>1976</v>
      </c>
      <c r="M147" s="272">
        <v>0.10259</v>
      </c>
    </row>
    <row r="148" spans="1:13">
      <c r="A148" s="263">
        <v>138</v>
      </c>
      <c r="B148" s="272" t="s">
        <v>236</v>
      </c>
      <c r="C148" s="273">
        <v>65.849999999999994</v>
      </c>
      <c r="D148" s="274">
        <v>66.8</v>
      </c>
      <c r="E148" s="274">
        <v>64.55</v>
      </c>
      <c r="F148" s="274">
        <v>63.25</v>
      </c>
      <c r="G148" s="274">
        <v>61</v>
      </c>
      <c r="H148" s="274">
        <v>68.099999999999994</v>
      </c>
      <c r="I148" s="274">
        <v>70.349999999999994</v>
      </c>
      <c r="J148" s="274">
        <v>71.649999999999991</v>
      </c>
      <c r="K148" s="272">
        <v>69.05</v>
      </c>
      <c r="L148" s="272">
        <v>65.5</v>
      </c>
      <c r="M148" s="272">
        <v>14.118399999999999</v>
      </c>
    </row>
    <row r="149" spans="1:13">
      <c r="A149" s="263">
        <v>139</v>
      </c>
      <c r="B149" s="272" t="s">
        <v>94</v>
      </c>
      <c r="C149" s="273">
        <v>2932.15</v>
      </c>
      <c r="D149" s="274">
        <v>2942.4499999999994</v>
      </c>
      <c r="E149" s="274">
        <v>2894.8999999999987</v>
      </c>
      <c r="F149" s="274">
        <v>2857.6499999999992</v>
      </c>
      <c r="G149" s="274">
        <v>2810.0999999999985</v>
      </c>
      <c r="H149" s="274">
        <v>2979.6999999999989</v>
      </c>
      <c r="I149" s="274">
        <v>3027.2499999999991</v>
      </c>
      <c r="J149" s="274">
        <v>3064.4999999999991</v>
      </c>
      <c r="K149" s="272">
        <v>2990</v>
      </c>
      <c r="L149" s="272">
        <v>2905.2</v>
      </c>
      <c r="M149" s="272">
        <v>9.1583799999999993</v>
      </c>
    </row>
    <row r="150" spans="1:13">
      <c r="A150" s="263">
        <v>140</v>
      </c>
      <c r="B150" s="272" t="s">
        <v>352</v>
      </c>
      <c r="C150" s="273">
        <v>164.7</v>
      </c>
      <c r="D150" s="274">
        <v>164.78333333333333</v>
      </c>
      <c r="E150" s="274">
        <v>162.91666666666666</v>
      </c>
      <c r="F150" s="274">
        <v>161.13333333333333</v>
      </c>
      <c r="G150" s="274">
        <v>159.26666666666665</v>
      </c>
      <c r="H150" s="274">
        <v>166.56666666666666</v>
      </c>
      <c r="I150" s="274">
        <v>168.43333333333334</v>
      </c>
      <c r="J150" s="274">
        <v>170.21666666666667</v>
      </c>
      <c r="K150" s="272">
        <v>166.65</v>
      </c>
      <c r="L150" s="272">
        <v>163</v>
      </c>
      <c r="M150" s="272">
        <v>0.73234999999999995</v>
      </c>
    </row>
    <row r="151" spans="1:13">
      <c r="A151" s="263">
        <v>141</v>
      </c>
      <c r="B151" s="272" t="s">
        <v>237</v>
      </c>
      <c r="C151" s="273">
        <v>502.7</v>
      </c>
      <c r="D151" s="274">
        <v>501.2166666666667</v>
      </c>
      <c r="E151" s="274">
        <v>487.48333333333335</v>
      </c>
      <c r="F151" s="274">
        <v>472.26666666666665</v>
      </c>
      <c r="G151" s="274">
        <v>458.5333333333333</v>
      </c>
      <c r="H151" s="274">
        <v>516.43333333333339</v>
      </c>
      <c r="I151" s="274">
        <v>530.16666666666674</v>
      </c>
      <c r="J151" s="274">
        <v>545.38333333333344</v>
      </c>
      <c r="K151" s="272">
        <v>514.95000000000005</v>
      </c>
      <c r="L151" s="272">
        <v>486</v>
      </c>
      <c r="M151" s="272">
        <v>6.4360600000000003</v>
      </c>
    </row>
    <row r="152" spans="1:13">
      <c r="A152" s="263">
        <v>142</v>
      </c>
      <c r="B152" s="272" t="s">
        <v>238</v>
      </c>
      <c r="C152" s="273">
        <v>1469</v>
      </c>
      <c r="D152" s="274">
        <v>1468.1499999999999</v>
      </c>
      <c r="E152" s="274">
        <v>1447.3499999999997</v>
      </c>
      <c r="F152" s="274">
        <v>1425.6999999999998</v>
      </c>
      <c r="G152" s="274">
        <v>1404.8999999999996</v>
      </c>
      <c r="H152" s="274">
        <v>1489.7999999999997</v>
      </c>
      <c r="I152" s="274">
        <v>1510.6</v>
      </c>
      <c r="J152" s="274">
        <v>1532.2499999999998</v>
      </c>
      <c r="K152" s="272">
        <v>1488.95</v>
      </c>
      <c r="L152" s="272">
        <v>1446.5</v>
      </c>
      <c r="M152" s="272">
        <v>1.7301899999999999</v>
      </c>
    </row>
    <row r="153" spans="1:13">
      <c r="A153" s="263">
        <v>143</v>
      </c>
      <c r="B153" s="272" t="s">
        <v>239</v>
      </c>
      <c r="C153" s="273">
        <v>74.349999999999994</v>
      </c>
      <c r="D153" s="274">
        <v>74.733333333333334</v>
      </c>
      <c r="E153" s="274">
        <v>73.666666666666671</v>
      </c>
      <c r="F153" s="274">
        <v>72.983333333333334</v>
      </c>
      <c r="G153" s="274">
        <v>71.916666666666671</v>
      </c>
      <c r="H153" s="274">
        <v>75.416666666666671</v>
      </c>
      <c r="I153" s="274">
        <v>76.483333333333334</v>
      </c>
      <c r="J153" s="274">
        <v>77.166666666666671</v>
      </c>
      <c r="K153" s="272">
        <v>75.8</v>
      </c>
      <c r="L153" s="272">
        <v>74.05</v>
      </c>
      <c r="M153" s="272">
        <v>16.60295</v>
      </c>
    </row>
    <row r="154" spans="1:13">
      <c r="A154" s="263">
        <v>144</v>
      </c>
      <c r="B154" s="272" t="s">
        <v>95</v>
      </c>
      <c r="C154" s="273">
        <v>83.5</v>
      </c>
      <c r="D154" s="274">
        <v>84.600000000000009</v>
      </c>
      <c r="E154" s="274">
        <v>81.200000000000017</v>
      </c>
      <c r="F154" s="274">
        <v>78.900000000000006</v>
      </c>
      <c r="G154" s="274">
        <v>75.500000000000014</v>
      </c>
      <c r="H154" s="274">
        <v>86.90000000000002</v>
      </c>
      <c r="I154" s="274">
        <v>90.300000000000026</v>
      </c>
      <c r="J154" s="274">
        <v>92.600000000000023</v>
      </c>
      <c r="K154" s="272">
        <v>88</v>
      </c>
      <c r="L154" s="272">
        <v>82.3</v>
      </c>
      <c r="M154" s="272">
        <v>38.05274</v>
      </c>
    </row>
    <row r="155" spans="1:13">
      <c r="A155" s="263">
        <v>145</v>
      </c>
      <c r="B155" s="272" t="s">
        <v>353</v>
      </c>
      <c r="C155" s="273">
        <v>577.70000000000005</v>
      </c>
      <c r="D155" s="274">
        <v>580.5</v>
      </c>
      <c r="E155" s="274">
        <v>570.20000000000005</v>
      </c>
      <c r="F155" s="274">
        <v>562.70000000000005</v>
      </c>
      <c r="G155" s="274">
        <v>552.40000000000009</v>
      </c>
      <c r="H155" s="274">
        <v>588</v>
      </c>
      <c r="I155" s="274">
        <v>598.29999999999995</v>
      </c>
      <c r="J155" s="274">
        <v>605.79999999999995</v>
      </c>
      <c r="K155" s="272">
        <v>590.79999999999995</v>
      </c>
      <c r="L155" s="272">
        <v>573</v>
      </c>
      <c r="M155" s="272">
        <v>0.78986000000000001</v>
      </c>
    </row>
    <row r="156" spans="1:13">
      <c r="A156" s="263">
        <v>146</v>
      </c>
      <c r="B156" s="272" t="s">
        <v>96</v>
      </c>
      <c r="C156" s="273">
        <v>1400.25</v>
      </c>
      <c r="D156" s="274">
        <v>1412.05</v>
      </c>
      <c r="E156" s="274">
        <v>1379.1999999999998</v>
      </c>
      <c r="F156" s="274">
        <v>1358.1499999999999</v>
      </c>
      <c r="G156" s="274">
        <v>1325.2999999999997</v>
      </c>
      <c r="H156" s="274">
        <v>1433.1</v>
      </c>
      <c r="I156" s="274">
        <v>1465.9499999999998</v>
      </c>
      <c r="J156" s="274">
        <v>1487</v>
      </c>
      <c r="K156" s="272">
        <v>1444.9</v>
      </c>
      <c r="L156" s="272">
        <v>1391</v>
      </c>
      <c r="M156" s="272">
        <v>16.44014</v>
      </c>
    </row>
    <row r="157" spans="1:13">
      <c r="A157" s="263">
        <v>147</v>
      </c>
      <c r="B157" s="272" t="s">
        <v>97</v>
      </c>
      <c r="C157" s="273">
        <v>203.75</v>
      </c>
      <c r="D157" s="274">
        <v>204.5</v>
      </c>
      <c r="E157" s="274">
        <v>201.6</v>
      </c>
      <c r="F157" s="274">
        <v>199.45</v>
      </c>
      <c r="G157" s="274">
        <v>196.54999999999998</v>
      </c>
      <c r="H157" s="274">
        <v>206.65</v>
      </c>
      <c r="I157" s="274">
        <v>209.54999999999998</v>
      </c>
      <c r="J157" s="274">
        <v>211.70000000000002</v>
      </c>
      <c r="K157" s="272">
        <v>207.4</v>
      </c>
      <c r="L157" s="272">
        <v>202.35</v>
      </c>
      <c r="M157" s="272">
        <v>63.709519999999998</v>
      </c>
    </row>
    <row r="158" spans="1:13">
      <c r="A158" s="263">
        <v>148</v>
      </c>
      <c r="B158" s="272" t="s">
        <v>355</v>
      </c>
      <c r="C158" s="273">
        <v>287.85000000000002</v>
      </c>
      <c r="D158" s="274">
        <v>290.81666666666666</v>
      </c>
      <c r="E158" s="274">
        <v>283.0333333333333</v>
      </c>
      <c r="F158" s="274">
        <v>278.21666666666664</v>
      </c>
      <c r="G158" s="274">
        <v>270.43333333333328</v>
      </c>
      <c r="H158" s="274">
        <v>295.63333333333333</v>
      </c>
      <c r="I158" s="274">
        <v>303.41666666666674</v>
      </c>
      <c r="J158" s="274">
        <v>308.23333333333335</v>
      </c>
      <c r="K158" s="272">
        <v>298.60000000000002</v>
      </c>
      <c r="L158" s="272">
        <v>286</v>
      </c>
      <c r="M158" s="272">
        <v>4.2919400000000003</v>
      </c>
    </row>
    <row r="159" spans="1:13">
      <c r="A159" s="263">
        <v>149</v>
      </c>
      <c r="B159" s="272" t="s">
        <v>98</v>
      </c>
      <c r="C159" s="273">
        <v>83.2</v>
      </c>
      <c r="D159" s="274">
        <v>84.433333333333323</v>
      </c>
      <c r="E159" s="274">
        <v>81.616666666666646</v>
      </c>
      <c r="F159" s="274">
        <v>80.033333333333317</v>
      </c>
      <c r="G159" s="274">
        <v>77.21666666666664</v>
      </c>
      <c r="H159" s="274">
        <v>86.016666666666652</v>
      </c>
      <c r="I159" s="274">
        <v>88.833333333333343</v>
      </c>
      <c r="J159" s="274">
        <v>90.416666666666657</v>
      </c>
      <c r="K159" s="272">
        <v>87.25</v>
      </c>
      <c r="L159" s="272">
        <v>82.85</v>
      </c>
      <c r="M159" s="272">
        <v>379.01726000000002</v>
      </c>
    </row>
    <row r="160" spans="1:13">
      <c r="A160" s="263">
        <v>150</v>
      </c>
      <c r="B160" s="272" t="s">
        <v>356</v>
      </c>
      <c r="C160" s="273">
        <v>2406.25</v>
      </c>
      <c r="D160" s="274">
        <v>2414.75</v>
      </c>
      <c r="E160" s="274">
        <v>2389.5</v>
      </c>
      <c r="F160" s="274">
        <v>2372.75</v>
      </c>
      <c r="G160" s="274">
        <v>2347.5</v>
      </c>
      <c r="H160" s="274">
        <v>2431.5</v>
      </c>
      <c r="I160" s="274">
        <v>2456.75</v>
      </c>
      <c r="J160" s="274">
        <v>2473.5</v>
      </c>
      <c r="K160" s="272">
        <v>2440</v>
      </c>
      <c r="L160" s="272">
        <v>2398</v>
      </c>
      <c r="M160" s="272">
        <v>6.4780000000000004E-2</v>
      </c>
    </row>
    <row r="161" spans="1:13">
      <c r="A161" s="263">
        <v>151</v>
      </c>
      <c r="B161" s="272" t="s">
        <v>357</v>
      </c>
      <c r="C161" s="273">
        <v>372.2</v>
      </c>
      <c r="D161" s="274">
        <v>371.98333333333335</v>
      </c>
      <c r="E161" s="274">
        <v>369.26666666666671</v>
      </c>
      <c r="F161" s="274">
        <v>366.33333333333337</v>
      </c>
      <c r="G161" s="274">
        <v>363.61666666666673</v>
      </c>
      <c r="H161" s="274">
        <v>374.91666666666669</v>
      </c>
      <c r="I161" s="274">
        <v>377.63333333333338</v>
      </c>
      <c r="J161" s="274">
        <v>380.56666666666666</v>
      </c>
      <c r="K161" s="272">
        <v>374.7</v>
      </c>
      <c r="L161" s="272">
        <v>369.05</v>
      </c>
      <c r="M161" s="272">
        <v>1.1810400000000001</v>
      </c>
    </row>
    <row r="162" spans="1:13">
      <c r="A162" s="263">
        <v>152</v>
      </c>
      <c r="B162" s="272" t="s">
        <v>358</v>
      </c>
      <c r="C162" s="273">
        <v>678.2</v>
      </c>
      <c r="D162" s="274">
        <v>682.05000000000007</v>
      </c>
      <c r="E162" s="274">
        <v>669.15000000000009</v>
      </c>
      <c r="F162" s="274">
        <v>660.1</v>
      </c>
      <c r="G162" s="274">
        <v>647.20000000000005</v>
      </c>
      <c r="H162" s="274">
        <v>691.10000000000014</v>
      </c>
      <c r="I162" s="274">
        <v>704</v>
      </c>
      <c r="J162" s="274">
        <v>713.05000000000018</v>
      </c>
      <c r="K162" s="272">
        <v>694.95</v>
      </c>
      <c r="L162" s="272">
        <v>673</v>
      </c>
      <c r="M162" s="272">
        <v>3.1231300000000002</v>
      </c>
    </row>
    <row r="163" spans="1:13">
      <c r="A163" s="263">
        <v>153</v>
      </c>
      <c r="B163" s="272" t="s">
        <v>359</v>
      </c>
      <c r="C163" s="273">
        <v>97.6</v>
      </c>
      <c r="D163" s="274">
        <v>99.016666666666666</v>
      </c>
      <c r="E163" s="274">
        <v>96.033333333333331</v>
      </c>
      <c r="F163" s="274">
        <v>94.466666666666669</v>
      </c>
      <c r="G163" s="274">
        <v>91.483333333333334</v>
      </c>
      <c r="H163" s="274">
        <v>100.58333333333333</v>
      </c>
      <c r="I163" s="274">
        <v>103.56666666666665</v>
      </c>
      <c r="J163" s="274">
        <v>105.13333333333333</v>
      </c>
      <c r="K163" s="272">
        <v>102</v>
      </c>
      <c r="L163" s="272">
        <v>97.45</v>
      </c>
      <c r="M163" s="272">
        <v>53.054180000000002</v>
      </c>
    </row>
    <row r="164" spans="1:13">
      <c r="A164" s="263">
        <v>154</v>
      </c>
      <c r="B164" s="272" t="s">
        <v>360</v>
      </c>
      <c r="C164" s="273">
        <v>167.5</v>
      </c>
      <c r="D164" s="274">
        <v>168.20000000000002</v>
      </c>
      <c r="E164" s="274">
        <v>163.40000000000003</v>
      </c>
      <c r="F164" s="274">
        <v>159.30000000000001</v>
      </c>
      <c r="G164" s="274">
        <v>154.50000000000003</v>
      </c>
      <c r="H164" s="274">
        <v>172.30000000000004</v>
      </c>
      <c r="I164" s="274">
        <v>177.10000000000005</v>
      </c>
      <c r="J164" s="274">
        <v>181.20000000000005</v>
      </c>
      <c r="K164" s="272">
        <v>173</v>
      </c>
      <c r="L164" s="272">
        <v>164.1</v>
      </c>
      <c r="M164" s="272">
        <v>26.80143</v>
      </c>
    </row>
    <row r="165" spans="1:13">
      <c r="A165" s="263">
        <v>155</v>
      </c>
      <c r="B165" s="272" t="s">
        <v>240</v>
      </c>
      <c r="C165" s="273">
        <v>7.95</v>
      </c>
      <c r="D165" s="274">
        <v>7.916666666666667</v>
      </c>
      <c r="E165" s="274">
        <v>7.6833333333333336</v>
      </c>
      <c r="F165" s="274">
        <v>7.416666666666667</v>
      </c>
      <c r="G165" s="274">
        <v>7.1833333333333336</v>
      </c>
      <c r="H165" s="274">
        <v>8.1833333333333336</v>
      </c>
      <c r="I165" s="274">
        <v>8.4166666666666661</v>
      </c>
      <c r="J165" s="274">
        <v>8.6833333333333336</v>
      </c>
      <c r="K165" s="272">
        <v>8.15</v>
      </c>
      <c r="L165" s="272">
        <v>7.65</v>
      </c>
      <c r="M165" s="272">
        <v>75.820070000000001</v>
      </c>
    </row>
    <row r="166" spans="1:13">
      <c r="A166" s="263">
        <v>156</v>
      </c>
      <c r="B166" s="272" t="s">
        <v>241</v>
      </c>
      <c r="C166" s="273">
        <v>74.05</v>
      </c>
      <c r="D166" s="274">
        <v>73.583333333333329</v>
      </c>
      <c r="E166" s="274">
        <v>70.466666666666654</v>
      </c>
      <c r="F166" s="274">
        <v>66.883333333333326</v>
      </c>
      <c r="G166" s="274">
        <v>63.766666666666652</v>
      </c>
      <c r="H166" s="274">
        <v>77.166666666666657</v>
      </c>
      <c r="I166" s="274">
        <v>80.283333333333331</v>
      </c>
      <c r="J166" s="274">
        <v>83.86666666666666</v>
      </c>
      <c r="K166" s="272">
        <v>76.7</v>
      </c>
      <c r="L166" s="272">
        <v>70</v>
      </c>
      <c r="M166" s="272">
        <v>62.356960000000001</v>
      </c>
    </row>
    <row r="167" spans="1:13">
      <c r="A167" s="263">
        <v>157</v>
      </c>
      <c r="B167" s="272" t="s">
        <v>99</v>
      </c>
      <c r="C167" s="273">
        <v>128.19999999999999</v>
      </c>
      <c r="D167" s="274">
        <v>129.46666666666667</v>
      </c>
      <c r="E167" s="274">
        <v>126.23333333333335</v>
      </c>
      <c r="F167" s="274">
        <v>124.26666666666668</v>
      </c>
      <c r="G167" s="274">
        <v>121.03333333333336</v>
      </c>
      <c r="H167" s="274">
        <v>131.43333333333334</v>
      </c>
      <c r="I167" s="274">
        <v>134.66666666666663</v>
      </c>
      <c r="J167" s="274">
        <v>136.63333333333333</v>
      </c>
      <c r="K167" s="272">
        <v>132.69999999999999</v>
      </c>
      <c r="L167" s="272">
        <v>127.5</v>
      </c>
      <c r="M167" s="272">
        <v>164.72506000000001</v>
      </c>
    </row>
    <row r="168" spans="1:13">
      <c r="A168" s="263">
        <v>158</v>
      </c>
      <c r="B168" s="272" t="s">
        <v>361</v>
      </c>
      <c r="C168" s="273">
        <v>291.14999999999998</v>
      </c>
      <c r="D168" s="274">
        <v>292.23333333333329</v>
      </c>
      <c r="E168" s="274">
        <v>287.76666666666659</v>
      </c>
      <c r="F168" s="274">
        <v>284.38333333333333</v>
      </c>
      <c r="G168" s="274">
        <v>279.91666666666663</v>
      </c>
      <c r="H168" s="274">
        <v>295.61666666666656</v>
      </c>
      <c r="I168" s="274">
        <v>300.08333333333326</v>
      </c>
      <c r="J168" s="274">
        <v>303.46666666666653</v>
      </c>
      <c r="K168" s="272">
        <v>296.7</v>
      </c>
      <c r="L168" s="272">
        <v>288.85000000000002</v>
      </c>
      <c r="M168" s="272">
        <v>2.65191</v>
      </c>
    </row>
    <row r="169" spans="1:13">
      <c r="A169" s="263">
        <v>159</v>
      </c>
      <c r="B169" s="272" t="s">
        <v>362</v>
      </c>
      <c r="C169" s="273">
        <v>209.85</v>
      </c>
      <c r="D169" s="274">
        <v>211.36666666666667</v>
      </c>
      <c r="E169" s="274">
        <v>206.88333333333335</v>
      </c>
      <c r="F169" s="274">
        <v>203.91666666666669</v>
      </c>
      <c r="G169" s="274">
        <v>199.43333333333337</v>
      </c>
      <c r="H169" s="274">
        <v>214.33333333333334</v>
      </c>
      <c r="I169" s="274">
        <v>218.81666666666669</v>
      </c>
      <c r="J169" s="274">
        <v>221.78333333333333</v>
      </c>
      <c r="K169" s="272">
        <v>215.85</v>
      </c>
      <c r="L169" s="272">
        <v>208.4</v>
      </c>
      <c r="M169" s="272">
        <v>1.65882</v>
      </c>
    </row>
    <row r="170" spans="1:13">
      <c r="A170" s="263">
        <v>160</v>
      </c>
      <c r="B170" s="272" t="s">
        <v>745</v>
      </c>
      <c r="C170" s="273">
        <v>3679.7</v>
      </c>
      <c r="D170" s="274">
        <v>3669.8833333333332</v>
      </c>
      <c r="E170" s="274">
        <v>3619.8166666666666</v>
      </c>
      <c r="F170" s="274">
        <v>3559.9333333333334</v>
      </c>
      <c r="G170" s="274">
        <v>3509.8666666666668</v>
      </c>
      <c r="H170" s="274">
        <v>3729.7666666666664</v>
      </c>
      <c r="I170" s="274">
        <v>3779.833333333333</v>
      </c>
      <c r="J170" s="274">
        <v>3839.7166666666662</v>
      </c>
      <c r="K170" s="272">
        <v>3719.95</v>
      </c>
      <c r="L170" s="272">
        <v>3610</v>
      </c>
      <c r="M170" s="272">
        <v>0.45155000000000001</v>
      </c>
    </row>
    <row r="171" spans="1:13">
      <c r="A171" s="263">
        <v>161</v>
      </c>
      <c r="B171" s="272" t="s">
        <v>102</v>
      </c>
      <c r="C171" s="273">
        <v>26.15</v>
      </c>
      <c r="D171" s="274">
        <v>26.416666666666668</v>
      </c>
      <c r="E171" s="274">
        <v>25.733333333333334</v>
      </c>
      <c r="F171" s="274">
        <v>25.316666666666666</v>
      </c>
      <c r="G171" s="274">
        <v>24.633333333333333</v>
      </c>
      <c r="H171" s="274">
        <v>26.833333333333336</v>
      </c>
      <c r="I171" s="274">
        <v>27.516666666666666</v>
      </c>
      <c r="J171" s="274">
        <v>27.933333333333337</v>
      </c>
      <c r="K171" s="272">
        <v>27.1</v>
      </c>
      <c r="L171" s="272">
        <v>26</v>
      </c>
      <c r="M171" s="272">
        <v>183.17417</v>
      </c>
    </row>
    <row r="172" spans="1:13">
      <c r="A172" s="263">
        <v>162</v>
      </c>
      <c r="B172" s="272" t="s">
        <v>363</v>
      </c>
      <c r="C172" s="273">
        <v>2186.75</v>
      </c>
      <c r="D172" s="274">
        <v>2204.9333333333334</v>
      </c>
      <c r="E172" s="274">
        <v>2156.8166666666666</v>
      </c>
      <c r="F172" s="274">
        <v>2126.8833333333332</v>
      </c>
      <c r="G172" s="274">
        <v>2078.7666666666664</v>
      </c>
      <c r="H172" s="274">
        <v>2234.8666666666668</v>
      </c>
      <c r="I172" s="274">
        <v>2282.9833333333336</v>
      </c>
      <c r="J172" s="274">
        <v>2312.916666666667</v>
      </c>
      <c r="K172" s="272">
        <v>2253.0500000000002</v>
      </c>
      <c r="L172" s="272">
        <v>2175</v>
      </c>
      <c r="M172" s="272">
        <v>0.1386</v>
      </c>
    </row>
    <row r="173" spans="1:13">
      <c r="A173" s="263">
        <v>163</v>
      </c>
      <c r="B173" s="272" t="s">
        <v>746</v>
      </c>
      <c r="C173" s="273">
        <v>185.75</v>
      </c>
      <c r="D173" s="274">
        <v>187.43333333333331</v>
      </c>
      <c r="E173" s="274">
        <v>183.11666666666662</v>
      </c>
      <c r="F173" s="274">
        <v>180.48333333333332</v>
      </c>
      <c r="G173" s="274">
        <v>176.16666666666663</v>
      </c>
      <c r="H173" s="274">
        <v>190.06666666666661</v>
      </c>
      <c r="I173" s="274">
        <v>194.38333333333327</v>
      </c>
      <c r="J173" s="274">
        <v>197.01666666666659</v>
      </c>
      <c r="K173" s="272">
        <v>191.75</v>
      </c>
      <c r="L173" s="272">
        <v>184.8</v>
      </c>
      <c r="M173" s="272">
        <v>1.0530600000000001</v>
      </c>
    </row>
    <row r="174" spans="1:13">
      <c r="A174" s="263">
        <v>164</v>
      </c>
      <c r="B174" s="272" t="s">
        <v>364</v>
      </c>
      <c r="C174" s="273">
        <v>2254.1999999999998</v>
      </c>
      <c r="D174" s="274">
        <v>2267.7666666666664</v>
      </c>
      <c r="E174" s="274">
        <v>2237.5333333333328</v>
      </c>
      <c r="F174" s="274">
        <v>2220.8666666666663</v>
      </c>
      <c r="G174" s="274">
        <v>2190.6333333333328</v>
      </c>
      <c r="H174" s="274">
        <v>2284.4333333333329</v>
      </c>
      <c r="I174" s="274">
        <v>2314.6666666666665</v>
      </c>
      <c r="J174" s="274">
        <v>2331.333333333333</v>
      </c>
      <c r="K174" s="272">
        <v>2298</v>
      </c>
      <c r="L174" s="272">
        <v>2251.1</v>
      </c>
      <c r="M174" s="272">
        <v>6.1740000000000003E-2</v>
      </c>
    </row>
    <row r="175" spans="1:13">
      <c r="A175" s="263">
        <v>165</v>
      </c>
      <c r="B175" s="272" t="s">
        <v>242</v>
      </c>
      <c r="C175" s="273">
        <v>138.44999999999999</v>
      </c>
      <c r="D175" s="274">
        <v>139.36666666666667</v>
      </c>
      <c r="E175" s="274">
        <v>137.08333333333334</v>
      </c>
      <c r="F175" s="274">
        <v>135.71666666666667</v>
      </c>
      <c r="G175" s="274">
        <v>133.43333333333334</v>
      </c>
      <c r="H175" s="274">
        <v>140.73333333333335</v>
      </c>
      <c r="I175" s="274">
        <v>143.01666666666665</v>
      </c>
      <c r="J175" s="274">
        <v>144.38333333333335</v>
      </c>
      <c r="K175" s="272">
        <v>141.65</v>
      </c>
      <c r="L175" s="272">
        <v>138</v>
      </c>
      <c r="M175" s="272">
        <v>3.0171100000000002</v>
      </c>
    </row>
    <row r="176" spans="1:13">
      <c r="A176" s="263">
        <v>166</v>
      </c>
      <c r="B176" s="272" t="s">
        <v>365</v>
      </c>
      <c r="C176" s="273">
        <v>5659.15</v>
      </c>
      <c r="D176" s="274">
        <v>5754.75</v>
      </c>
      <c r="E176" s="274">
        <v>5509.5</v>
      </c>
      <c r="F176" s="274">
        <v>5359.85</v>
      </c>
      <c r="G176" s="274">
        <v>5114.6000000000004</v>
      </c>
      <c r="H176" s="274">
        <v>5904.4</v>
      </c>
      <c r="I176" s="274">
        <v>6149.65</v>
      </c>
      <c r="J176" s="274">
        <v>6299.2999999999993</v>
      </c>
      <c r="K176" s="272">
        <v>6000</v>
      </c>
      <c r="L176" s="272">
        <v>5605.1</v>
      </c>
      <c r="M176" s="272">
        <v>0.43919000000000002</v>
      </c>
    </row>
    <row r="177" spans="1:13">
      <c r="A177" s="263">
        <v>167</v>
      </c>
      <c r="B177" s="272" t="s">
        <v>366</v>
      </c>
      <c r="C177" s="273">
        <v>1430.15</v>
      </c>
      <c r="D177" s="274">
        <v>1442.55</v>
      </c>
      <c r="E177" s="274">
        <v>1413.1</v>
      </c>
      <c r="F177" s="274">
        <v>1396.05</v>
      </c>
      <c r="G177" s="274">
        <v>1366.6</v>
      </c>
      <c r="H177" s="274">
        <v>1459.6</v>
      </c>
      <c r="I177" s="274">
        <v>1489.0500000000002</v>
      </c>
      <c r="J177" s="274">
        <v>1506.1</v>
      </c>
      <c r="K177" s="272">
        <v>1472</v>
      </c>
      <c r="L177" s="272">
        <v>1425.5</v>
      </c>
      <c r="M177" s="272">
        <v>0.88815</v>
      </c>
    </row>
    <row r="178" spans="1:13">
      <c r="A178" s="263">
        <v>168</v>
      </c>
      <c r="B178" s="272" t="s">
        <v>100</v>
      </c>
      <c r="C178" s="273">
        <v>503.2</v>
      </c>
      <c r="D178" s="274">
        <v>503.95</v>
      </c>
      <c r="E178" s="274">
        <v>496.4</v>
      </c>
      <c r="F178" s="274">
        <v>489.59999999999997</v>
      </c>
      <c r="G178" s="274">
        <v>482.04999999999995</v>
      </c>
      <c r="H178" s="274">
        <v>510.75</v>
      </c>
      <c r="I178" s="274">
        <v>518.30000000000007</v>
      </c>
      <c r="J178" s="274">
        <v>525.1</v>
      </c>
      <c r="K178" s="272">
        <v>511.5</v>
      </c>
      <c r="L178" s="272">
        <v>497.15</v>
      </c>
      <c r="M178" s="272">
        <v>21.82037</v>
      </c>
    </row>
    <row r="179" spans="1:13">
      <c r="A179" s="263">
        <v>169</v>
      </c>
      <c r="B179" s="272" t="s">
        <v>367</v>
      </c>
      <c r="C179" s="273">
        <v>935.55</v>
      </c>
      <c r="D179" s="274">
        <v>946.33333333333337</v>
      </c>
      <c r="E179" s="274">
        <v>914.4666666666667</v>
      </c>
      <c r="F179" s="274">
        <v>893.38333333333333</v>
      </c>
      <c r="G179" s="274">
        <v>861.51666666666665</v>
      </c>
      <c r="H179" s="274">
        <v>967.41666666666674</v>
      </c>
      <c r="I179" s="274">
        <v>999.2833333333333</v>
      </c>
      <c r="J179" s="274">
        <v>1020.3666666666668</v>
      </c>
      <c r="K179" s="272">
        <v>978.2</v>
      </c>
      <c r="L179" s="272">
        <v>925.25</v>
      </c>
      <c r="M179" s="272">
        <v>0.85738999999999999</v>
      </c>
    </row>
    <row r="180" spans="1:13">
      <c r="A180" s="263">
        <v>170</v>
      </c>
      <c r="B180" s="272" t="s">
        <v>243</v>
      </c>
      <c r="C180" s="273">
        <v>508.2</v>
      </c>
      <c r="D180" s="274">
        <v>515.04999999999995</v>
      </c>
      <c r="E180" s="274">
        <v>498.44999999999993</v>
      </c>
      <c r="F180" s="274">
        <v>488.7</v>
      </c>
      <c r="G180" s="274">
        <v>472.09999999999997</v>
      </c>
      <c r="H180" s="274">
        <v>524.79999999999995</v>
      </c>
      <c r="I180" s="274">
        <v>541.39999999999986</v>
      </c>
      <c r="J180" s="274">
        <v>551.14999999999986</v>
      </c>
      <c r="K180" s="272">
        <v>531.65</v>
      </c>
      <c r="L180" s="272">
        <v>505.3</v>
      </c>
      <c r="M180" s="272">
        <v>3.4329399999999999</v>
      </c>
    </row>
    <row r="181" spans="1:13">
      <c r="A181" s="263">
        <v>171</v>
      </c>
      <c r="B181" s="272" t="s">
        <v>103</v>
      </c>
      <c r="C181" s="273">
        <v>749.15</v>
      </c>
      <c r="D181" s="274">
        <v>756.31666666666661</v>
      </c>
      <c r="E181" s="274">
        <v>738.83333333333326</v>
      </c>
      <c r="F181" s="274">
        <v>728.51666666666665</v>
      </c>
      <c r="G181" s="274">
        <v>711.0333333333333</v>
      </c>
      <c r="H181" s="274">
        <v>766.63333333333321</v>
      </c>
      <c r="I181" s="274">
        <v>784.11666666666656</v>
      </c>
      <c r="J181" s="274">
        <v>794.43333333333317</v>
      </c>
      <c r="K181" s="272">
        <v>773.8</v>
      </c>
      <c r="L181" s="272">
        <v>746</v>
      </c>
      <c r="M181" s="272">
        <v>8.5956899999999994</v>
      </c>
    </row>
    <row r="182" spans="1:13">
      <c r="A182" s="263">
        <v>172</v>
      </c>
      <c r="B182" s="272" t="s">
        <v>244</v>
      </c>
      <c r="C182" s="273">
        <v>463.9</v>
      </c>
      <c r="D182" s="274">
        <v>463.48333333333335</v>
      </c>
      <c r="E182" s="274">
        <v>458.36666666666667</v>
      </c>
      <c r="F182" s="274">
        <v>452.83333333333331</v>
      </c>
      <c r="G182" s="274">
        <v>447.71666666666664</v>
      </c>
      <c r="H182" s="274">
        <v>469.01666666666671</v>
      </c>
      <c r="I182" s="274">
        <v>474.13333333333338</v>
      </c>
      <c r="J182" s="274">
        <v>479.66666666666674</v>
      </c>
      <c r="K182" s="272">
        <v>468.6</v>
      </c>
      <c r="L182" s="272">
        <v>457.95</v>
      </c>
      <c r="M182" s="272">
        <v>10.038130000000001</v>
      </c>
    </row>
    <row r="183" spans="1:13">
      <c r="A183" s="263">
        <v>173</v>
      </c>
      <c r="B183" s="272" t="s">
        <v>245</v>
      </c>
      <c r="C183" s="273">
        <v>1397.15</v>
      </c>
      <c r="D183" s="274">
        <v>1386.8666666666668</v>
      </c>
      <c r="E183" s="274">
        <v>1346.3333333333335</v>
      </c>
      <c r="F183" s="274">
        <v>1295.5166666666667</v>
      </c>
      <c r="G183" s="274">
        <v>1254.9833333333333</v>
      </c>
      <c r="H183" s="274">
        <v>1437.6833333333336</v>
      </c>
      <c r="I183" s="274">
        <v>1478.2166666666669</v>
      </c>
      <c r="J183" s="274">
        <v>1529.0333333333338</v>
      </c>
      <c r="K183" s="272">
        <v>1427.4</v>
      </c>
      <c r="L183" s="272">
        <v>1336.05</v>
      </c>
      <c r="M183" s="272">
        <v>28.801870000000001</v>
      </c>
    </row>
    <row r="184" spans="1:13">
      <c r="A184" s="263">
        <v>174</v>
      </c>
      <c r="B184" s="272" t="s">
        <v>368</v>
      </c>
      <c r="C184" s="273">
        <v>336.85</v>
      </c>
      <c r="D184" s="274">
        <v>340.84999999999997</v>
      </c>
      <c r="E184" s="274">
        <v>331.69999999999993</v>
      </c>
      <c r="F184" s="274">
        <v>326.54999999999995</v>
      </c>
      <c r="G184" s="274">
        <v>317.39999999999992</v>
      </c>
      <c r="H184" s="274">
        <v>345.99999999999994</v>
      </c>
      <c r="I184" s="274">
        <v>355.14999999999992</v>
      </c>
      <c r="J184" s="274">
        <v>360.29999999999995</v>
      </c>
      <c r="K184" s="272">
        <v>350</v>
      </c>
      <c r="L184" s="272">
        <v>335.7</v>
      </c>
      <c r="M184" s="272">
        <v>13.867330000000001</v>
      </c>
    </row>
    <row r="185" spans="1:13">
      <c r="A185" s="263">
        <v>175</v>
      </c>
      <c r="B185" s="272" t="s">
        <v>246</v>
      </c>
      <c r="C185" s="273">
        <v>353.4</v>
      </c>
      <c r="D185" s="274">
        <v>348.83333333333331</v>
      </c>
      <c r="E185" s="274">
        <v>337.66666666666663</v>
      </c>
      <c r="F185" s="274">
        <v>321.93333333333334</v>
      </c>
      <c r="G185" s="274">
        <v>310.76666666666665</v>
      </c>
      <c r="H185" s="274">
        <v>364.56666666666661</v>
      </c>
      <c r="I185" s="274">
        <v>375.73333333333323</v>
      </c>
      <c r="J185" s="274">
        <v>391.46666666666658</v>
      </c>
      <c r="K185" s="272">
        <v>360</v>
      </c>
      <c r="L185" s="272">
        <v>333.1</v>
      </c>
      <c r="M185" s="272">
        <v>45.584380000000003</v>
      </c>
    </row>
    <row r="186" spans="1:13">
      <c r="A186" s="263">
        <v>176</v>
      </c>
      <c r="B186" s="272" t="s">
        <v>104</v>
      </c>
      <c r="C186" s="273">
        <v>1186.0999999999999</v>
      </c>
      <c r="D186" s="274">
        <v>1189.3</v>
      </c>
      <c r="E186" s="274">
        <v>1169.8</v>
      </c>
      <c r="F186" s="274">
        <v>1153.5</v>
      </c>
      <c r="G186" s="274">
        <v>1134</v>
      </c>
      <c r="H186" s="274">
        <v>1205.5999999999999</v>
      </c>
      <c r="I186" s="274">
        <v>1225.0999999999999</v>
      </c>
      <c r="J186" s="274">
        <v>1241.3999999999999</v>
      </c>
      <c r="K186" s="272">
        <v>1208.8</v>
      </c>
      <c r="L186" s="272">
        <v>1173</v>
      </c>
      <c r="M186" s="272">
        <v>16.361329999999999</v>
      </c>
    </row>
    <row r="187" spans="1:13">
      <c r="A187" s="263">
        <v>177</v>
      </c>
      <c r="B187" s="272" t="s">
        <v>369</v>
      </c>
      <c r="C187" s="273">
        <v>261.85000000000002</v>
      </c>
      <c r="D187" s="274">
        <v>262.63333333333338</v>
      </c>
      <c r="E187" s="274">
        <v>258.91666666666674</v>
      </c>
      <c r="F187" s="274">
        <v>255.98333333333335</v>
      </c>
      <c r="G187" s="274">
        <v>252.26666666666671</v>
      </c>
      <c r="H187" s="274">
        <v>265.56666666666678</v>
      </c>
      <c r="I187" s="274">
        <v>269.28333333333336</v>
      </c>
      <c r="J187" s="274">
        <v>272.21666666666681</v>
      </c>
      <c r="K187" s="272">
        <v>266.35000000000002</v>
      </c>
      <c r="L187" s="272">
        <v>259.7</v>
      </c>
      <c r="M187" s="272">
        <v>1.3099099999999999</v>
      </c>
    </row>
    <row r="188" spans="1:13">
      <c r="A188" s="263">
        <v>178</v>
      </c>
      <c r="B188" s="272" t="s">
        <v>370</v>
      </c>
      <c r="C188" s="273">
        <v>86.6</v>
      </c>
      <c r="D188" s="274">
        <v>87.483333333333348</v>
      </c>
      <c r="E188" s="274">
        <v>84.766666666666694</v>
      </c>
      <c r="F188" s="274">
        <v>82.933333333333351</v>
      </c>
      <c r="G188" s="274">
        <v>80.216666666666697</v>
      </c>
      <c r="H188" s="274">
        <v>89.316666666666691</v>
      </c>
      <c r="I188" s="274">
        <v>92.033333333333331</v>
      </c>
      <c r="J188" s="274">
        <v>93.866666666666688</v>
      </c>
      <c r="K188" s="272">
        <v>90.2</v>
      </c>
      <c r="L188" s="272">
        <v>85.65</v>
      </c>
      <c r="M188" s="272">
        <v>13.08901</v>
      </c>
    </row>
    <row r="189" spans="1:13">
      <c r="A189" s="263">
        <v>179</v>
      </c>
      <c r="B189" s="272" t="s">
        <v>371</v>
      </c>
      <c r="C189" s="273">
        <v>800.75</v>
      </c>
      <c r="D189" s="274">
        <v>802.88333333333333</v>
      </c>
      <c r="E189" s="274">
        <v>777.86666666666667</v>
      </c>
      <c r="F189" s="274">
        <v>754.98333333333335</v>
      </c>
      <c r="G189" s="274">
        <v>729.9666666666667</v>
      </c>
      <c r="H189" s="274">
        <v>825.76666666666665</v>
      </c>
      <c r="I189" s="274">
        <v>850.7833333333333</v>
      </c>
      <c r="J189" s="274">
        <v>873.66666666666663</v>
      </c>
      <c r="K189" s="272">
        <v>827.9</v>
      </c>
      <c r="L189" s="272">
        <v>780</v>
      </c>
      <c r="M189" s="272">
        <v>1.4542600000000001</v>
      </c>
    </row>
    <row r="190" spans="1:13">
      <c r="A190" s="263">
        <v>180</v>
      </c>
      <c r="B190" s="272" t="s">
        <v>372</v>
      </c>
      <c r="C190" s="273">
        <v>333.35</v>
      </c>
      <c r="D190" s="274">
        <v>335.28333333333336</v>
      </c>
      <c r="E190" s="274">
        <v>330.06666666666672</v>
      </c>
      <c r="F190" s="274">
        <v>326.78333333333336</v>
      </c>
      <c r="G190" s="274">
        <v>321.56666666666672</v>
      </c>
      <c r="H190" s="274">
        <v>338.56666666666672</v>
      </c>
      <c r="I190" s="274">
        <v>343.7833333333333</v>
      </c>
      <c r="J190" s="274">
        <v>347.06666666666672</v>
      </c>
      <c r="K190" s="272">
        <v>340.5</v>
      </c>
      <c r="L190" s="272">
        <v>332</v>
      </c>
      <c r="M190" s="272">
        <v>0.62760000000000005</v>
      </c>
    </row>
    <row r="191" spans="1:13">
      <c r="A191" s="263">
        <v>181</v>
      </c>
      <c r="B191" s="272" t="s">
        <v>744</v>
      </c>
      <c r="C191" s="273">
        <v>133.75</v>
      </c>
      <c r="D191" s="274">
        <v>134.28333333333333</v>
      </c>
      <c r="E191" s="274">
        <v>129.46666666666667</v>
      </c>
      <c r="F191" s="274">
        <v>125.18333333333334</v>
      </c>
      <c r="G191" s="274">
        <v>120.36666666666667</v>
      </c>
      <c r="H191" s="274">
        <v>138.56666666666666</v>
      </c>
      <c r="I191" s="274">
        <v>143.38333333333333</v>
      </c>
      <c r="J191" s="274">
        <v>147.66666666666666</v>
      </c>
      <c r="K191" s="272">
        <v>139.1</v>
      </c>
      <c r="L191" s="272">
        <v>130</v>
      </c>
      <c r="M191" s="272">
        <v>2.9921899999999999</v>
      </c>
    </row>
    <row r="192" spans="1:13">
      <c r="A192" s="263">
        <v>182</v>
      </c>
      <c r="B192" s="272" t="s">
        <v>775</v>
      </c>
      <c r="C192" s="273">
        <v>580.15</v>
      </c>
      <c r="D192" s="274">
        <v>584.33333333333337</v>
      </c>
      <c r="E192" s="274">
        <v>571.66666666666674</v>
      </c>
      <c r="F192" s="274">
        <v>563.18333333333339</v>
      </c>
      <c r="G192" s="274">
        <v>550.51666666666677</v>
      </c>
      <c r="H192" s="274">
        <v>592.81666666666672</v>
      </c>
      <c r="I192" s="274">
        <v>605.48333333333346</v>
      </c>
      <c r="J192" s="274">
        <v>613.9666666666667</v>
      </c>
      <c r="K192" s="272">
        <v>597</v>
      </c>
      <c r="L192" s="272">
        <v>575.85</v>
      </c>
      <c r="M192" s="272">
        <v>0.19572999999999999</v>
      </c>
    </row>
    <row r="193" spans="1:13">
      <c r="A193" s="263">
        <v>183</v>
      </c>
      <c r="B193" s="272" t="s">
        <v>373</v>
      </c>
      <c r="C193" s="273">
        <v>379.85</v>
      </c>
      <c r="D193" s="274">
        <v>381.06666666666666</v>
      </c>
      <c r="E193" s="274">
        <v>375.13333333333333</v>
      </c>
      <c r="F193" s="274">
        <v>370.41666666666669</v>
      </c>
      <c r="G193" s="274">
        <v>364.48333333333335</v>
      </c>
      <c r="H193" s="274">
        <v>385.7833333333333</v>
      </c>
      <c r="I193" s="274">
        <v>391.71666666666658</v>
      </c>
      <c r="J193" s="274">
        <v>396.43333333333328</v>
      </c>
      <c r="K193" s="272">
        <v>387</v>
      </c>
      <c r="L193" s="272">
        <v>376.35</v>
      </c>
      <c r="M193" s="272">
        <v>14.9886</v>
      </c>
    </row>
    <row r="194" spans="1:13">
      <c r="A194" s="263">
        <v>184</v>
      </c>
      <c r="B194" s="272" t="s">
        <v>374</v>
      </c>
      <c r="C194" s="273">
        <v>59.4</v>
      </c>
      <c r="D194" s="274">
        <v>59.933333333333337</v>
      </c>
      <c r="E194" s="274">
        <v>58.666666666666671</v>
      </c>
      <c r="F194" s="274">
        <v>57.933333333333337</v>
      </c>
      <c r="G194" s="274">
        <v>56.666666666666671</v>
      </c>
      <c r="H194" s="274">
        <v>60.666666666666671</v>
      </c>
      <c r="I194" s="274">
        <v>61.933333333333337</v>
      </c>
      <c r="J194" s="274">
        <v>62.666666666666671</v>
      </c>
      <c r="K194" s="272">
        <v>61.2</v>
      </c>
      <c r="L194" s="272">
        <v>59.2</v>
      </c>
      <c r="M194" s="272">
        <v>12.825060000000001</v>
      </c>
    </row>
    <row r="195" spans="1:13">
      <c r="A195" s="263">
        <v>185</v>
      </c>
      <c r="B195" s="272" t="s">
        <v>375</v>
      </c>
      <c r="C195" s="273">
        <v>228.15</v>
      </c>
      <c r="D195" s="274">
        <v>231.54999999999998</v>
      </c>
      <c r="E195" s="274">
        <v>223.19999999999996</v>
      </c>
      <c r="F195" s="274">
        <v>218.24999999999997</v>
      </c>
      <c r="G195" s="274">
        <v>209.89999999999995</v>
      </c>
      <c r="H195" s="274">
        <v>236.49999999999997</v>
      </c>
      <c r="I195" s="274">
        <v>244.85</v>
      </c>
      <c r="J195" s="274">
        <v>249.79999999999998</v>
      </c>
      <c r="K195" s="272">
        <v>239.9</v>
      </c>
      <c r="L195" s="272">
        <v>226.6</v>
      </c>
      <c r="M195" s="272">
        <v>33.112879999999997</v>
      </c>
    </row>
    <row r="196" spans="1:13">
      <c r="A196" s="263">
        <v>186</v>
      </c>
      <c r="B196" s="272" t="s">
        <v>376</v>
      </c>
      <c r="C196" s="273">
        <v>95.65</v>
      </c>
      <c r="D196" s="274">
        <v>95.38333333333334</v>
      </c>
      <c r="E196" s="274">
        <v>94.316666666666677</v>
      </c>
      <c r="F196" s="274">
        <v>92.983333333333334</v>
      </c>
      <c r="G196" s="274">
        <v>91.916666666666671</v>
      </c>
      <c r="H196" s="274">
        <v>96.716666666666683</v>
      </c>
      <c r="I196" s="274">
        <v>97.783333333333346</v>
      </c>
      <c r="J196" s="274">
        <v>99.116666666666688</v>
      </c>
      <c r="K196" s="272">
        <v>96.45</v>
      </c>
      <c r="L196" s="272">
        <v>94.05</v>
      </c>
      <c r="M196" s="272">
        <v>7.9672400000000003</v>
      </c>
    </row>
    <row r="197" spans="1:13">
      <c r="A197" s="263">
        <v>187</v>
      </c>
      <c r="B197" s="272" t="s">
        <v>377</v>
      </c>
      <c r="C197" s="273">
        <v>81</v>
      </c>
      <c r="D197" s="274">
        <v>81.766666666666666</v>
      </c>
      <c r="E197" s="274">
        <v>79.633333333333326</v>
      </c>
      <c r="F197" s="274">
        <v>78.266666666666666</v>
      </c>
      <c r="G197" s="274">
        <v>76.133333333333326</v>
      </c>
      <c r="H197" s="274">
        <v>83.133333333333326</v>
      </c>
      <c r="I197" s="274">
        <v>85.26666666666668</v>
      </c>
      <c r="J197" s="274">
        <v>86.633333333333326</v>
      </c>
      <c r="K197" s="272">
        <v>83.9</v>
      </c>
      <c r="L197" s="272">
        <v>80.400000000000006</v>
      </c>
      <c r="M197" s="272">
        <v>12.92892</v>
      </c>
    </row>
    <row r="198" spans="1:13">
      <c r="A198" s="263">
        <v>188</v>
      </c>
      <c r="B198" s="272" t="s">
        <v>247</v>
      </c>
      <c r="C198" s="273">
        <v>206.65</v>
      </c>
      <c r="D198" s="274">
        <v>206.65</v>
      </c>
      <c r="E198" s="274">
        <v>205.3</v>
      </c>
      <c r="F198" s="274">
        <v>203.95000000000002</v>
      </c>
      <c r="G198" s="274">
        <v>202.60000000000002</v>
      </c>
      <c r="H198" s="274">
        <v>208</v>
      </c>
      <c r="I198" s="274">
        <v>209.34999999999997</v>
      </c>
      <c r="J198" s="274">
        <v>210.7</v>
      </c>
      <c r="K198" s="272">
        <v>208</v>
      </c>
      <c r="L198" s="272">
        <v>205.3</v>
      </c>
      <c r="M198" s="272">
        <v>8.5375999999999994</v>
      </c>
    </row>
    <row r="199" spans="1:13">
      <c r="A199" s="263">
        <v>189</v>
      </c>
      <c r="B199" s="272" t="s">
        <v>378</v>
      </c>
      <c r="C199" s="273">
        <v>694.45</v>
      </c>
      <c r="D199" s="274">
        <v>700.31666666666661</v>
      </c>
      <c r="E199" s="274">
        <v>670.63333333333321</v>
      </c>
      <c r="F199" s="274">
        <v>646.81666666666661</v>
      </c>
      <c r="G199" s="274">
        <v>617.13333333333321</v>
      </c>
      <c r="H199" s="274">
        <v>724.13333333333321</v>
      </c>
      <c r="I199" s="274">
        <v>753.81666666666661</v>
      </c>
      <c r="J199" s="274">
        <v>777.63333333333321</v>
      </c>
      <c r="K199" s="272">
        <v>730</v>
      </c>
      <c r="L199" s="272">
        <v>676.5</v>
      </c>
      <c r="M199" s="272">
        <v>0.33723999999999998</v>
      </c>
    </row>
    <row r="200" spans="1:13">
      <c r="A200" s="263">
        <v>190</v>
      </c>
      <c r="B200" s="272" t="s">
        <v>248</v>
      </c>
      <c r="C200" s="273">
        <v>1075.75</v>
      </c>
      <c r="D200" s="274">
        <v>1074.1333333333334</v>
      </c>
      <c r="E200" s="274">
        <v>1043.6166666666668</v>
      </c>
      <c r="F200" s="274">
        <v>1011.4833333333333</v>
      </c>
      <c r="G200" s="274">
        <v>980.9666666666667</v>
      </c>
      <c r="H200" s="274">
        <v>1106.2666666666669</v>
      </c>
      <c r="I200" s="274">
        <v>1136.7833333333338</v>
      </c>
      <c r="J200" s="274">
        <v>1168.916666666667</v>
      </c>
      <c r="K200" s="272">
        <v>1104.6500000000001</v>
      </c>
      <c r="L200" s="272">
        <v>1042</v>
      </c>
      <c r="M200" s="272">
        <v>8.6370699999999996</v>
      </c>
    </row>
    <row r="201" spans="1:13">
      <c r="A201" s="263">
        <v>191</v>
      </c>
      <c r="B201" s="272" t="s">
        <v>107</v>
      </c>
      <c r="C201" s="273">
        <v>946.15</v>
      </c>
      <c r="D201" s="274">
        <v>950.0333333333333</v>
      </c>
      <c r="E201" s="274">
        <v>936.16666666666663</v>
      </c>
      <c r="F201" s="274">
        <v>926.18333333333328</v>
      </c>
      <c r="G201" s="274">
        <v>912.31666666666661</v>
      </c>
      <c r="H201" s="274">
        <v>960.01666666666665</v>
      </c>
      <c r="I201" s="274">
        <v>973.88333333333344</v>
      </c>
      <c r="J201" s="274">
        <v>983.86666666666667</v>
      </c>
      <c r="K201" s="272">
        <v>963.9</v>
      </c>
      <c r="L201" s="272">
        <v>940.05</v>
      </c>
      <c r="M201" s="272">
        <v>46.317030000000003</v>
      </c>
    </row>
    <row r="202" spans="1:13">
      <c r="A202" s="263">
        <v>192</v>
      </c>
      <c r="B202" s="272" t="s">
        <v>249</v>
      </c>
      <c r="C202" s="273">
        <v>2966.8</v>
      </c>
      <c r="D202" s="274">
        <v>2984.1166666666663</v>
      </c>
      <c r="E202" s="274">
        <v>2917.1333333333328</v>
      </c>
      <c r="F202" s="274">
        <v>2867.4666666666662</v>
      </c>
      <c r="G202" s="274">
        <v>2800.4833333333327</v>
      </c>
      <c r="H202" s="274">
        <v>3033.7833333333328</v>
      </c>
      <c r="I202" s="274">
        <v>3100.7666666666664</v>
      </c>
      <c r="J202" s="274">
        <v>3150.4333333333329</v>
      </c>
      <c r="K202" s="272">
        <v>3051.1</v>
      </c>
      <c r="L202" s="272">
        <v>2934.45</v>
      </c>
      <c r="M202" s="272">
        <v>2.42841</v>
      </c>
    </row>
    <row r="203" spans="1:13">
      <c r="A203" s="263">
        <v>193</v>
      </c>
      <c r="B203" s="272" t="s">
        <v>109</v>
      </c>
      <c r="C203" s="273">
        <v>1597.6</v>
      </c>
      <c r="D203" s="274">
        <v>1587.95</v>
      </c>
      <c r="E203" s="274">
        <v>1557.65</v>
      </c>
      <c r="F203" s="274">
        <v>1517.7</v>
      </c>
      <c r="G203" s="274">
        <v>1487.4</v>
      </c>
      <c r="H203" s="274">
        <v>1627.9</v>
      </c>
      <c r="I203" s="274">
        <v>1658.1999999999998</v>
      </c>
      <c r="J203" s="274">
        <v>1698.15</v>
      </c>
      <c r="K203" s="272">
        <v>1618.25</v>
      </c>
      <c r="L203" s="272">
        <v>1548</v>
      </c>
      <c r="M203" s="272">
        <v>135.27358000000001</v>
      </c>
    </row>
    <row r="204" spans="1:13">
      <c r="A204" s="263">
        <v>194</v>
      </c>
      <c r="B204" s="272" t="s">
        <v>250</v>
      </c>
      <c r="C204" s="273">
        <v>681.55</v>
      </c>
      <c r="D204" s="274">
        <v>679.63333333333333</v>
      </c>
      <c r="E204" s="274">
        <v>674.31666666666661</v>
      </c>
      <c r="F204" s="274">
        <v>667.08333333333326</v>
      </c>
      <c r="G204" s="274">
        <v>661.76666666666654</v>
      </c>
      <c r="H204" s="274">
        <v>686.86666666666667</v>
      </c>
      <c r="I204" s="274">
        <v>692.18333333333351</v>
      </c>
      <c r="J204" s="274">
        <v>699.41666666666674</v>
      </c>
      <c r="K204" s="272">
        <v>684.95</v>
      </c>
      <c r="L204" s="272">
        <v>672.4</v>
      </c>
      <c r="M204" s="272">
        <v>27.593330000000002</v>
      </c>
    </row>
    <row r="205" spans="1:13">
      <c r="A205" s="263">
        <v>195</v>
      </c>
      <c r="B205" s="272" t="s">
        <v>383</v>
      </c>
      <c r="C205" s="273">
        <v>26.95</v>
      </c>
      <c r="D205" s="274">
        <v>26.716666666666665</v>
      </c>
      <c r="E205" s="274">
        <v>26.033333333333331</v>
      </c>
      <c r="F205" s="274">
        <v>25.116666666666667</v>
      </c>
      <c r="G205" s="274">
        <v>24.433333333333334</v>
      </c>
      <c r="H205" s="274">
        <v>27.633333333333329</v>
      </c>
      <c r="I205" s="274">
        <v>28.316666666666659</v>
      </c>
      <c r="J205" s="274">
        <v>29.233333333333327</v>
      </c>
      <c r="K205" s="272">
        <v>27.4</v>
      </c>
      <c r="L205" s="272">
        <v>25.8</v>
      </c>
      <c r="M205" s="272">
        <v>156.49779000000001</v>
      </c>
    </row>
    <row r="206" spans="1:13">
      <c r="A206" s="263">
        <v>196</v>
      </c>
      <c r="B206" s="272" t="s">
        <v>379</v>
      </c>
      <c r="C206" s="273">
        <v>30.4</v>
      </c>
      <c r="D206" s="274">
        <v>30.599999999999998</v>
      </c>
      <c r="E206" s="274">
        <v>29.799999999999997</v>
      </c>
      <c r="F206" s="274">
        <v>29.2</v>
      </c>
      <c r="G206" s="274">
        <v>28.4</v>
      </c>
      <c r="H206" s="274">
        <v>31.199999999999996</v>
      </c>
      <c r="I206" s="274">
        <v>32</v>
      </c>
      <c r="J206" s="274">
        <v>32.599999999999994</v>
      </c>
      <c r="K206" s="272">
        <v>31.4</v>
      </c>
      <c r="L206" s="272">
        <v>30</v>
      </c>
      <c r="M206" s="272">
        <v>5.6068199999999999</v>
      </c>
    </row>
    <row r="207" spans="1:13">
      <c r="A207" s="263">
        <v>197</v>
      </c>
      <c r="B207" s="272" t="s">
        <v>380</v>
      </c>
      <c r="C207" s="273">
        <v>724</v>
      </c>
      <c r="D207" s="274">
        <v>722.83333333333337</v>
      </c>
      <c r="E207" s="274">
        <v>716.66666666666674</v>
      </c>
      <c r="F207" s="274">
        <v>709.33333333333337</v>
      </c>
      <c r="G207" s="274">
        <v>703.16666666666674</v>
      </c>
      <c r="H207" s="274">
        <v>730.16666666666674</v>
      </c>
      <c r="I207" s="274">
        <v>736.33333333333348</v>
      </c>
      <c r="J207" s="274">
        <v>743.66666666666674</v>
      </c>
      <c r="K207" s="272">
        <v>729</v>
      </c>
      <c r="L207" s="272">
        <v>715.5</v>
      </c>
      <c r="M207" s="272">
        <v>0.40382000000000001</v>
      </c>
    </row>
    <row r="208" spans="1:13">
      <c r="A208" s="263">
        <v>198</v>
      </c>
      <c r="B208" s="272" t="s">
        <v>105</v>
      </c>
      <c r="C208" s="273">
        <v>1110.05</v>
      </c>
      <c r="D208" s="274">
        <v>1124.8</v>
      </c>
      <c r="E208" s="274">
        <v>1091.5999999999999</v>
      </c>
      <c r="F208" s="274">
        <v>1073.1499999999999</v>
      </c>
      <c r="G208" s="274">
        <v>1039.9499999999998</v>
      </c>
      <c r="H208" s="274">
        <v>1143.25</v>
      </c>
      <c r="I208" s="274">
        <v>1176.4500000000003</v>
      </c>
      <c r="J208" s="274">
        <v>1194.9000000000001</v>
      </c>
      <c r="K208" s="272">
        <v>1158</v>
      </c>
      <c r="L208" s="272">
        <v>1106.3499999999999</v>
      </c>
      <c r="M208" s="272">
        <v>21.568940000000001</v>
      </c>
    </row>
    <row r="209" spans="1:13">
      <c r="A209" s="263">
        <v>199</v>
      </c>
      <c r="B209" s="272" t="s">
        <v>381</v>
      </c>
      <c r="C209" s="273">
        <v>239.25</v>
      </c>
      <c r="D209" s="274">
        <v>238.46666666666667</v>
      </c>
      <c r="E209" s="274">
        <v>235.93333333333334</v>
      </c>
      <c r="F209" s="274">
        <v>232.61666666666667</v>
      </c>
      <c r="G209" s="274">
        <v>230.08333333333334</v>
      </c>
      <c r="H209" s="274">
        <v>241.78333333333333</v>
      </c>
      <c r="I209" s="274">
        <v>244.31666666666669</v>
      </c>
      <c r="J209" s="274">
        <v>247.63333333333333</v>
      </c>
      <c r="K209" s="272">
        <v>241</v>
      </c>
      <c r="L209" s="272">
        <v>235.15</v>
      </c>
      <c r="M209" s="272">
        <v>2.9922800000000001</v>
      </c>
    </row>
    <row r="210" spans="1:13">
      <c r="A210" s="263">
        <v>200</v>
      </c>
      <c r="B210" s="272" t="s">
        <v>382</v>
      </c>
      <c r="C210" s="273">
        <v>278.89999999999998</v>
      </c>
      <c r="D210" s="274">
        <v>279.90000000000003</v>
      </c>
      <c r="E210" s="274">
        <v>277.00000000000006</v>
      </c>
      <c r="F210" s="274">
        <v>275.10000000000002</v>
      </c>
      <c r="G210" s="274">
        <v>272.20000000000005</v>
      </c>
      <c r="H210" s="274">
        <v>281.80000000000007</v>
      </c>
      <c r="I210" s="274">
        <v>284.70000000000005</v>
      </c>
      <c r="J210" s="274">
        <v>286.60000000000008</v>
      </c>
      <c r="K210" s="272">
        <v>282.8</v>
      </c>
      <c r="L210" s="272">
        <v>278</v>
      </c>
      <c r="M210" s="272">
        <v>0.91503000000000001</v>
      </c>
    </row>
    <row r="211" spans="1:13">
      <c r="A211" s="263">
        <v>201</v>
      </c>
      <c r="B211" s="272" t="s">
        <v>110</v>
      </c>
      <c r="C211" s="273">
        <v>3429.2</v>
      </c>
      <c r="D211" s="274">
        <v>3451.7333333333336</v>
      </c>
      <c r="E211" s="274">
        <v>3343.4666666666672</v>
      </c>
      <c r="F211" s="274">
        <v>3257.7333333333336</v>
      </c>
      <c r="G211" s="274">
        <v>3149.4666666666672</v>
      </c>
      <c r="H211" s="274">
        <v>3537.4666666666672</v>
      </c>
      <c r="I211" s="274">
        <v>3645.7333333333336</v>
      </c>
      <c r="J211" s="274">
        <v>3731.4666666666672</v>
      </c>
      <c r="K211" s="272">
        <v>3560</v>
      </c>
      <c r="L211" s="272">
        <v>3366</v>
      </c>
      <c r="M211" s="272">
        <v>27.192489999999999</v>
      </c>
    </row>
    <row r="212" spans="1:13">
      <c r="A212" s="263">
        <v>202</v>
      </c>
      <c r="B212" s="272" t="s">
        <v>384</v>
      </c>
      <c r="C212" s="273">
        <v>47.25</v>
      </c>
      <c r="D212" s="274">
        <v>47.516666666666673</v>
      </c>
      <c r="E212" s="274">
        <v>46.483333333333348</v>
      </c>
      <c r="F212" s="274">
        <v>45.716666666666676</v>
      </c>
      <c r="G212" s="274">
        <v>44.683333333333351</v>
      </c>
      <c r="H212" s="274">
        <v>48.283333333333346</v>
      </c>
      <c r="I212" s="274">
        <v>49.316666666666663</v>
      </c>
      <c r="J212" s="274">
        <v>50.083333333333343</v>
      </c>
      <c r="K212" s="272">
        <v>48.55</v>
      </c>
      <c r="L212" s="272">
        <v>46.75</v>
      </c>
      <c r="M212" s="272">
        <v>19.604189999999999</v>
      </c>
    </row>
    <row r="213" spans="1:13">
      <c r="A213" s="263">
        <v>203</v>
      </c>
      <c r="B213" s="272" t="s">
        <v>112</v>
      </c>
      <c r="C213" s="273">
        <v>262.05</v>
      </c>
      <c r="D213" s="274">
        <v>261.31666666666666</v>
      </c>
      <c r="E213" s="274">
        <v>256.63333333333333</v>
      </c>
      <c r="F213" s="274">
        <v>251.21666666666667</v>
      </c>
      <c r="G213" s="274">
        <v>246.53333333333333</v>
      </c>
      <c r="H213" s="274">
        <v>266.73333333333335</v>
      </c>
      <c r="I213" s="274">
        <v>271.41666666666663</v>
      </c>
      <c r="J213" s="274">
        <v>276.83333333333331</v>
      </c>
      <c r="K213" s="272">
        <v>266</v>
      </c>
      <c r="L213" s="272">
        <v>255.9</v>
      </c>
      <c r="M213" s="272">
        <v>128.33374000000001</v>
      </c>
    </row>
    <row r="214" spans="1:13">
      <c r="A214" s="263">
        <v>204</v>
      </c>
      <c r="B214" s="272" t="s">
        <v>385</v>
      </c>
      <c r="C214" s="273">
        <v>1013.35</v>
      </c>
      <c r="D214" s="274">
        <v>1000.7833333333333</v>
      </c>
      <c r="E214" s="274">
        <v>982.56666666666661</v>
      </c>
      <c r="F214" s="274">
        <v>951.7833333333333</v>
      </c>
      <c r="G214" s="274">
        <v>933.56666666666661</v>
      </c>
      <c r="H214" s="274">
        <v>1031.5666666666666</v>
      </c>
      <c r="I214" s="274">
        <v>1049.7833333333333</v>
      </c>
      <c r="J214" s="274">
        <v>1080.5666666666666</v>
      </c>
      <c r="K214" s="272">
        <v>1019</v>
      </c>
      <c r="L214" s="272">
        <v>970</v>
      </c>
      <c r="M214" s="272">
        <v>14.980370000000001</v>
      </c>
    </row>
    <row r="215" spans="1:13">
      <c r="A215" s="263">
        <v>205</v>
      </c>
      <c r="B215" s="272" t="s">
        <v>386</v>
      </c>
      <c r="C215" s="273">
        <v>71</v>
      </c>
      <c r="D215" s="274">
        <v>72.399999999999991</v>
      </c>
      <c r="E215" s="274">
        <v>68.59999999999998</v>
      </c>
      <c r="F215" s="274">
        <v>66.199999999999989</v>
      </c>
      <c r="G215" s="274">
        <v>62.399999999999977</v>
      </c>
      <c r="H215" s="274">
        <v>74.799999999999983</v>
      </c>
      <c r="I215" s="274">
        <v>78.599999999999994</v>
      </c>
      <c r="J215" s="274">
        <v>80.999999999999986</v>
      </c>
      <c r="K215" s="272">
        <v>76.2</v>
      </c>
      <c r="L215" s="272">
        <v>70</v>
      </c>
      <c r="M215" s="272">
        <v>86.166970000000006</v>
      </c>
    </row>
    <row r="216" spans="1:13">
      <c r="A216" s="263">
        <v>206</v>
      </c>
      <c r="B216" s="272" t="s">
        <v>113</v>
      </c>
      <c r="C216" s="273">
        <v>225.05</v>
      </c>
      <c r="D216" s="274">
        <v>227.45000000000002</v>
      </c>
      <c r="E216" s="274">
        <v>221.90000000000003</v>
      </c>
      <c r="F216" s="274">
        <v>218.75000000000003</v>
      </c>
      <c r="G216" s="274">
        <v>213.20000000000005</v>
      </c>
      <c r="H216" s="274">
        <v>230.60000000000002</v>
      </c>
      <c r="I216" s="274">
        <v>236.15000000000003</v>
      </c>
      <c r="J216" s="274">
        <v>239.3</v>
      </c>
      <c r="K216" s="272">
        <v>233</v>
      </c>
      <c r="L216" s="272">
        <v>224.3</v>
      </c>
      <c r="M216" s="272">
        <v>59.566920000000003</v>
      </c>
    </row>
    <row r="217" spans="1:13">
      <c r="A217" s="263">
        <v>207</v>
      </c>
      <c r="B217" s="272" t="s">
        <v>114</v>
      </c>
      <c r="C217" s="273">
        <v>2269.5500000000002</v>
      </c>
      <c r="D217" s="274">
        <v>2265.1833333333334</v>
      </c>
      <c r="E217" s="274">
        <v>2245.3666666666668</v>
      </c>
      <c r="F217" s="274">
        <v>2221.1833333333334</v>
      </c>
      <c r="G217" s="274">
        <v>2201.3666666666668</v>
      </c>
      <c r="H217" s="274">
        <v>2289.3666666666668</v>
      </c>
      <c r="I217" s="274">
        <v>2309.1833333333334</v>
      </c>
      <c r="J217" s="274">
        <v>2333.3666666666668</v>
      </c>
      <c r="K217" s="272">
        <v>2285</v>
      </c>
      <c r="L217" s="272">
        <v>2241</v>
      </c>
      <c r="M217" s="272">
        <v>40.369419999999998</v>
      </c>
    </row>
    <row r="218" spans="1:13">
      <c r="A218" s="263">
        <v>208</v>
      </c>
      <c r="B218" s="272" t="s">
        <v>251</v>
      </c>
      <c r="C218" s="273">
        <v>293.25</v>
      </c>
      <c r="D218" s="274">
        <v>291.91666666666669</v>
      </c>
      <c r="E218" s="274">
        <v>288.83333333333337</v>
      </c>
      <c r="F218" s="274">
        <v>284.41666666666669</v>
      </c>
      <c r="G218" s="274">
        <v>281.33333333333337</v>
      </c>
      <c r="H218" s="274">
        <v>296.33333333333337</v>
      </c>
      <c r="I218" s="274">
        <v>299.41666666666674</v>
      </c>
      <c r="J218" s="274">
        <v>303.83333333333337</v>
      </c>
      <c r="K218" s="272">
        <v>295</v>
      </c>
      <c r="L218" s="272">
        <v>287.5</v>
      </c>
      <c r="M218" s="272">
        <v>11.13508</v>
      </c>
    </row>
    <row r="219" spans="1:13">
      <c r="A219" s="263">
        <v>209</v>
      </c>
      <c r="B219" s="272" t="s">
        <v>387</v>
      </c>
      <c r="C219" s="273">
        <v>41837.949999999997</v>
      </c>
      <c r="D219" s="274">
        <v>41840.85</v>
      </c>
      <c r="E219" s="274">
        <v>41186.699999999997</v>
      </c>
      <c r="F219" s="274">
        <v>40535.449999999997</v>
      </c>
      <c r="G219" s="274">
        <v>39881.299999999996</v>
      </c>
      <c r="H219" s="274">
        <v>42492.1</v>
      </c>
      <c r="I219" s="274">
        <v>43146.250000000007</v>
      </c>
      <c r="J219" s="274">
        <v>43797.5</v>
      </c>
      <c r="K219" s="272">
        <v>42495</v>
      </c>
      <c r="L219" s="272">
        <v>41189.599999999999</v>
      </c>
      <c r="M219" s="272">
        <v>8.8239999999999999E-2</v>
      </c>
    </row>
    <row r="220" spans="1:13">
      <c r="A220" s="263">
        <v>210</v>
      </c>
      <c r="B220" s="272" t="s">
        <v>252</v>
      </c>
      <c r="C220" s="273">
        <v>42.95</v>
      </c>
      <c r="D220" s="274">
        <v>43.216666666666669</v>
      </c>
      <c r="E220" s="274">
        <v>42.13333333333334</v>
      </c>
      <c r="F220" s="274">
        <v>41.31666666666667</v>
      </c>
      <c r="G220" s="274">
        <v>40.233333333333341</v>
      </c>
      <c r="H220" s="274">
        <v>44.033333333333339</v>
      </c>
      <c r="I220" s="274">
        <v>45.116666666666667</v>
      </c>
      <c r="J220" s="274">
        <v>45.933333333333337</v>
      </c>
      <c r="K220" s="272">
        <v>44.3</v>
      </c>
      <c r="L220" s="272">
        <v>42.4</v>
      </c>
      <c r="M220" s="272">
        <v>18.58398</v>
      </c>
    </row>
    <row r="221" spans="1:13">
      <c r="A221" s="263">
        <v>211</v>
      </c>
      <c r="B221" s="272" t="s">
        <v>108</v>
      </c>
      <c r="C221" s="273">
        <v>2721.5</v>
      </c>
      <c r="D221" s="274">
        <v>2728.5</v>
      </c>
      <c r="E221" s="274">
        <v>2689.2</v>
      </c>
      <c r="F221" s="274">
        <v>2656.8999999999996</v>
      </c>
      <c r="G221" s="274">
        <v>2617.5999999999995</v>
      </c>
      <c r="H221" s="274">
        <v>2760.8</v>
      </c>
      <c r="I221" s="274">
        <v>2800.1000000000004</v>
      </c>
      <c r="J221" s="274">
        <v>2832.4000000000005</v>
      </c>
      <c r="K221" s="272">
        <v>2767.8</v>
      </c>
      <c r="L221" s="272">
        <v>2696.2</v>
      </c>
      <c r="M221" s="272">
        <v>45.753450000000001</v>
      </c>
    </row>
    <row r="222" spans="1:13">
      <c r="A222" s="263">
        <v>212</v>
      </c>
      <c r="B222" s="272" t="s">
        <v>843</v>
      </c>
      <c r="C222" s="273">
        <v>304.95</v>
      </c>
      <c r="D222" s="274">
        <v>305.71666666666664</v>
      </c>
      <c r="E222" s="274">
        <v>303.33333333333326</v>
      </c>
      <c r="F222" s="274">
        <v>301.71666666666664</v>
      </c>
      <c r="G222" s="274">
        <v>299.33333333333326</v>
      </c>
      <c r="H222" s="274">
        <v>307.33333333333326</v>
      </c>
      <c r="I222" s="274">
        <v>309.71666666666658</v>
      </c>
      <c r="J222" s="274">
        <v>311.33333333333326</v>
      </c>
      <c r="K222" s="272">
        <v>308.10000000000002</v>
      </c>
      <c r="L222" s="272">
        <v>304.10000000000002</v>
      </c>
      <c r="M222" s="272">
        <v>0.24142</v>
      </c>
    </row>
    <row r="223" spans="1:13">
      <c r="A223" s="263">
        <v>213</v>
      </c>
      <c r="B223" s="272" t="s">
        <v>116</v>
      </c>
      <c r="C223" s="273">
        <v>614.15</v>
      </c>
      <c r="D223" s="274">
        <v>620.15</v>
      </c>
      <c r="E223" s="274">
        <v>605</v>
      </c>
      <c r="F223" s="274">
        <v>595.85</v>
      </c>
      <c r="G223" s="274">
        <v>580.70000000000005</v>
      </c>
      <c r="H223" s="274">
        <v>629.29999999999995</v>
      </c>
      <c r="I223" s="274">
        <v>644.44999999999982</v>
      </c>
      <c r="J223" s="274">
        <v>653.59999999999991</v>
      </c>
      <c r="K223" s="272">
        <v>635.29999999999995</v>
      </c>
      <c r="L223" s="272">
        <v>611</v>
      </c>
      <c r="M223" s="272">
        <v>320.15570000000002</v>
      </c>
    </row>
    <row r="224" spans="1:13">
      <c r="A224" s="263">
        <v>214</v>
      </c>
      <c r="B224" s="272" t="s">
        <v>253</v>
      </c>
      <c r="C224" s="273">
        <v>1467.75</v>
      </c>
      <c r="D224" s="274">
        <v>1468.3499999999997</v>
      </c>
      <c r="E224" s="274">
        <v>1449.4999999999993</v>
      </c>
      <c r="F224" s="274">
        <v>1431.2499999999995</v>
      </c>
      <c r="G224" s="274">
        <v>1412.3999999999992</v>
      </c>
      <c r="H224" s="274">
        <v>1486.5999999999995</v>
      </c>
      <c r="I224" s="274">
        <v>1505.4499999999998</v>
      </c>
      <c r="J224" s="274">
        <v>1523.6999999999996</v>
      </c>
      <c r="K224" s="272">
        <v>1487.2</v>
      </c>
      <c r="L224" s="272">
        <v>1450.1</v>
      </c>
      <c r="M224" s="272">
        <v>7.8453499999999998</v>
      </c>
    </row>
    <row r="225" spans="1:13">
      <c r="A225" s="263">
        <v>215</v>
      </c>
      <c r="B225" s="272" t="s">
        <v>117</v>
      </c>
      <c r="C225" s="273">
        <v>472.35</v>
      </c>
      <c r="D225" s="274">
        <v>475.63333333333338</v>
      </c>
      <c r="E225" s="274">
        <v>466.76666666666677</v>
      </c>
      <c r="F225" s="274">
        <v>461.18333333333339</v>
      </c>
      <c r="G225" s="274">
        <v>452.31666666666678</v>
      </c>
      <c r="H225" s="274">
        <v>481.21666666666675</v>
      </c>
      <c r="I225" s="274">
        <v>490.08333333333343</v>
      </c>
      <c r="J225" s="274">
        <v>495.66666666666674</v>
      </c>
      <c r="K225" s="272">
        <v>484.5</v>
      </c>
      <c r="L225" s="272">
        <v>470.05</v>
      </c>
      <c r="M225" s="272">
        <v>21.961849999999998</v>
      </c>
    </row>
    <row r="226" spans="1:13">
      <c r="A226" s="263">
        <v>216</v>
      </c>
      <c r="B226" s="272" t="s">
        <v>388</v>
      </c>
      <c r="C226" s="273">
        <v>413.7</v>
      </c>
      <c r="D226" s="274">
        <v>415.56666666666666</v>
      </c>
      <c r="E226" s="274">
        <v>409.18333333333334</v>
      </c>
      <c r="F226" s="274">
        <v>404.66666666666669</v>
      </c>
      <c r="G226" s="274">
        <v>398.28333333333336</v>
      </c>
      <c r="H226" s="274">
        <v>420.08333333333331</v>
      </c>
      <c r="I226" s="274">
        <v>426.46666666666664</v>
      </c>
      <c r="J226" s="274">
        <v>430.98333333333329</v>
      </c>
      <c r="K226" s="272">
        <v>421.95</v>
      </c>
      <c r="L226" s="272">
        <v>411.05</v>
      </c>
      <c r="M226" s="272">
        <v>9.0351199999999992</v>
      </c>
    </row>
    <row r="227" spans="1:13">
      <c r="A227" s="263">
        <v>217</v>
      </c>
      <c r="B227" s="272" t="s">
        <v>389</v>
      </c>
      <c r="C227" s="273">
        <v>2828.2</v>
      </c>
      <c r="D227" s="274">
        <v>2814.4</v>
      </c>
      <c r="E227" s="274">
        <v>2778.8</v>
      </c>
      <c r="F227" s="274">
        <v>2729.4</v>
      </c>
      <c r="G227" s="274">
        <v>2693.8</v>
      </c>
      <c r="H227" s="274">
        <v>2863.8</v>
      </c>
      <c r="I227" s="274">
        <v>2899.3999999999996</v>
      </c>
      <c r="J227" s="274">
        <v>2948.8</v>
      </c>
      <c r="K227" s="272">
        <v>2850</v>
      </c>
      <c r="L227" s="272">
        <v>2765</v>
      </c>
      <c r="M227" s="272">
        <v>0.11871</v>
      </c>
    </row>
    <row r="228" spans="1:13">
      <c r="A228" s="263">
        <v>218</v>
      </c>
      <c r="B228" s="272" t="s">
        <v>254</v>
      </c>
      <c r="C228" s="273">
        <v>29.95</v>
      </c>
      <c r="D228" s="274">
        <v>30.2</v>
      </c>
      <c r="E228" s="274">
        <v>28.95</v>
      </c>
      <c r="F228" s="274">
        <v>27.95</v>
      </c>
      <c r="G228" s="274">
        <v>26.7</v>
      </c>
      <c r="H228" s="274">
        <v>31.2</v>
      </c>
      <c r="I228" s="274">
        <v>32.450000000000003</v>
      </c>
      <c r="J228" s="274">
        <v>33.450000000000003</v>
      </c>
      <c r="K228" s="272">
        <v>31.45</v>
      </c>
      <c r="L228" s="272">
        <v>29.2</v>
      </c>
      <c r="M228" s="272">
        <v>181.58665999999999</v>
      </c>
    </row>
    <row r="229" spans="1:13">
      <c r="A229" s="263">
        <v>219</v>
      </c>
      <c r="B229" s="272" t="s">
        <v>119</v>
      </c>
      <c r="C229" s="273">
        <v>48.3</v>
      </c>
      <c r="D229" s="274">
        <v>49.04999999999999</v>
      </c>
      <c r="E229" s="274">
        <v>47.299999999999983</v>
      </c>
      <c r="F229" s="274">
        <v>46.29999999999999</v>
      </c>
      <c r="G229" s="274">
        <v>44.549999999999983</v>
      </c>
      <c r="H229" s="274">
        <v>50.049999999999983</v>
      </c>
      <c r="I229" s="274">
        <v>51.8</v>
      </c>
      <c r="J229" s="274">
        <v>52.799999999999983</v>
      </c>
      <c r="K229" s="272">
        <v>50.8</v>
      </c>
      <c r="L229" s="272">
        <v>48.05</v>
      </c>
      <c r="M229" s="272">
        <v>610.29118000000005</v>
      </c>
    </row>
    <row r="230" spans="1:13">
      <c r="A230" s="263">
        <v>220</v>
      </c>
      <c r="B230" s="272" t="s">
        <v>390</v>
      </c>
      <c r="C230" s="273">
        <v>43.1</v>
      </c>
      <c r="D230" s="274">
        <v>43.683333333333337</v>
      </c>
      <c r="E230" s="274">
        <v>42.166666666666671</v>
      </c>
      <c r="F230" s="274">
        <v>41.233333333333334</v>
      </c>
      <c r="G230" s="274">
        <v>39.716666666666669</v>
      </c>
      <c r="H230" s="274">
        <v>44.616666666666674</v>
      </c>
      <c r="I230" s="274">
        <v>46.13333333333334</v>
      </c>
      <c r="J230" s="274">
        <v>47.066666666666677</v>
      </c>
      <c r="K230" s="272">
        <v>45.2</v>
      </c>
      <c r="L230" s="272">
        <v>42.75</v>
      </c>
      <c r="M230" s="272">
        <v>82.07123</v>
      </c>
    </row>
    <row r="231" spans="1:13">
      <c r="A231" s="263">
        <v>221</v>
      </c>
      <c r="B231" s="272" t="s">
        <v>391</v>
      </c>
      <c r="C231" s="273">
        <v>1341.4</v>
      </c>
      <c r="D231" s="274">
        <v>1358.4333333333334</v>
      </c>
      <c r="E231" s="274">
        <v>1286.8666666666668</v>
      </c>
      <c r="F231" s="274">
        <v>1232.3333333333335</v>
      </c>
      <c r="G231" s="274">
        <v>1160.7666666666669</v>
      </c>
      <c r="H231" s="274">
        <v>1412.9666666666667</v>
      </c>
      <c r="I231" s="274">
        <v>1484.5333333333333</v>
      </c>
      <c r="J231" s="274">
        <v>1539.0666666666666</v>
      </c>
      <c r="K231" s="272">
        <v>1430</v>
      </c>
      <c r="L231" s="272">
        <v>1303.9000000000001</v>
      </c>
      <c r="M231" s="272">
        <v>0.42225000000000001</v>
      </c>
    </row>
    <row r="232" spans="1:13">
      <c r="A232" s="263">
        <v>222</v>
      </c>
      <c r="B232" s="272" t="s">
        <v>392</v>
      </c>
      <c r="C232" s="273">
        <v>198.7</v>
      </c>
      <c r="D232" s="274">
        <v>203.08333333333334</v>
      </c>
      <c r="E232" s="274">
        <v>193.26666666666668</v>
      </c>
      <c r="F232" s="274">
        <v>187.83333333333334</v>
      </c>
      <c r="G232" s="274">
        <v>178.01666666666668</v>
      </c>
      <c r="H232" s="274">
        <v>208.51666666666668</v>
      </c>
      <c r="I232" s="274">
        <v>218.33333333333334</v>
      </c>
      <c r="J232" s="274">
        <v>223.76666666666668</v>
      </c>
      <c r="K232" s="272">
        <v>212.9</v>
      </c>
      <c r="L232" s="272">
        <v>197.65</v>
      </c>
      <c r="M232" s="272">
        <v>7.24153</v>
      </c>
    </row>
    <row r="233" spans="1:13">
      <c r="A233" s="263">
        <v>223</v>
      </c>
      <c r="B233" s="272" t="s">
        <v>747</v>
      </c>
      <c r="C233" s="273">
        <v>1130.5</v>
      </c>
      <c r="D233" s="274">
        <v>1114.4666666666667</v>
      </c>
      <c r="E233" s="274">
        <v>1083.9333333333334</v>
      </c>
      <c r="F233" s="274">
        <v>1037.3666666666668</v>
      </c>
      <c r="G233" s="274">
        <v>1006.8333333333335</v>
      </c>
      <c r="H233" s="274">
        <v>1161.0333333333333</v>
      </c>
      <c r="I233" s="274">
        <v>1191.5666666666666</v>
      </c>
      <c r="J233" s="274">
        <v>1238.1333333333332</v>
      </c>
      <c r="K233" s="272">
        <v>1145</v>
      </c>
      <c r="L233" s="272">
        <v>1067.9000000000001</v>
      </c>
      <c r="M233" s="272">
        <v>3.0544600000000002</v>
      </c>
    </row>
    <row r="234" spans="1:13">
      <c r="A234" s="263">
        <v>224</v>
      </c>
      <c r="B234" s="272" t="s">
        <v>751</v>
      </c>
      <c r="C234" s="273">
        <v>693.8</v>
      </c>
      <c r="D234" s="274">
        <v>698.83333333333337</v>
      </c>
      <c r="E234" s="274">
        <v>685.06666666666672</v>
      </c>
      <c r="F234" s="274">
        <v>676.33333333333337</v>
      </c>
      <c r="G234" s="274">
        <v>662.56666666666672</v>
      </c>
      <c r="H234" s="274">
        <v>707.56666666666672</v>
      </c>
      <c r="I234" s="274">
        <v>721.33333333333337</v>
      </c>
      <c r="J234" s="274">
        <v>730.06666666666672</v>
      </c>
      <c r="K234" s="272">
        <v>712.6</v>
      </c>
      <c r="L234" s="272">
        <v>690.1</v>
      </c>
      <c r="M234" s="272">
        <v>1.48349</v>
      </c>
    </row>
    <row r="235" spans="1:13">
      <c r="A235" s="263">
        <v>225</v>
      </c>
      <c r="B235" s="272" t="s">
        <v>393</v>
      </c>
      <c r="C235" s="273">
        <v>107.75</v>
      </c>
      <c r="D235" s="274">
        <v>108.55</v>
      </c>
      <c r="E235" s="274">
        <v>106.69999999999999</v>
      </c>
      <c r="F235" s="274">
        <v>105.64999999999999</v>
      </c>
      <c r="G235" s="274">
        <v>103.79999999999998</v>
      </c>
      <c r="H235" s="274">
        <v>109.6</v>
      </c>
      <c r="I235" s="274">
        <v>111.44999999999999</v>
      </c>
      <c r="J235" s="274">
        <v>112.5</v>
      </c>
      <c r="K235" s="272">
        <v>110.4</v>
      </c>
      <c r="L235" s="272">
        <v>107.5</v>
      </c>
      <c r="M235" s="272">
        <v>7.0971599999999997</v>
      </c>
    </row>
    <row r="236" spans="1:13">
      <c r="A236" s="263">
        <v>226</v>
      </c>
      <c r="B236" s="272" t="s">
        <v>394</v>
      </c>
      <c r="C236" s="273">
        <v>85.65</v>
      </c>
      <c r="D236" s="274">
        <v>85.899999999999991</v>
      </c>
      <c r="E236" s="274">
        <v>85.049999999999983</v>
      </c>
      <c r="F236" s="274">
        <v>84.449999999999989</v>
      </c>
      <c r="G236" s="274">
        <v>83.59999999999998</v>
      </c>
      <c r="H236" s="274">
        <v>86.499999999999986</v>
      </c>
      <c r="I236" s="274">
        <v>87.34999999999998</v>
      </c>
      <c r="J236" s="274">
        <v>87.949999999999989</v>
      </c>
      <c r="K236" s="272">
        <v>86.75</v>
      </c>
      <c r="L236" s="272">
        <v>85.3</v>
      </c>
      <c r="M236" s="272">
        <v>5.8394899999999996</v>
      </c>
    </row>
    <row r="237" spans="1:13">
      <c r="A237" s="263">
        <v>227</v>
      </c>
      <c r="B237" s="272" t="s">
        <v>126</v>
      </c>
      <c r="C237" s="273">
        <v>234.35</v>
      </c>
      <c r="D237" s="274">
        <v>233.48333333333335</v>
      </c>
      <c r="E237" s="274">
        <v>228.1166666666667</v>
      </c>
      <c r="F237" s="274">
        <v>221.88333333333335</v>
      </c>
      <c r="G237" s="274">
        <v>216.51666666666671</v>
      </c>
      <c r="H237" s="274">
        <v>239.7166666666667</v>
      </c>
      <c r="I237" s="274">
        <v>245.08333333333337</v>
      </c>
      <c r="J237" s="274">
        <v>251.31666666666669</v>
      </c>
      <c r="K237" s="272">
        <v>238.85</v>
      </c>
      <c r="L237" s="272">
        <v>227.25</v>
      </c>
      <c r="M237" s="272">
        <v>1254.90301</v>
      </c>
    </row>
    <row r="238" spans="1:13">
      <c r="A238" s="263">
        <v>228</v>
      </c>
      <c r="B238" s="272" t="s">
        <v>396</v>
      </c>
      <c r="C238" s="273">
        <v>125.6</v>
      </c>
      <c r="D238" s="274">
        <v>126.2</v>
      </c>
      <c r="E238" s="274">
        <v>124.55000000000001</v>
      </c>
      <c r="F238" s="274">
        <v>123.50000000000001</v>
      </c>
      <c r="G238" s="274">
        <v>121.85000000000002</v>
      </c>
      <c r="H238" s="274">
        <v>127.25</v>
      </c>
      <c r="I238" s="274">
        <v>128.9</v>
      </c>
      <c r="J238" s="274">
        <v>129.94999999999999</v>
      </c>
      <c r="K238" s="272">
        <v>127.85</v>
      </c>
      <c r="L238" s="272">
        <v>125.15</v>
      </c>
      <c r="M238" s="272">
        <v>2.8117299999999998</v>
      </c>
    </row>
    <row r="239" spans="1:13">
      <c r="A239" s="263">
        <v>229</v>
      </c>
      <c r="B239" s="272" t="s">
        <v>397</v>
      </c>
      <c r="C239" s="273">
        <v>171.35</v>
      </c>
      <c r="D239" s="274">
        <v>172.9</v>
      </c>
      <c r="E239" s="274">
        <v>167.8</v>
      </c>
      <c r="F239" s="274">
        <v>164.25</v>
      </c>
      <c r="G239" s="274">
        <v>159.15</v>
      </c>
      <c r="H239" s="274">
        <v>176.45000000000002</v>
      </c>
      <c r="I239" s="274">
        <v>181.54999999999998</v>
      </c>
      <c r="J239" s="274">
        <v>185.10000000000002</v>
      </c>
      <c r="K239" s="272">
        <v>178</v>
      </c>
      <c r="L239" s="272">
        <v>169.35</v>
      </c>
      <c r="M239" s="272">
        <v>35.960799999999999</v>
      </c>
    </row>
    <row r="240" spans="1:13">
      <c r="A240" s="263">
        <v>230</v>
      </c>
      <c r="B240" s="272" t="s">
        <v>115</v>
      </c>
      <c r="C240" s="273">
        <v>215.3</v>
      </c>
      <c r="D240" s="274">
        <v>218.04999999999998</v>
      </c>
      <c r="E240" s="274">
        <v>210.24999999999997</v>
      </c>
      <c r="F240" s="274">
        <v>205.2</v>
      </c>
      <c r="G240" s="274">
        <v>197.39999999999998</v>
      </c>
      <c r="H240" s="274">
        <v>223.09999999999997</v>
      </c>
      <c r="I240" s="274">
        <v>230.89999999999998</v>
      </c>
      <c r="J240" s="274">
        <v>235.94999999999996</v>
      </c>
      <c r="K240" s="272">
        <v>225.85</v>
      </c>
      <c r="L240" s="272">
        <v>213</v>
      </c>
      <c r="M240" s="272">
        <v>144.85162</v>
      </c>
    </row>
    <row r="241" spans="1:13">
      <c r="A241" s="263">
        <v>231</v>
      </c>
      <c r="B241" s="272" t="s">
        <v>398</v>
      </c>
      <c r="C241" s="273">
        <v>82.55</v>
      </c>
      <c r="D241" s="274">
        <v>82.85</v>
      </c>
      <c r="E241" s="274">
        <v>80.299999999999983</v>
      </c>
      <c r="F241" s="274">
        <v>78.049999999999983</v>
      </c>
      <c r="G241" s="274">
        <v>75.499999999999972</v>
      </c>
      <c r="H241" s="274">
        <v>85.1</v>
      </c>
      <c r="I241" s="274">
        <v>87.65</v>
      </c>
      <c r="J241" s="274">
        <v>89.9</v>
      </c>
      <c r="K241" s="272">
        <v>85.4</v>
      </c>
      <c r="L241" s="272">
        <v>80.599999999999994</v>
      </c>
      <c r="M241" s="272">
        <v>42.814529999999998</v>
      </c>
    </row>
    <row r="242" spans="1:13">
      <c r="A242" s="263">
        <v>232</v>
      </c>
      <c r="B242" s="272" t="s">
        <v>748</v>
      </c>
      <c r="C242" s="273">
        <v>9780.9</v>
      </c>
      <c r="D242" s="274">
        <v>9693.6333333333332</v>
      </c>
      <c r="E242" s="274">
        <v>9437.2666666666664</v>
      </c>
      <c r="F242" s="274">
        <v>9093.6333333333332</v>
      </c>
      <c r="G242" s="274">
        <v>8837.2666666666664</v>
      </c>
      <c r="H242" s="274">
        <v>10037.266666666666</v>
      </c>
      <c r="I242" s="274">
        <v>10293.633333333331</v>
      </c>
      <c r="J242" s="274">
        <v>10637.266666666666</v>
      </c>
      <c r="K242" s="272">
        <v>9950</v>
      </c>
      <c r="L242" s="272">
        <v>9350</v>
      </c>
      <c r="M242" s="272">
        <v>5.2824200000000001</v>
      </c>
    </row>
    <row r="243" spans="1:13">
      <c r="A243" s="263">
        <v>233</v>
      </c>
      <c r="B243" s="272" t="s">
        <v>255</v>
      </c>
      <c r="C243" s="273">
        <v>127.75</v>
      </c>
      <c r="D243" s="274">
        <v>127.95</v>
      </c>
      <c r="E243" s="274">
        <v>118.9</v>
      </c>
      <c r="F243" s="274">
        <v>110.05</v>
      </c>
      <c r="G243" s="274">
        <v>101</v>
      </c>
      <c r="H243" s="274">
        <v>136.80000000000001</v>
      </c>
      <c r="I243" s="274">
        <v>145.85</v>
      </c>
      <c r="J243" s="274">
        <v>154.70000000000002</v>
      </c>
      <c r="K243" s="272">
        <v>137</v>
      </c>
      <c r="L243" s="272">
        <v>119.1</v>
      </c>
      <c r="M243" s="272">
        <v>361.99779000000001</v>
      </c>
    </row>
    <row r="244" spans="1:13">
      <c r="A244" s="263">
        <v>234</v>
      </c>
      <c r="B244" s="272" t="s">
        <v>399</v>
      </c>
      <c r="C244" s="273">
        <v>259.95</v>
      </c>
      <c r="D244" s="274">
        <v>259.61666666666662</v>
      </c>
      <c r="E244" s="274">
        <v>254.53333333333325</v>
      </c>
      <c r="F244" s="274">
        <v>249.11666666666662</v>
      </c>
      <c r="G244" s="274">
        <v>244.03333333333325</v>
      </c>
      <c r="H244" s="274">
        <v>265.03333333333325</v>
      </c>
      <c r="I244" s="274">
        <v>270.11666666666662</v>
      </c>
      <c r="J244" s="274">
        <v>275.53333333333325</v>
      </c>
      <c r="K244" s="272">
        <v>264.7</v>
      </c>
      <c r="L244" s="272">
        <v>254.2</v>
      </c>
      <c r="M244" s="272">
        <v>27.554829999999999</v>
      </c>
    </row>
    <row r="245" spans="1:13">
      <c r="A245" s="263">
        <v>235</v>
      </c>
      <c r="B245" s="272" t="s">
        <v>256</v>
      </c>
      <c r="C245" s="273">
        <v>119.3</v>
      </c>
      <c r="D245" s="274">
        <v>119.8</v>
      </c>
      <c r="E245" s="274">
        <v>118.19999999999999</v>
      </c>
      <c r="F245" s="274">
        <v>117.1</v>
      </c>
      <c r="G245" s="274">
        <v>115.49999999999999</v>
      </c>
      <c r="H245" s="274">
        <v>120.89999999999999</v>
      </c>
      <c r="I245" s="274">
        <v>122.49999999999999</v>
      </c>
      <c r="J245" s="274">
        <v>123.6</v>
      </c>
      <c r="K245" s="272">
        <v>121.4</v>
      </c>
      <c r="L245" s="272">
        <v>118.7</v>
      </c>
      <c r="M245" s="272">
        <v>14.36539</v>
      </c>
    </row>
    <row r="246" spans="1:13">
      <c r="A246" s="263">
        <v>236</v>
      </c>
      <c r="B246" s="272" t="s">
        <v>125</v>
      </c>
      <c r="C246" s="273">
        <v>102.4</v>
      </c>
      <c r="D246" s="274">
        <v>103.01666666666667</v>
      </c>
      <c r="E246" s="274">
        <v>101.43333333333334</v>
      </c>
      <c r="F246" s="274">
        <v>100.46666666666667</v>
      </c>
      <c r="G246" s="274">
        <v>98.88333333333334</v>
      </c>
      <c r="H246" s="274">
        <v>103.98333333333333</v>
      </c>
      <c r="I246" s="274">
        <v>105.56666666666668</v>
      </c>
      <c r="J246" s="274">
        <v>106.53333333333333</v>
      </c>
      <c r="K246" s="272">
        <v>104.6</v>
      </c>
      <c r="L246" s="272">
        <v>102.05</v>
      </c>
      <c r="M246" s="272">
        <v>314.22904999999997</v>
      </c>
    </row>
    <row r="247" spans="1:13">
      <c r="A247" s="263">
        <v>237</v>
      </c>
      <c r="B247" s="272" t="s">
        <v>400</v>
      </c>
      <c r="C247" s="273">
        <v>11.45</v>
      </c>
      <c r="D247" s="274">
        <v>11.683333333333332</v>
      </c>
      <c r="E247" s="274">
        <v>11.116666666666664</v>
      </c>
      <c r="F247" s="274">
        <v>10.783333333333331</v>
      </c>
      <c r="G247" s="274">
        <v>10.216666666666663</v>
      </c>
      <c r="H247" s="274">
        <v>12.016666666666664</v>
      </c>
      <c r="I247" s="274">
        <v>12.58333333333333</v>
      </c>
      <c r="J247" s="274">
        <v>12.916666666666664</v>
      </c>
      <c r="K247" s="272">
        <v>12.25</v>
      </c>
      <c r="L247" s="272">
        <v>11.35</v>
      </c>
      <c r="M247" s="272">
        <v>209.12440000000001</v>
      </c>
    </row>
    <row r="248" spans="1:13">
      <c r="A248" s="263">
        <v>238</v>
      </c>
      <c r="B248" s="272" t="s">
        <v>773</v>
      </c>
      <c r="C248" s="273">
        <v>1555</v>
      </c>
      <c r="D248" s="274">
        <v>1546</v>
      </c>
      <c r="E248" s="274">
        <v>1524</v>
      </c>
      <c r="F248" s="274">
        <v>1493</v>
      </c>
      <c r="G248" s="274">
        <v>1471</v>
      </c>
      <c r="H248" s="274">
        <v>1577</v>
      </c>
      <c r="I248" s="274">
        <v>1599</v>
      </c>
      <c r="J248" s="274">
        <v>1630</v>
      </c>
      <c r="K248" s="272">
        <v>1568</v>
      </c>
      <c r="L248" s="272">
        <v>1515</v>
      </c>
      <c r="M248" s="272">
        <v>30.058859999999999</v>
      </c>
    </row>
    <row r="249" spans="1:13">
      <c r="A249" s="263">
        <v>239</v>
      </c>
      <c r="B249" s="272" t="s">
        <v>749</v>
      </c>
      <c r="C249" s="273">
        <v>315.75</v>
      </c>
      <c r="D249" s="274">
        <v>317.66666666666669</v>
      </c>
      <c r="E249" s="274">
        <v>312.08333333333337</v>
      </c>
      <c r="F249" s="274">
        <v>308.41666666666669</v>
      </c>
      <c r="G249" s="274">
        <v>302.83333333333337</v>
      </c>
      <c r="H249" s="274">
        <v>321.33333333333337</v>
      </c>
      <c r="I249" s="274">
        <v>326.91666666666674</v>
      </c>
      <c r="J249" s="274">
        <v>330.58333333333337</v>
      </c>
      <c r="K249" s="272">
        <v>323.25</v>
      </c>
      <c r="L249" s="272">
        <v>314</v>
      </c>
      <c r="M249" s="272">
        <v>0.45704</v>
      </c>
    </row>
    <row r="250" spans="1:13">
      <c r="A250" s="263">
        <v>240</v>
      </c>
      <c r="B250" s="272" t="s">
        <v>120</v>
      </c>
      <c r="C250" s="273">
        <v>537</v>
      </c>
      <c r="D250" s="274">
        <v>540.73333333333323</v>
      </c>
      <c r="E250" s="274">
        <v>531.36666666666645</v>
      </c>
      <c r="F250" s="274">
        <v>525.73333333333323</v>
      </c>
      <c r="G250" s="274">
        <v>516.36666666666645</v>
      </c>
      <c r="H250" s="274">
        <v>546.36666666666645</v>
      </c>
      <c r="I250" s="274">
        <v>555.73333333333323</v>
      </c>
      <c r="J250" s="274">
        <v>561.36666666666645</v>
      </c>
      <c r="K250" s="272">
        <v>550.1</v>
      </c>
      <c r="L250" s="272">
        <v>535.1</v>
      </c>
      <c r="M250" s="272">
        <v>8.5235500000000002</v>
      </c>
    </row>
    <row r="251" spans="1:13">
      <c r="A251" s="263">
        <v>241</v>
      </c>
      <c r="B251" s="272" t="s">
        <v>832</v>
      </c>
      <c r="C251" s="273">
        <v>254.05</v>
      </c>
      <c r="D251" s="274">
        <v>252.38333333333335</v>
      </c>
      <c r="E251" s="274">
        <v>248.4666666666667</v>
      </c>
      <c r="F251" s="274">
        <v>242.88333333333335</v>
      </c>
      <c r="G251" s="274">
        <v>238.9666666666667</v>
      </c>
      <c r="H251" s="274">
        <v>257.9666666666667</v>
      </c>
      <c r="I251" s="274">
        <v>261.88333333333338</v>
      </c>
      <c r="J251" s="274">
        <v>267.4666666666667</v>
      </c>
      <c r="K251" s="272">
        <v>256.3</v>
      </c>
      <c r="L251" s="272">
        <v>246.8</v>
      </c>
      <c r="M251" s="272">
        <v>74.720969999999994</v>
      </c>
    </row>
    <row r="252" spans="1:13">
      <c r="A252" s="263">
        <v>242</v>
      </c>
      <c r="B252" s="272" t="s">
        <v>122</v>
      </c>
      <c r="C252" s="273">
        <v>1025.0999999999999</v>
      </c>
      <c r="D252" s="274">
        <v>1042.1333333333332</v>
      </c>
      <c r="E252" s="274">
        <v>999.26666666666642</v>
      </c>
      <c r="F252" s="274">
        <v>973.43333333333317</v>
      </c>
      <c r="G252" s="274">
        <v>930.56666666666638</v>
      </c>
      <c r="H252" s="274">
        <v>1067.9666666666665</v>
      </c>
      <c r="I252" s="274">
        <v>1110.8333333333333</v>
      </c>
      <c r="J252" s="274">
        <v>1136.6666666666665</v>
      </c>
      <c r="K252" s="272">
        <v>1085</v>
      </c>
      <c r="L252" s="272">
        <v>1016.3</v>
      </c>
      <c r="M252" s="272">
        <v>195.24257</v>
      </c>
    </row>
    <row r="253" spans="1:13">
      <c r="A253" s="263">
        <v>243</v>
      </c>
      <c r="B253" s="272" t="s">
        <v>257</v>
      </c>
      <c r="C253" s="273">
        <v>4817.6499999999996</v>
      </c>
      <c r="D253" s="274">
        <v>4823.6833333333334</v>
      </c>
      <c r="E253" s="274">
        <v>4733.9666666666672</v>
      </c>
      <c r="F253" s="274">
        <v>4650.2833333333338</v>
      </c>
      <c r="G253" s="274">
        <v>4560.5666666666675</v>
      </c>
      <c r="H253" s="274">
        <v>4907.3666666666668</v>
      </c>
      <c r="I253" s="274">
        <v>4997.0833333333321</v>
      </c>
      <c r="J253" s="274">
        <v>5080.7666666666664</v>
      </c>
      <c r="K253" s="272">
        <v>4913.3999999999996</v>
      </c>
      <c r="L253" s="272">
        <v>4740</v>
      </c>
      <c r="M253" s="272">
        <v>4.3825000000000003</v>
      </c>
    </row>
    <row r="254" spans="1:13">
      <c r="A254" s="263">
        <v>244</v>
      </c>
      <c r="B254" s="272" t="s">
        <v>124</v>
      </c>
      <c r="C254" s="273">
        <v>1272.0999999999999</v>
      </c>
      <c r="D254" s="274">
        <v>1274.2833333333333</v>
      </c>
      <c r="E254" s="274">
        <v>1259.8166666666666</v>
      </c>
      <c r="F254" s="274">
        <v>1247.5333333333333</v>
      </c>
      <c r="G254" s="274">
        <v>1233.0666666666666</v>
      </c>
      <c r="H254" s="274">
        <v>1286.5666666666666</v>
      </c>
      <c r="I254" s="274">
        <v>1301.0333333333333</v>
      </c>
      <c r="J254" s="274">
        <v>1313.3166666666666</v>
      </c>
      <c r="K254" s="272">
        <v>1288.75</v>
      </c>
      <c r="L254" s="272">
        <v>1262</v>
      </c>
      <c r="M254" s="272">
        <v>54.774810000000002</v>
      </c>
    </row>
    <row r="255" spans="1:13">
      <c r="A255" s="263">
        <v>245</v>
      </c>
      <c r="B255" s="272" t="s">
        <v>750</v>
      </c>
      <c r="C255" s="273">
        <v>742.7</v>
      </c>
      <c r="D255" s="274">
        <v>741.51666666666677</v>
      </c>
      <c r="E255" s="274">
        <v>733.18333333333351</v>
      </c>
      <c r="F255" s="274">
        <v>723.66666666666674</v>
      </c>
      <c r="G255" s="274">
        <v>715.33333333333348</v>
      </c>
      <c r="H255" s="274">
        <v>751.03333333333353</v>
      </c>
      <c r="I255" s="274">
        <v>759.36666666666679</v>
      </c>
      <c r="J255" s="274">
        <v>768.88333333333355</v>
      </c>
      <c r="K255" s="272">
        <v>749.85</v>
      </c>
      <c r="L255" s="272">
        <v>732</v>
      </c>
      <c r="M255" s="272">
        <v>0.19384000000000001</v>
      </c>
    </row>
    <row r="256" spans="1:13">
      <c r="A256" s="263">
        <v>246</v>
      </c>
      <c r="B256" s="272" t="s">
        <v>401</v>
      </c>
      <c r="C256" s="273">
        <v>330.2</v>
      </c>
      <c r="D256" s="274">
        <v>331.38333333333338</v>
      </c>
      <c r="E256" s="274">
        <v>327.76666666666677</v>
      </c>
      <c r="F256" s="274">
        <v>325.33333333333337</v>
      </c>
      <c r="G256" s="274">
        <v>321.71666666666675</v>
      </c>
      <c r="H256" s="274">
        <v>333.81666666666678</v>
      </c>
      <c r="I256" s="274">
        <v>337.43333333333345</v>
      </c>
      <c r="J256" s="274">
        <v>339.86666666666679</v>
      </c>
      <c r="K256" s="272">
        <v>335</v>
      </c>
      <c r="L256" s="272">
        <v>328.95</v>
      </c>
      <c r="M256" s="272">
        <v>10.796340000000001</v>
      </c>
    </row>
    <row r="257" spans="1:13">
      <c r="A257" s="263">
        <v>247</v>
      </c>
      <c r="B257" s="272" t="s">
        <v>121</v>
      </c>
      <c r="C257" s="273">
        <v>1680.85</v>
      </c>
      <c r="D257" s="274">
        <v>1693.5833333333333</v>
      </c>
      <c r="E257" s="274">
        <v>1654.7666666666664</v>
      </c>
      <c r="F257" s="274">
        <v>1628.6833333333332</v>
      </c>
      <c r="G257" s="274">
        <v>1589.8666666666663</v>
      </c>
      <c r="H257" s="274">
        <v>1719.6666666666665</v>
      </c>
      <c r="I257" s="274">
        <v>1758.4833333333336</v>
      </c>
      <c r="J257" s="274">
        <v>1784.5666666666666</v>
      </c>
      <c r="K257" s="272">
        <v>1732.4</v>
      </c>
      <c r="L257" s="272">
        <v>1667.5</v>
      </c>
      <c r="M257" s="272">
        <v>17.166219999999999</v>
      </c>
    </row>
    <row r="258" spans="1:13">
      <c r="A258" s="263">
        <v>248</v>
      </c>
      <c r="B258" s="272" t="s">
        <v>258</v>
      </c>
      <c r="C258" s="273">
        <v>1932.1</v>
      </c>
      <c r="D258" s="274">
        <v>1955.5999999999997</v>
      </c>
      <c r="E258" s="274">
        <v>1882.0999999999995</v>
      </c>
      <c r="F258" s="274">
        <v>1832.0999999999997</v>
      </c>
      <c r="G258" s="274">
        <v>1758.5999999999995</v>
      </c>
      <c r="H258" s="274">
        <v>2005.5999999999995</v>
      </c>
      <c r="I258" s="274">
        <v>2079.1</v>
      </c>
      <c r="J258" s="274">
        <v>2129.0999999999995</v>
      </c>
      <c r="K258" s="272">
        <v>2029.1</v>
      </c>
      <c r="L258" s="272">
        <v>1905.6</v>
      </c>
      <c r="M258" s="272">
        <v>3.0942699999999999</v>
      </c>
    </row>
    <row r="259" spans="1:13">
      <c r="A259" s="263">
        <v>249</v>
      </c>
      <c r="B259" s="272" t="s">
        <v>402</v>
      </c>
      <c r="C259" s="273">
        <v>1008.8</v>
      </c>
      <c r="D259" s="274">
        <v>1019.5166666666668</v>
      </c>
      <c r="E259" s="274">
        <v>992.03333333333353</v>
      </c>
      <c r="F259" s="274">
        <v>975.26666666666677</v>
      </c>
      <c r="G259" s="274">
        <v>947.78333333333353</v>
      </c>
      <c r="H259" s="274">
        <v>1036.2833333333335</v>
      </c>
      <c r="I259" s="274">
        <v>1063.7666666666669</v>
      </c>
      <c r="J259" s="274">
        <v>1080.5333333333335</v>
      </c>
      <c r="K259" s="272">
        <v>1047</v>
      </c>
      <c r="L259" s="272">
        <v>1002.75</v>
      </c>
      <c r="M259" s="272">
        <v>1.4469399999999999</v>
      </c>
    </row>
    <row r="260" spans="1:13">
      <c r="A260" s="263">
        <v>250</v>
      </c>
      <c r="B260" s="272" t="s">
        <v>403</v>
      </c>
      <c r="C260" s="273">
        <v>2238.1</v>
      </c>
      <c r="D260" s="274">
        <v>2254.0333333333333</v>
      </c>
      <c r="E260" s="274">
        <v>2209.0666666666666</v>
      </c>
      <c r="F260" s="274">
        <v>2180.0333333333333</v>
      </c>
      <c r="G260" s="274">
        <v>2135.0666666666666</v>
      </c>
      <c r="H260" s="274">
        <v>2283.0666666666666</v>
      </c>
      <c r="I260" s="274">
        <v>2328.0333333333328</v>
      </c>
      <c r="J260" s="274">
        <v>2357.0666666666666</v>
      </c>
      <c r="K260" s="272">
        <v>2299</v>
      </c>
      <c r="L260" s="272">
        <v>2225</v>
      </c>
      <c r="M260" s="272">
        <v>1.31481</v>
      </c>
    </row>
    <row r="261" spans="1:13">
      <c r="A261" s="263">
        <v>251</v>
      </c>
      <c r="B261" s="272" t="s">
        <v>404</v>
      </c>
      <c r="C261" s="273">
        <v>350.1</v>
      </c>
      <c r="D261" s="274">
        <v>352.91666666666669</v>
      </c>
      <c r="E261" s="274">
        <v>344.83333333333337</v>
      </c>
      <c r="F261" s="274">
        <v>339.56666666666666</v>
      </c>
      <c r="G261" s="274">
        <v>331.48333333333335</v>
      </c>
      <c r="H261" s="274">
        <v>358.18333333333339</v>
      </c>
      <c r="I261" s="274">
        <v>366.26666666666677</v>
      </c>
      <c r="J261" s="274">
        <v>371.53333333333342</v>
      </c>
      <c r="K261" s="272">
        <v>361</v>
      </c>
      <c r="L261" s="272">
        <v>347.65</v>
      </c>
      <c r="M261" s="272">
        <v>3.9765100000000002</v>
      </c>
    </row>
    <row r="262" spans="1:13">
      <c r="A262" s="263">
        <v>252</v>
      </c>
      <c r="B262" s="272" t="s">
        <v>405</v>
      </c>
      <c r="C262" s="273">
        <v>133.5</v>
      </c>
      <c r="D262" s="274">
        <v>133.93333333333334</v>
      </c>
      <c r="E262" s="274">
        <v>131.86666666666667</v>
      </c>
      <c r="F262" s="274">
        <v>130.23333333333335</v>
      </c>
      <c r="G262" s="274">
        <v>128.16666666666669</v>
      </c>
      <c r="H262" s="274">
        <v>135.56666666666666</v>
      </c>
      <c r="I262" s="274">
        <v>137.63333333333333</v>
      </c>
      <c r="J262" s="274">
        <v>139.26666666666665</v>
      </c>
      <c r="K262" s="272">
        <v>136</v>
      </c>
      <c r="L262" s="272">
        <v>132.30000000000001</v>
      </c>
      <c r="M262" s="272">
        <v>14.98795</v>
      </c>
    </row>
    <row r="263" spans="1:13">
      <c r="A263" s="263">
        <v>253</v>
      </c>
      <c r="B263" s="272" t="s">
        <v>406</v>
      </c>
      <c r="C263" s="273">
        <v>131.75</v>
      </c>
      <c r="D263" s="274">
        <v>132.88333333333333</v>
      </c>
      <c r="E263" s="274">
        <v>128.86666666666665</v>
      </c>
      <c r="F263" s="274">
        <v>125.98333333333332</v>
      </c>
      <c r="G263" s="274">
        <v>121.96666666666664</v>
      </c>
      <c r="H263" s="274">
        <v>135.76666666666665</v>
      </c>
      <c r="I263" s="274">
        <v>139.7833333333333</v>
      </c>
      <c r="J263" s="274">
        <v>142.66666666666666</v>
      </c>
      <c r="K263" s="272">
        <v>136.9</v>
      </c>
      <c r="L263" s="272">
        <v>130</v>
      </c>
      <c r="M263" s="272">
        <v>30.523610000000001</v>
      </c>
    </row>
    <row r="264" spans="1:13">
      <c r="A264" s="263">
        <v>254</v>
      </c>
      <c r="B264" s="272" t="s">
        <v>407</v>
      </c>
      <c r="C264" s="273">
        <v>84.95</v>
      </c>
      <c r="D264" s="274">
        <v>85.600000000000009</v>
      </c>
      <c r="E264" s="274">
        <v>83.550000000000011</v>
      </c>
      <c r="F264" s="274">
        <v>82.15</v>
      </c>
      <c r="G264" s="274">
        <v>80.100000000000009</v>
      </c>
      <c r="H264" s="274">
        <v>87.000000000000014</v>
      </c>
      <c r="I264" s="274">
        <v>89.05</v>
      </c>
      <c r="J264" s="274">
        <v>90.450000000000017</v>
      </c>
      <c r="K264" s="272">
        <v>87.65</v>
      </c>
      <c r="L264" s="272">
        <v>84.2</v>
      </c>
      <c r="M264" s="272">
        <v>6.2206999999999999</v>
      </c>
    </row>
    <row r="265" spans="1:13">
      <c r="A265" s="263">
        <v>255</v>
      </c>
      <c r="B265" s="272" t="s">
        <v>259</v>
      </c>
      <c r="C265" s="273">
        <v>70.8</v>
      </c>
      <c r="D265" s="274">
        <v>71.149999999999991</v>
      </c>
      <c r="E265" s="274">
        <v>69.649999999999977</v>
      </c>
      <c r="F265" s="274">
        <v>68.499999999999986</v>
      </c>
      <c r="G265" s="274">
        <v>66.999999999999972</v>
      </c>
      <c r="H265" s="274">
        <v>72.299999999999983</v>
      </c>
      <c r="I265" s="274">
        <v>73.800000000000011</v>
      </c>
      <c r="J265" s="274">
        <v>74.949999999999989</v>
      </c>
      <c r="K265" s="272">
        <v>72.650000000000006</v>
      </c>
      <c r="L265" s="272">
        <v>70</v>
      </c>
      <c r="M265" s="272">
        <v>29.30517</v>
      </c>
    </row>
    <row r="266" spans="1:13">
      <c r="A266" s="263">
        <v>256</v>
      </c>
      <c r="B266" s="272" t="s">
        <v>128</v>
      </c>
      <c r="C266" s="273">
        <v>402.2</v>
      </c>
      <c r="D266" s="274">
        <v>399.31666666666661</v>
      </c>
      <c r="E266" s="274">
        <v>392.03333333333319</v>
      </c>
      <c r="F266" s="274">
        <v>381.86666666666656</v>
      </c>
      <c r="G266" s="274">
        <v>374.58333333333314</v>
      </c>
      <c r="H266" s="274">
        <v>409.48333333333323</v>
      </c>
      <c r="I266" s="274">
        <v>416.76666666666665</v>
      </c>
      <c r="J266" s="274">
        <v>426.93333333333328</v>
      </c>
      <c r="K266" s="272">
        <v>406.6</v>
      </c>
      <c r="L266" s="272">
        <v>389.15</v>
      </c>
      <c r="M266" s="272">
        <v>90.088329999999999</v>
      </c>
    </row>
    <row r="267" spans="1:13">
      <c r="A267" s="263">
        <v>257</v>
      </c>
      <c r="B267" s="272" t="s">
        <v>752</v>
      </c>
      <c r="C267" s="273">
        <v>88.15</v>
      </c>
      <c r="D267" s="274">
        <v>89.116666666666674</v>
      </c>
      <c r="E267" s="274">
        <v>86.033333333333346</v>
      </c>
      <c r="F267" s="274">
        <v>83.916666666666671</v>
      </c>
      <c r="G267" s="274">
        <v>80.833333333333343</v>
      </c>
      <c r="H267" s="274">
        <v>91.233333333333348</v>
      </c>
      <c r="I267" s="274">
        <v>94.316666666666663</v>
      </c>
      <c r="J267" s="274">
        <v>96.433333333333351</v>
      </c>
      <c r="K267" s="272">
        <v>92.2</v>
      </c>
      <c r="L267" s="272">
        <v>87</v>
      </c>
      <c r="M267" s="272">
        <v>4.1812699999999996</v>
      </c>
    </row>
    <row r="268" spans="1:13">
      <c r="A268" s="263">
        <v>258</v>
      </c>
      <c r="B268" s="272" t="s">
        <v>408</v>
      </c>
      <c r="C268" s="273">
        <v>43.1</v>
      </c>
      <c r="D268" s="274">
        <v>43.466666666666669</v>
      </c>
      <c r="E268" s="274">
        <v>42.533333333333339</v>
      </c>
      <c r="F268" s="274">
        <v>41.966666666666669</v>
      </c>
      <c r="G268" s="274">
        <v>41.033333333333339</v>
      </c>
      <c r="H268" s="274">
        <v>44.033333333333339</v>
      </c>
      <c r="I268" s="274">
        <v>44.966666666666676</v>
      </c>
      <c r="J268" s="274">
        <v>45.533333333333339</v>
      </c>
      <c r="K268" s="272">
        <v>44.4</v>
      </c>
      <c r="L268" s="272">
        <v>42.9</v>
      </c>
      <c r="M268" s="272">
        <v>2.1112899999999999</v>
      </c>
    </row>
    <row r="269" spans="1:13">
      <c r="A269" s="263">
        <v>259</v>
      </c>
      <c r="B269" s="272" t="s">
        <v>409</v>
      </c>
      <c r="C269" s="273">
        <v>89.9</v>
      </c>
      <c r="D269" s="274">
        <v>90.733333333333334</v>
      </c>
      <c r="E269" s="274">
        <v>88.716666666666669</v>
      </c>
      <c r="F269" s="274">
        <v>87.533333333333331</v>
      </c>
      <c r="G269" s="274">
        <v>85.516666666666666</v>
      </c>
      <c r="H269" s="274">
        <v>91.916666666666671</v>
      </c>
      <c r="I269" s="274">
        <v>93.933333333333351</v>
      </c>
      <c r="J269" s="274">
        <v>95.116666666666674</v>
      </c>
      <c r="K269" s="272">
        <v>92.75</v>
      </c>
      <c r="L269" s="272">
        <v>89.55</v>
      </c>
      <c r="M269" s="272">
        <v>5.4639899999999999</v>
      </c>
    </row>
    <row r="270" spans="1:13">
      <c r="A270" s="263">
        <v>260</v>
      </c>
      <c r="B270" s="272" t="s">
        <v>410</v>
      </c>
      <c r="C270" s="273">
        <v>30.15</v>
      </c>
      <c r="D270" s="274">
        <v>30.75</v>
      </c>
      <c r="E270" s="274">
        <v>29.049999999999997</v>
      </c>
      <c r="F270" s="274">
        <v>27.949999999999996</v>
      </c>
      <c r="G270" s="274">
        <v>26.249999999999993</v>
      </c>
      <c r="H270" s="274">
        <v>31.85</v>
      </c>
      <c r="I270" s="274">
        <v>33.550000000000004</v>
      </c>
      <c r="J270" s="274">
        <v>34.650000000000006</v>
      </c>
      <c r="K270" s="272">
        <v>32.450000000000003</v>
      </c>
      <c r="L270" s="272">
        <v>29.65</v>
      </c>
      <c r="M270" s="272">
        <v>73.704849999999993</v>
      </c>
    </row>
    <row r="271" spans="1:13">
      <c r="A271" s="263">
        <v>261</v>
      </c>
      <c r="B271" s="272" t="s">
        <v>411</v>
      </c>
      <c r="C271" s="273">
        <v>70.5</v>
      </c>
      <c r="D271" s="274">
        <v>70.466666666666669</v>
      </c>
      <c r="E271" s="274">
        <v>67.033333333333331</v>
      </c>
      <c r="F271" s="274">
        <v>63.566666666666663</v>
      </c>
      <c r="G271" s="274">
        <v>60.133333333333326</v>
      </c>
      <c r="H271" s="274">
        <v>73.933333333333337</v>
      </c>
      <c r="I271" s="274">
        <v>77.366666666666674</v>
      </c>
      <c r="J271" s="274">
        <v>80.833333333333343</v>
      </c>
      <c r="K271" s="272">
        <v>73.900000000000006</v>
      </c>
      <c r="L271" s="272">
        <v>67</v>
      </c>
      <c r="M271" s="272">
        <v>88.782759999999996</v>
      </c>
    </row>
    <row r="272" spans="1:13">
      <c r="A272" s="263">
        <v>262</v>
      </c>
      <c r="B272" s="272" t="s">
        <v>412</v>
      </c>
      <c r="C272" s="273">
        <v>75.7</v>
      </c>
      <c r="D272" s="274">
        <v>76.63333333333334</v>
      </c>
      <c r="E272" s="274">
        <v>74.366666666666674</v>
      </c>
      <c r="F272" s="274">
        <v>73.033333333333331</v>
      </c>
      <c r="G272" s="274">
        <v>70.766666666666666</v>
      </c>
      <c r="H272" s="274">
        <v>77.966666666666683</v>
      </c>
      <c r="I272" s="274">
        <v>80.233333333333363</v>
      </c>
      <c r="J272" s="274">
        <v>81.566666666666691</v>
      </c>
      <c r="K272" s="272">
        <v>78.900000000000006</v>
      </c>
      <c r="L272" s="272">
        <v>75.3</v>
      </c>
      <c r="M272" s="272">
        <v>8.6874400000000005</v>
      </c>
    </row>
    <row r="273" spans="1:13">
      <c r="A273" s="263">
        <v>263</v>
      </c>
      <c r="B273" s="272" t="s">
        <v>413</v>
      </c>
      <c r="C273" s="273">
        <v>126.4</v>
      </c>
      <c r="D273" s="274">
        <v>127.56666666666668</v>
      </c>
      <c r="E273" s="274">
        <v>123.33333333333334</v>
      </c>
      <c r="F273" s="274">
        <v>120.26666666666667</v>
      </c>
      <c r="G273" s="274">
        <v>116.03333333333333</v>
      </c>
      <c r="H273" s="274">
        <v>130.63333333333335</v>
      </c>
      <c r="I273" s="274">
        <v>134.86666666666667</v>
      </c>
      <c r="J273" s="274">
        <v>137.93333333333337</v>
      </c>
      <c r="K273" s="272">
        <v>131.80000000000001</v>
      </c>
      <c r="L273" s="272">
        <v>124.5</v>
      </c>
      <c r="M273" s="272">
        <v>4.2094500000000004</v>
      </c>
    </row>
    <row r="274" spans="1:13">
      <c r="A274" s="263">
        <v>264</v>
      </c>
      <c r="B274" s="272" t="s">
        <v>414</v>
      </c>
      <c r="C274" s="273">
        <v>76.45</v>
      </c>
      <c r="D274" s="274">
        <v>78.13333333333334</v>
      </c>
      <c r="E274" s="274">
        <v>73.566666666666677</v>
      </c>
      <c r="F274" s="274">
        <v>70.683333333333337</v>
      </c>
      <c r="G274" s="274">
        <v>66.116666666666674</v>
      </c>
      <c r="H274" s="274">
        <v>81.01666666666668</v>
      </c>
      <c r="I274" s="274">
        <v>85.583333333333343</v>
      </c>
      <c r="J274" s="274">
        <v>88.466666666666683</v>
      </c>
      <c r="K274" s="272">
        <v>82.7</v>
      </c>
      <c r="L274" s="272">
        <v>75.25</v>
      </c>
      <c r="M274" s="272">
        <v>30.64996</v>
      </c>
    </row>
    <row r="275" spans="1:13">
      <c r="A275" s="263">
        <v>265</v>
      </c>
      <c r="B275" s="272" t="s">
        <v>127</v>
      </c>
      <c r="C275" s="273">
        <v>299.2</v>
      </c>
      <c r="D275" s="274">
        <v>293.58333333333331</v>
      </c>
      <c r="E275" s="274">
        <v>286.11666666666662</v>
      </c>
      <c r="F275" s="274">
        <v>273.0333333333333</v>
      </c>
      <c r="G275" s="274">
        <v>265.56666666666661</v>
      </c>
      <c r="H275" s="274">
        <v>306.66666666666663</v>
      </c>
      <c r="I275" s="274">
        <v>314.13333333333333</v>
      </c>
      <c r="J275" s="274">
        <v>327.21666666666664</v>
      </c>
      <c r="K275" s="272">
        <v>301.05</v>
      </c>
      <c r="L275" s="272">
        <v>280.5</v>
      </c>
      <c r="M275" s="272">
        <v>146.14528999999999</v>
      </c>
    </row>
    <row r="276" spans="1:13">
      <c r="A276" s="263">
        <v>266</v>
      </c>
      <c r="B276" s="272" t="s">
        <v>415</v>
      </c>
      <c r="C276" s="273">
        <v>2559.6999999999998</v>
      </c>
      <c r="D276" s="274">
        <v>2579.4666666666667</v>
      </c>
      <c r="E276" s="274">
        <v>2530.2333333333336</v>
      </c>
      <c r="F276" s="274">
        <v>2500.7666666666669</v>
      </c>
      <c r="G276" s="274">
        <v>2451.5333333333338</v>
      </c>
      <c r="H276" s="274">
        <v>2608.9333333333334</v>
      </c>
      <c r="I276" s="274">
        <v>2658.1666666666661</v>
      </c>
      <c r="J276" s="274">
        <v>2687.6333333333332</v>
      </c>
      <c r="K276" s="272">
        <v>2628.7</v>
      </c>
      <c r="L276" s="272">
        <v>2550</v>
      </c>
      <c r="M276" s="272">
        <v>0.14865</v>
      </c>
    </row>
    <row r="277" spans="1:13">
      <c r="A277" s="263">
        <v>267</v>
      </c>
      <c r="B277" s="272" t="s">
        <v>129</v>
      </c>
      <c r="C277" s="273">
        <v>2750.25</v>
      </c>
      <c r="D277" s="274">
        <v>2778.75</v>
      </c>
      <c r="E277" s="274">
        <v>2708</v>
      </c>
      <c r="F277" s="274">
        <v>2665.75</v>
      </c>
      <c r="G277" s="274">
        <v>2595</v>
      </c>
      <c r="H277" s="274">
        <v>2821</v>
      </c>
      <c r="I277" s="274">
        <v>2891.75</v>
      </c>
      <c r="J277" s="274">
        <v>2934</v>
      </c>
      <c r="K277" s="272">
        <v>2849.5</v>
      </c>
      <c r="L277" s="272">
        <v>2736.5</v>
      </c>
      <c r="M277" s="272">
        <v>9.0060800000000008</v>
      </c>
    </row>
    <row r="278" spans="1:13">
      <c r="A278" s="263">
        <v>268</v>
      </c>
      <c r="B278" s="272" t="s">
        <v>130</v>
      </c>
      <c r="C278" s="273">
        <v>614.9</v>
      </c>
      <c r="D278" s="274">
        <v>618.88333333333333</v>
      </c>
      <c r="E278" s="274">
        <v>607.9666666666667</v>
      </c>
      <c r="F278" s="274">
        <v>601.03333333333342</v>
      </c>
      <c r="G278" s="274">
        <v>590.11666666666679</v>
      </c>
      <c r="H278" s="274">
        <v>625.81666666666661</v>
      </c>
      <c r="I278" s="274">
        <v>636.73333333333335</v>
      </c>
      <c r="J278" s="274">
        <v>643.66666666666652</v>
      </c>
      <c r="K278" s="272">
        <v>629.79999999999995</v>
      </c>
      <c r="L278" s="272">
        <v>611.95000000000005</v>
      </c>
      <c r="M278" s="272">
        <v>6.0018599999999998</v>
      </c>
    </row>
    <row r="279" spans="1:13">
      <c r="A279" s="263">
        <v>269</v>
      </c>
      <c r="B279" s="272" t="s">
        <v>416</v>
      </c>
      <c r="C279" s="273">
        <v>155.6</v>
      </c>
      <c r="D279" s="274">
        <v>156.15</v>
      </c>
      <c r="E279" s="274">
        <v>152.80000000000001</v>
      </c>
      <c r="F279" s="274">
        <v>150</v>
      </c>
      <c r="G279" s="274">
        <v>146.65</v>
      </c>
      <c r="H279" s="274">
        <v>158.95000000000002</v>
      </c>
      <c r="I279" s="274">
        <v>162.29999999999998</v>
      </c>
      <c r="J279" s="274">
        <v>165.10000000000002</v>
      </c>
      <c r="K279" s="272">
        <v>159.5</v>
      </c>
      <c r="L279" s="272">
        <v>153.35</v>
      </c>
      <c r="M279" s="272">
        <v>3.9728300000000001</v>
      </c>
    </row>
    <row r="280" spans="1:13">
      <c r="A280" s="263">
        <v>270</v>
      </c>
      <c r="B280" s="272" t="s">
        <v>418</v>
      </c>
      <c r="C280" s="273">
        <v>486.8</v>
      </c>
      <c r="D280" s="274">
        <v>487.26666666666665</v>
      </c>
      <c r="E280" s="274">
        <v>480.5333333333333</v>
      </c>
      <c r="F280" s="274">
        <v>474.26666666666665</v>
      </c>
      <c r="G280" s="274">
        <v>467.5333333333333</v>
      </c>
      <c r="H280" s="274">
        <v>493.5333333333333</v>
      </c>
      <c r="I280" s="274">
        <v>500.26666666666665</v>
      </c>
      <c r="J280" s="274">
        <v>506.5333333333333</v>
      </c>
      <c r="K280" s="272">
        <v>494</v>
      </c>
      <c r="L280" s="272">
        <v>481</v>
      </c>
      <c r="M280" s="272">
        <v>1.08317</v>
      </c>
    </row>
    <row r="281" spans="1:13">
      <c r="A281" s="263">
        <v>271</v>
      </c>
      <c r="B281" s="272" t="s">
        <v>419</v>
      </c>
      <c r="C281" s="273">
        <v>211.15</v>
      </c>
      <c r="D281" s="274">
        <v>216.96666666666667</v>
      </c>
      <c r="E281" s="274">
        <v>202.08333333333334</v>
      </c>
      <c r="F281" s="274">
        <v>193.01666666666668</v>
      </c>
      <c r="G281" s="274">
        <v>178.13333333333335</v>
      </c>
      <c r="H281" s="274">
        <v>226.03333333333333</v>
      </c>
      <c r="I281" s="274">
        <v>240.91666666666666</v>
      </c>
      <c r="J281" s="274">
        <v>249.98333333333332</v>
      </c>
      <c r="K281" s="272">
        <v>231.85</v>
      </c>
      <c r="L281" s="272">
        <v>207.9</v>
      </c>
      <c r="M281" s="272">
        <v>28.56288</v>
      </c>
    </row>
    <row r="282" spans="1:13">
      <c r="A282" s="263">
        <v>272</v>
      </c>
      <c r="B282" s="272" t="s">
        <v>420</v>
      </c>
      <c r="C282" s="273">
        <v>200.6</v>
      </c>
      <c r="D282" s="274">
        <v>201.28333333333333</v>
      </c>
      <c r="E282" s="274">
        <v>195.56666666666666</v>
      </c>
      <c r="F282" s="274">
        <v>190.53333333333333</v>
      </c>
      <c r="G282" s="274">
        <v>184.81666666666666</v>
      </c>
      <c r="H282" s="274">
        <v>206.31666666666666</v>
      </c>
      <c r="I282" s="274">
        <v>212.0333333333333</v>
      </c>
      <c r="J282" s="274">
        <v>217.06666666666666</v>
      </c>
      <c r="K282" s="272">
        <v>207</v>
      </c>
      <c r="L282" s="272">
        <v>196.25</v>
      </c>
      <c r="M282" s="272">
        <v>6.5255400000000003</v>
      </c>
    </row>
    <row r="283" spans="1:13">
      <c r="A283" s="263">
        <v>273</v>
      </c>
      <c r="B283" s="272" t="s">
        <v>753</v>
      </c>
      <c r="C283" s="273">
        <v>658.55</v>
      </c>
      <c r="D283" s="274">
        <v>663.23333333333323</v>
      </c>
      <c r="E283" s="274">
        <v>647.41666666666652</v>
      </c>
      <c r="F283" s="274">
        <v>636.2833333333333</v>
      </c>
      <c r="G283" s="274">
        <v>620.46666666666658</v>
      </c>
      <c r="H283" s="274">
        <v>674.36666666666645</v>
      </c>
      <c r="I283" s="274">
        <v>690.18333333333328</v>
      </c>
      <c r="J283" s="274">
        <v>701.31666666666638</v>
      </c>
      <c r="K283" s="272">
        <v>679.05</v>
      </c>
      <c r="L283" s="272">
        <v>652.1</v>
      </c>
      <c r="M283" s="272">
        <v>0.29516999999999999</v>
      </c>
    </row>
    <row r="284" spans="1:13">
      <c r="A284" s="263">
        <v>274</v>
      </c>
      <c r="B284" s="272" t="s">
        <v>421</v>
      </c>
      <c r="C284" s="273">
        <v>899.45</v>
      </c>
      <c r="D284" s="274">
        <v>896.2833333333333</v>
      </c>
      <c r="E284" s="274">
        <v>883.16666666666663</v>
      </c>
      <c r="F284" s="274">
        <v>866.88333333333333</v>
      </c>
      <c r="G284" s="274">
        <v>853.76666666666665</v>
      </c>
      <c r="H284" s="274">
        <v>912.56666666666661</v>
      </c>
      <c r="I284" s="274">
        <v>925.68333333333339</v>
      </c>
      <c r="J284" s="274">
        <v>941.96666666666658</v>
      </c>
      <c r="K284" s="272">
        <v>909.4</v>
      </c>
      <c r="L284" s="272">
        <v>880</v>
      </c>
      <c r="M284" s="272">
        <v>3.0922200000000002</v>
      </c>
    </row>
    <row r="285" spans="1:13">
      <c r="A285" s="263">
        <v>275</v>
      </c>
      <c r="B285" s="272" t="s">
        <v>422</v>
      </c>
      <c r="C285" s="273">
        <v>364.05</v>
      </c>
      <c r="D285" s="274">
        <v>361.95</v>
      </c>
      <c r="E285" s="274">
        <v>351.95</v>
      </c>
      <c r="F285" s="274">
        <v>339.85</v>
      </c>
      <c r="G285" s="274">
        <v>329.85</v>
      </c>
      <c r="H285" s="274">
        <v>374.04999999999995</v>
      </c>
      <c r="I285" s="274">
        <v>384.04999999999995</v>
      </c>
      <c r="J285" s="274">
        <v>396.14999999999992</v>
      </c>
      <c r="K285" s="272">
        <v>371.95</v>
      </c>
      <c r="L285" s="272">
        <v>349.85</v>
      </c>
      <c r="M285" s="272">
        <v>10.436590000000001</v>
      </c>
    </row>
    <row r="286" spans="1:13">
      <c r="A286" s="263">
        <v>276</v>
      </c>
      <c r="B286" s="272" t="s">
        <v>423</v>
      </c>
      <c r="C286" s="273">
        <v>585.35</v>
      </c>
      <c r="D286" s="274">
        <v>584.25</v>
      </c>
      <c r="E286" s="274">
        <v>576.1</v>
      </c>
      <c r="F286" s="274">
        <v>566.85</v>
      </c>
      <c r="G286" s="274">
        <v>558.70000000000005</v>
      </c>
      <c r="H286" s="274">
        <v>593.5</v>
      </c>
      <c r="I286" s="274">
        <v>601.65000000000009</v>
      </c>
      <c r="J286" s="274">
        <v>610.9</v>
      </c>
      <c r="K286" s="272">
        <v>592.4</v>
      </c>
      <c r="L286" s="272">
        <v>575</v>
      </c>
      <c r="M286" s="272">
        <v>2.1383299999999998</v>
      </c>
    </row>
    <row r="287" spans="1:13">
      <c r="A287" s="263">
        <v>277</v>
      </c>
      <c r="B287" s="272" t="s">
        <v>424</v>
      </c>
      <c r="C287" s="273">
        <v>67.650000000000006</v>
      </c>
      <c r="D287" s="274">
        <v>68.116666666666674</v>
      </c>
      <c r="E287" s="274">
        <v>65.783333333333346</v>
      </c>
      <c r="F287" s="274">
        <v>63.916666666666671</v>
      </c>
      <c r="G287" s="274">
        <v>61.583333333333343</v>
      </c>
      <c r="H287" s="274">
        <v>69.983333333333348</v>
      </c>
      <c r="I287" s="274">
        <v>72.316666666666663</v>
      </c>
      <c r="J287" s="274">
        <v>74.183333333333351</v>
      </c>
      <c r="K287" s="272">
        <v>70.45</v>
      </c>
      <c r="L287" s="272">
        <v>66.25</v>
      </c>
      <c r="M287" s="272">
        <v>95.584010000000006</v>
      </c>
    </row>
    <row r="288" spans="1:13">
      <c r="A288" s="263">
        <v>278</v>
      </c>
      <c r="B288" s="272" t="s">
        <v>425</v>
      </c>
      <c r="C288" s="273">
        <v>53.05</v>
      </c>
      <c r="D288" s="274">
        <v>52.15</v>
      </c>
      <c r="E288" s="274">
        <v>49.9</v>
      </c>
      <c r="F288" s="274">
        <v>46.75</v>
      </c>
      <c r="G288" s="274">
        <v>44.5</v>
      </c>
      <c r="H288" s="274">
        <v>55.3</v>
      </c>
      <c r="I288" s="274">
        <v>57.55</v>
      </c>
      <c r="J288" s="274">
        <v>60.699999999999996</v>
      </c>
      <c r="K288" s="272">
        <v>54.4</v>
      </c>
      <c r="L288" s="272">
        <v>49</v>
      </c>
      <c r="M288" s="272">
        <v>178.98911000000001</v>
      </c>
    </row>
    <row r="289" spans="1:13">
      <c r="A289" s="263">
        <v>279</v>
      </c>
      <c r="B289" s="272" t="s">
        <v>426</v>
      </c>
      <c r="C289" s="273">
        <v>559.54999999999995</v>
      </c>
      <c r="D289" s="274">
        <v>561.94999999999993</v>
      </c>
      <c r="E289" s="274">
        <v>554.59999999999991</v>
      </c>
      <c r="F289" s="274">
        <v>549.65</v>
      </c>
      <c r="G289" s="274">
        <v>542.29999999999995</v>
      </c>
      <c r="H289" s="274">
        <v>566.89999999999986</v>
      </c>
      <c r="I289" s="274">
        <v>574.25</v>
      </c>
      <c r="J289" s="274">
        <v>579.19999999999982</v>
      </c>
      <c r="K289" s="272">
        <v>569.29999999999995</v>
      </c>
      <c r="L289" s="272">
        <v>557</v>
      </c>
      <c r="M289" s="272">
        <v>1.72373</v>
      </c>
    </row>
    <row r="290" spans="1:13">
      <c r="A290" s="263">
        <v>280</v>
      </c>
      <c r="B290" s="272" t="s">
        <v>427</v>
      </c>
      <c r="C290" s="273">
        <v>408.5</v>
      </c>
      <c r="D290" s="274">
        <v>411.90000000000003</v>
      </c>
      <c r="E290" s="274">
        <v>403.40000000000009</v>
      </c>
      <c r="F290" s="274">
        <v>398.30000000000007</v>
      </c>
      <c r="G290" s="274">
        <v>389.80000000000013</v>
      </c>
      <c r="H290" s="274">
        <v>417.00000000000006</v>
      </c>
      <c r="I290" s="274">
        <v>425.49999999999994</v>
      </c>
      <c r="J290" s="274">
        <v>430.6</v>
      </c>
      <c r="K290" s="272">
        <v>420.4</v>
      </c>
      <c r="L290" s="272">
        <v>406.8</v>
      </c>
      <c r="M290" s="272">
        <v>3.8717600000000001</v>
      </c>
    </row>
    <row r="291" spans="1:13">
      <c r="A291" s="263">
        <v>281</v>
      </c>
      <c r="B291" s="272" t="s">
        <v>428</v>
      </c>
      <c r="C291" s="273">
        <v>270.39999999999998</v>
      </c>
      <c r="D291" s="274">
        <v>272.0333333333333</v>
      </c>
      <c r="E291" s="274">
        <v>262.11666666666662</v>
      </c>
      <c r="F291" s="274">
        <v>253.83333333333331</v>
      </c>
      <c r="G291" s="274">
        <v>243.91666666666663</v>
      </c>
      <c r="H291" s="274">
        <v>280.31666666666661</v>
      </c>
      <c r="I291" s="274">
        <v>290.23333333333335</v>
      </c>
      <c r="J291" s="274">
        <v>298.51666666666659</v>
      </c>
      <c r="K291" s="272">
        <v>281.95</v>
      </c>
      <c r="L291" s="272">
        <v>263.75</v>
      </c>
      <c r="M291" s="272">
        <v>13.012890000000001</v>
      </c>
    </row>
    <row r="292" spans="1:13">
      <c r="A292" s="263">
        <v>282</v>
      </c>
      <c r="B292" s="272" t="s">
        <v>131</v>
      </c>
      <c r="C292" s="273">
        <v>1982.7</v>
      </c>
      <c r="D292" s="274">
        <v>1964.7833333333335</v>
      </c>
      <c r="E292" s="274">
        <v>1931.0666666666671</v>
      </c>
      <c r="F292" s="274">
        <v>1879.4333333333336</v>
      </c>
      <c r="G292" s="274">
        <v>1845.7166666666672</v>
      </c>
      <c r="H292" s="274">
        <v>2016.416666666667</v>
      </c>
      <c r="I292" s="274">
        <v>2050.1333333333337</v>
      </c>
      <c r="J292" s="274">
        <v>2101.7666666666669</v>
      </c>
      <c r="K292" s="272">
        <v>1998.5</v>
      </c>
      <c r="L292" s="272">
        <v>1913.15</v>
      </c>
      <c r="M292" s="272">
        <v>162.68335999999999</v>
      </c>
    </row>
    <row r="293" spans="1:13">
      <c r="A293" s="263">
        <v>283</v>
      </c>
      <c r="B293" s="272" t="s">
        <v>132</v>
      </c>
      <c r="C293" s="273">
        <v>90.5</v>
      </c>
      <c r="D293" s="274">
        <v>91.65000000000002</v>
      </c>
      <c r="E293" s="274">
        <v>88.750000000000043</v>
      </c>
      <c r="F293" s="274">
        <v>87.000000000000028</v>
      </c>
      <c r="G293" s="274">
        <v>84.100000000000051</v>
      </c>
      <c r="H293" s="274">
        <v>93.400000000000034</v>
      </c>
      <c r="I293" s="274">
        <v>96.300000000000011</v>
      </c>
      <c r="J293" s="274">
        <v>98.050000000000026</v>
      </c>
      <c r="K293" s="272">
        <v>94.55</v>
      </c>
      <c r="L293" s="272">
        <v>89.9</v>
      </c>
      <c r="M293" s="272">
        <v>163.60084000000001</v>
      </c>
    </row>
    <row r="294" spans="1:13">
      <c r="A294" s="263">
        <v>284</v>
      </c>
      <c r="B294" s="272" t="s">
        <v>260</v>
      </c>
      <c r="C294" s="273">
        <v>2727.65</v>
      </c>
      <c r="D294" s="274">
        <v>2702.5666666666666</v>
      </c>
      <c r="E294" s="274">
        <v>2645.1333333333332</v>
      </c>
      <c r="F294" s="274">
        <v>2562.6166666666668</v>
      </c>
      <c r="G294" s="274">
        <v>2505.1833333333334</v>
      </c>
      <c r="H294" s="274">
        <v>2785.083333333333</v>
      </c>
      <c r="I294" s="274">
        <v>2842.5166666666664</v>
      </c>
      <c r="J294" s="274">
        <v>2925.0333333333328</v>
      </c>
      <c r="K294" s="272">
        <v>2760</v>
      </c>
      <c r="L294" s="272">
        <v>2620.0500000000002</v>
      </c>
      <c r="M294" s="272">
        <v>3.4556499999999999</v>
      </c>
    </row>
    <row r="295" spans="1:13">
      <c r="A295" s="263">
        <v>285</v>
      </c>
      <c r="B295" s="272" t="s">
        <v>133</v>
      </c>
      <c r="C295" s="273">
        <v>433.2</v>
      </c>
      <c r="D295" s="274">
        <v>440.88333333333327</v>
      </c>
      <c r="E295" s="274">
        <v>423.36666666666656</v>
      </c>
      <c r="F295" s="274">
        <v>413.5333333333333</v>
      </c>
      <c r="G295" s="274">
        <v>396.01666666666659</v>
      </c>
      <c r="H295" s="274">
        <v>450.71666666666653</v>
      </c>
      <c r="I295" s="274">
        <v>468.23333333333329</v>
      </c>
      <c r="J295" s="274">
        <v>478.06666666666649</v>
      </c>
      <c r="K295" s="272">
        <v>458.4</v>
      </c>
      <c r="L295" s="272">
        <v>431.05</v>
      </c>
      <c r="M295" s="272">
        <v>89.668999999999997</v>
      </c>
    </row>
    <row r="296" spans="1:13">
      <c r="A296" s="263">
        <v>286</v>
      </c>
      <c r="B296" s="272" t="s">
        <v>754</v>
      </c>
      <c r="C296" s="273">
        <v>215.25</v>
      </c>
      <c r="D296" s="274">
        <v>215.88333333333333</v>
      </c>
      <c r="E296" s="274">
        <v>213.81666666666666</v>
      </c>
      <c r="F296" s="274">
        <v>212.38333333333333</v>
      </c>
      <c r="G296" s="274">
        <v>210.31666666666666</v>
      </c>
      <c r="H296" s="274">
        <v>217.31666666666666</v>
      </c>
      <c r="I296" s="274">
        <v>219.38333333333333</v>
      </c>
      <c r="J296" s="274">
        <v>220.81666666666666</v>
      </c>
      <c r="K296" s="272">
        <v>217.95</v>
      </c>
      <c r="L296" s="272">
        <v>214.45</v>
      </c>
      <c r="M296" s="272">
        <v>1.2182299999999999</v>
      </c>
    </row>
    <row r="297" spans="1:13">
      <c r="A297" s="263">
        <v>287</v>
      </c>
      <c r="B297" s="272" t="s">
        <v>429</v>
      </c>
      <c r="C297" s="273">
        <v>5957.2</v>
      </c>
      <c r="D297" s="274">
        <v>5944.0666666666666</v>
      </c>
      <c r="E297" s="274">
        <v>5838.1833333333334</v>
      </c>
      <c r="F297" s="274">
        <v>5719.166666666667</v>
      </c>
      <c r="G297" s="274">
        <v>5613.2833333333338</v>
      </c>
      <c r="H297" s="274">
        <v>6063.083333333333</v>
      </c>
      <c r="I297" s="274">
        <v>6168.9666666666662</v>
      </c>
      <c r="J297" s="274">
        <v>6287.9833333333327</v>
      </c>
      <c r="K297" s="272">
        <v>6049.95</v>
      </c>
      <c r="L297" s="272">
        <v>5825.05</v>
      </c>
      <c r="M297" s="272">
        <v>8.2680000000000003E-2</v>
      </c>
    </row>
    <row r="298" spans="1:13">
      <c r="A298" s="263">
        <v>288</v>
      </c>
      <c r="B298" s="272" t="s">
        <v>261</v>
      </c>
      <c r="C298" s="273">
        <v>4124.6499999999996</v>
      </c>
      <c r="D298" s="274">
        <v>4187.75</v>
      </c>
      <c r="E298" s="274">
        <v>4055.5</v>
      </c>
      <c r="F298" s="274">
        <v>3986.3500000000004</v>
      </c>
      <c r="G298" s="274">
        <v>3854.1000000000004</v>
      </c>
      <c r="H298" s="274">
        <v>4256.8999999999996</v>
      </c>
      <c r="I298" s="274">
        <v>4389.1499999999996</v>
      </c>
      <c r="J298" s="274">
        <v>4458.2999999999993</v>
      </c>
      <c r="K298" s="272">
        <v>4320</v>
      </c>
      <c r="L298" s="272">
        <v>4118.6000000000004</v>
      </c>
      <c r="M298" s="272">
        <v>1.4219599999999999</v>
      </c>
    </row>
    <row r="299" spans="1:13">
      <c r="A299" s="263">
        <v>289</v>
      </c>
      <c r="B299" s="272" t="s">
        <v>134</v>
      </c>
      <c r="C299" s="273">
        <v>1516.5</v>
      </c>
      <c r="D299" s="274">
        <v>1524.8666666666668</v>
      </c>
      <c r="E299" s="274">
        <v>1502.7333333333336</v>
      </c>
      <c r="F299" s="274">
        <v>1488.9666666666667</v>
      </c>
      <c r="G299" s="274">
        <v>1466.8333333333335</v>
      </c>
      <c r="H299" s="274">
        <v>1538.6333333333337</v>
      </c>
      <c r="I299" s="274">
        <v>1560.7666666666669</v>
      </c>
      <c r="J299" s="274">
        <v>1574.5333333333338</v>
      </c>
      <c r="K299" s="272">
        <v>1547</v>
      </c>
      <c r="L299" s="272">
        <v>1511.1</v>
      </c>
      <c r="M299" s="272">
        <v>32.704940000000001</v>
      </c>
    </row>
    <row r="300" spans="1:13">
      <c r="A300" s="263">
        <v>290</v>
      </c>
      <c r="B300" s="272" t="s">
        <v>430</v>
      </c>
      <c r="C300" s="273">
        <v>341.75</v>
      </c>
      <c r="D300" s="274">
        <v>344.16666666666669</v>
      </c>
      <c r="E300" s="274">
        <v>338.68333333333339</v>
      </c>
      <c r="F300" s="274">
        <v>335.61666666666673</v>
      </c>
      <c r="G300" s="274">
        <v>330.13333333333344</v>
      </c>
      <c r="H300" s="274">
        <v>347.23333333333335</v>
      </c>
      <c r="I300" s="274">
        <v>352.71666666666658</v>
      </c>
      <c r="J300" s="274">
        <v>355.7833333333333</v>
      </c>
      <c r="K300" s="272">
        <v>349.65</v>
      </c>
      <c r="L300" s="272">
        <v>341.1</v>
      </c>
      <c r="M300" s="272">
        <v>19.11346</v>
      </c>
    </row>
    <row r="301" spans="1:13">
      <c r="A301" s="263">
        <v>291</v>
      </c>
      <c r="B301" s="272" t="s">
        <v>431</v>
      </c>
      <c r="C301" s="273">
        <v>43</v>
      </c>
      <c r="D301" s="274">
        <v>42.883333333333333</v>
      </c>
      <c r="E301" s="274">
        <v>42.366666666666667</v>
      </c>
      <c r="F301" s="274">
        <v>41.733333333333334</v>
      </c>
      <c r="G301" s="274">
        <v>41.216666666666669</v>
      </c>
      <c r="H301" s="274">
        <v>43.516666666666666</v>
      </c>
      <c r="I301" s="274">
        <v>44.033333333333331</v>
      </c>
      <c r="J301" s="274">
        <v>44.666666666666664</v>
      </c>
      <c r="K301" s="272">
        <v>43.4</v>
      </c>
      <c r="L301" s="272">
        <v>42.25</v>
      </c>
      <c r="M301" s="272">
        <v>15.1851</v>
      </c>
    </row>
    <row r="302" spans="1:13">
      <c r="A302" s="263">
        <v>292</v>
      </c>
      <c r="B302" s="272" t="s">
        <v>432</v>
      </c>
      <c r="C302" s="273">
        <v>985.15</v>
      </c>
      <c r="D302" s="274">
        <v>981.6</v>
      </c>
      <c r="E302" s="274">
        <v>973.2</v>
      </c>
      <c r="F302" s="274">
        <v>961.25</v>
      </c>
      <c r="G302" s="274">
        <v>952.85</v>
      </c>
      <c r="H302" s="274">
        <v>993.55000000000007</v>
      </c>
      <c r="I302" s="274">
        <v>1001.9499999999999</v>
      </c>
      <c r="J302" s="274">
        <v>1013.9000000000001</v>
      </c>
      <c r="K302" s="272">
        <v>990</v>
      </c>
      <c r="L302" s="272">
        <v>969.65</v>
      </c>
      <c r="M302" s="272">
        <v>0.32002999999999998</v>
      </c>
    </row>
    <row r="303" spans="1:13">
      <c r="A303" s="263">
        <v>293</v>
      </c>
      <c r="B303" s="272" t="s">
        <v>135</v>
      </c>
      <c r="C303" s="273">
        <v>1069.8499999999999</v>
      </c>
      <c r="D303" s="274">
        <v>1064.8666666666666</v>
      </c>
      <c r="E303" s="274">
        <v>1047.833333333333</v>
      </c>
      <c r="F303" s="274">
        <v>1025.8166666666664</v>
      </c>
      <c r="G303" s="274">
        <v>1008.7833333333328</v>
      </c>
      <c r="H303" s="274">
        <v>1086.8833333333332</v>
      </c>
      <c r="I303" s="274">
        <v>1103.9166666666665</v>
      </c>
      <c r="J303" s="274">
        <v>1125.9333333333334</v>
      </c>
      <c r="K303" s="272">
        <v>1081.9000000000001</v>
      </c>
      <c r="L303" s="272">
        <v>1042.8499999999999</v>
      </c>
      <c r="M303" s="272">
        <v>32.302709999999998</v>
      </c>
    </row>
    <row r="304" spans="1:13">
      <c r="A304" s="263">
        <v>294</v>
      </c>
      <c r="B304" s="272" t="s">
        <v>433</v>
      </c>
      <c r="C304" s="273">
        <v>1670.3</v>
      </c>
      <c r="D304" s="274">
        <v>1672.6166666666668</v>
      </c>
      <c r="E304" s="274">
        <v>1657.7833333333335</v>
      </c>
      <c r="F304" s="274">
        <v>1645.2666666666667</v>
      </c>
      <c r="G304" s="274">
        <v>1630.4333333333334</v>
      </c>
      <c r="H304" s="274">
        <v>1685.1333333333337</v>
      </c>
      <c r="I304" s="274">
        <v>1699.9666666666667</v>
      </c>
      <c r="J304" s="274">
        <v>1712.4833333333338</v>
      </c>
      <c r="K304" s="272">
        <v>1687.45</v>
      </c>
      <c r="L304" s="272">
        <v>1660.1</v>
      </c>
      <c r="M304" s="272">
        <v>0.45335999999999999</v>
      </c>
    </row>
    <row r="305" spans="1:13">
      <c r="A305" s="263">
        <v>295</v>
      </c>
      <c r="B305" s="272" t="s">
        <v>434</v>
      </c>
      <c r="C305" s="273">
        <v>903.45</v>
      </c>
      <c r="D305" s="274">
        <v>909.31666666666661</v>
      </c>
      <c r="E305" s="274">
        <v>895.63333333333321</v>
      </c>
      <c r="F305" s="274">
        <v>887.81666666666661</v>
      </c>
      <c r="G305" s="274">
        <v>874.13333333333321</v>
      </c>
      <c r="H305" s="274">
        <v>917.13333333333321</v>
      </c>
      <c r="I305" s="274">
        <v>930.81666666666661</v>
      </c>
      <c r="J305" s="274">
        <v>938.63333333333321</v>
      </c>
      <c r="K305" s="272">
        <v>923</v>
      </c>
      <c r="L305" s="272">
        <v>901.5</v>
      </c>
      <c r="M305" s="272">
        <v>0.18683</v>
      </c>
    </row>
    <row r="306" spans="1:13">
      <c r="A306" s="263">
        <v>296</v>
      </c>
      <c r="B306" s="272" t="s">
        <v>435</v>
      </c>
      <c r="C306" s="273">
        <v>28.75</v>
      </c>
      <c r="D306" s="274">
        <v>29.016666666666669</v>
      </c>
      <c r="E306" s="274">
        <v>28.333333333333339</v>
      </c>
      <c r="F306" s="274">
        <v>27.916666666666671</v>
      </c>
      <c r="G306" s="274">
        <v>27.233333333333341</v>
      </c>
      <c r="H306" s="274">
        <v>29.433333333333337</v>
      </c>
      <c r="I306" s="274">
        <v>30.116666666666667</v>
      </c>
      <c r="J306" s="274">
        <v>30.533333333333335</v>
      </c>
      <c r="K306" s="272">
        <v>29.7</v>
      </c>
      <c r="L306" s="272">
        <v>28.6</v>
      </c>
      <c r="M306" s="272">
        <v>15.057600000000001</v>
      </c>
    </row>
    <row r="307" spans="1:13">
      <c r="A307" s="263">
        <v>297</v>
      </c>
      <c r="B307" s="272" t="s">
        <v>436</v>
      </c>
      <c r="C307" s="273">
        <v>141.6</v>
      </c>
      <c r="D307" s="274">
        <v>142.30000000000001</v>
      </c>
      <c r="E307" s="274">
        <v>140.60000000000002</v>
      </c>
      <c r="F307" s="274">
        <v>139.60000000000002</v>
      </c>
      <c r="G307" s="274">
        <v>137.90000000000003</v>
      </c>
      <c r="H307" s="274">
        <v>143.30000000000001</v>
      </c>
      <c r="I307" s="274">
        <v>145</v>
      </c>
      <c r="J307" s="274">
        <v>146</v>
      </c>
      <c r="K307" s="272">
        <v>144</v>
      </c>
      <c r="L307" s="272">
        <v>141.30000000000001</v>
      </c>
      <c r="M307" s="272">
        <v>2.5030999999999999</v>
      </c>
    </row>
    <row r="308" spans="1:13">
      <c r="A308" s="263">
        <v>298</v>
      </c>
      <c r="B308" s="272" t="s">
        <v>146</v>
      </c>
      <c r="C308" s="273">
        <v>90693.05</v>
      </c>
      <c r="D308" s="274">
        <v>91510.716666666674</v>
      </c>
      <c r="E308" s="274">
        <v>89454.483333333352</v>
      </c>
      <c r="F308" s="274">
        <v>88215.916666666672</v>
      </c>
      <c r="G308" s="274">
        <v>86159.683333333349</v>
      </c>
      <c r="H308" s="274">
        <v>92749.283333333355</v>
      </c>
      <c r="I308" s="274">
        <v>94805.516666666692</v>
      </c>
      <c r="J308" s="274">
        <v>96044.083333333358</v>
      </c>
      <c r="K308" s="272">
        <v>93566.95</v>
      </c>
      <c r="L308" s="272">
        <v>90272.15</v>
      </c>
      <c r="M308" s="272">
        <v>0.49120000000000003</v>
      </c>
    </row>
    <row r="309" spans="1:13">
      <c r="A309" s="263">
        <v>299</v>
      </c>
      <c r="B309" s="272" t="s">
        <v>143</v>
      </c>
      <c r="C309" s="273">
        <v>1083</v>
      </c>
      <c r="D309" s="274">
        <v>1093.0333333333333</v>
      </c>
      <c r="E309" s="274">
        <v>1065.0666666666666</v>
      </c>
      <c r="F309" s="274">
        <v>1047.1333333333332</v>
      </c>
      <c r="G309" s="274">
        <v>1019.1666666666665</v>
      </c>
      <c r="H309" s="274">
        <v>1110.9666666666667</v>
      </c>
      <c r="I309" s="274">
        <v>1138.9333333333334</v>
      </c>
      <c r="J309" s="274">
        <v>1156.8666666666668</v>
      </c>
      <c r="K309" s="272">
        <v>1121</v>
      </c>
      <c r="L309" s="272">
        <v>1075.0999999999999</v>
      </c>
      <c r="M309" s="272">
        <v>5.5631000000000004</v>
      </c>
    </row>
    <row r="310" spans="1:13">
      <c r="A310" s="263">
        <v>300</v>
      </c>
      <c r="B310" s="272" t="s">
        <v>437</v>
      </c>
      <c r="C310" s="273">
        <v>3859.4</v>
      </c>
      <c r="D310" s="274">
        <v>3887.6333333333332</v>
      </c>
      <c r="E310" s="274">
        <v>3802.7666666666664</v>
      </c>
      <c r="F310" s="274">
        <v>3746.1333333333332</v>
      </c>
      <c r="G310" s="274">
        <v>3661.2666666666664</v>
      </c>
      <c r="H310" s="274">
        <v>3944.2666666666664</v>
      </c>
      <c r="I310" s="274">
        <v>4029.1333333333332</v>
      </c>
      <c r="J310" s="274">
        <v>4085.7666666666664</v>
      </c>
      <c r="K310" s="272">
        <v>3972.5</v>
      </c>
      <c r="L310" s="272">
        <v>3831</v>
      </c>
      <c r="M310" s="272">
        <v>0.12157</v>
      </c>
    </row>
    <row r="311" spans="1:13">
      <c r="A311" s="263">
        <v>301</v>
      </c>
      <c r="B311" s="272" t="s">
        <v>438</v>
      </c>
      <c r="C311" s="273">
        <v>283.75</v>
      </c>
      <c r="D311" s="274">
        <v>287.36666666666662</v>
      </c>
      <c r="E311" s="274">
        <v>279.33333333333326</v>
      </c>
      <c r="F311" s="274">
        <v>274.91666666666663</v>
      </c>
      <c r="G311" s="274">
        <v>266.88333333333327</v>
      </c>
      <c r="H311" s="274">
        <v>291.78333333333325</v>
      </c>
      <c r="I311" s="274">
        <v>299.81666666666666</v>
      </c>
      <c r="J311" s="274">
        <v>304.23333333333323</v>
      </c>
      <c r="K311" s="272">
        <v>295.39999999999998</v>
      </c>
      <c r="L311" s="272">
        <v>282.95</v>
      </c>
      <c r="M311" s="272">
        <v>0.39591999999999999</v>
      </c>
    </row>
    <row r="312" spans="1:13">
      <c r="A312" s="263">
        <v>302</v>
      </c>
      <c r="B312" s="272" t="s">
        <v>137</v>
      </c>
      <c r="C312" s="273">
        <v>176.95</v>
      </c>
      <c r="D312" s="274">
        <v>179.01666666666665</v>
      </c>
      <c r="E312" s="274">
        <v>173.5333333333333</v>
      </c>
      <c r="F312" s="274">
        <v>170.11666666666665</v>
      </c>
      <c r="G312" s="274">
        <v>164.6333333333333</v>
      </c>
      <c r="H312" s="274">
        <v>182.43333333333331</v>
      </c>
      <c r="I312" s="274">
        <v>187.91666666666666</v>
      </c>
      <c r="J312" s="274">
        <v>191.33333333333331</v>
      </c>
      <c r="K312" s="272">
        <v>184.5</v>
      </c>
      <c r="L312" s="272">
        <v>175.6</v>
      </c>
      <c r="M312" s="272">
        <v>82.521289999999993</v>
      </c>
    </row>
    <row r="313" spans="1:13">
      <c r="A313" s="263">
        <v>303</v>
      </c>
      <c r="B313" s="272" t="s">
        <v>136</v>
      </c>
      <c r="C313" s="273">
        <v>865.5</v>
      </c>
      <c r="D313" s="274">
        <v>862.80000000000007</v>
      </c>
      <c r="E313" s="274">
        <v>843.90000000000009</v>
      </c>
      <c r="F313" s="274">
        <v>822.30000000000007</v>
      </c>
      <c r="G313" s="274">
        <v>803.40000000000009</v>
      </c>
      <c r="H313" s="274">
        <v>884.40000000000009</v>
      </c>
      <c r="I313" s="274">
        <v>903.3</v>
      </c>
      <c r="J313" s="274">
        <v>924.90000000000009</v>
      </c>
      <c r="K313" s="272">
        <v>881.7</v>
      </c>
      <c r="L313" s="272">
        <v>841.2</v>
      </c>
      <c r="M313" s="272">
        <v>156.68082999999999</v>
      </c>
    </row>
    <row r="314" spans="1:13">
      <c r="A314" s="263">
        <v>304</v>
      </c>
      <c r="B314" s="272" t="s">
        <v>439</v>
      </c>
      <c r="C314" s="273">
        <v>162.35</v>
      </c>
      <c r="D314" s="274">
        <v>163.30000000000001</v>
      </c>
      <c r="E314" s="274">
        <v>159.85000000000002</v>
      </c>
      <c r="F314" s="274">
        <v>157.35000000000002</v>
      </c>
      <c r="G314" s="274">
        <v>153.90000000000003</v>
      </c>
      <c r="H314" s="274">
        <v>165.8</v>
      </c>
      <c r="I314" s="274">
        <v>169.25</v>
      </c>
      <c r="J314" s="274">
        <v>171.75</v>
      </c>
      <c r="K314" s="272">
        <v>166.75</v>
      </c>
      <c r="L314" s="272">
        <v>160.80000000000001</v>
      </c>
      <c r="M314" s="272">
        <v>0.60170000000000001</v>
      </c>
    </row>
    <row r="315" spans="1:13">
      <c r="A315" s="263">
        <v>305</v>
      </c>
      <c r="B315" s="272" t="s">
        <v>440</v>
      </c>
      <c r="C315" s="273">
        <v>235.75</v>
      </c>
      <c r="D315" s="274">
        <v>237.21666666666667</v>
      </c>
      <c r="E315" s="274">
        <v>232.53333333333333</v>
      </c>
      <c r="F315" s="274">
        <v>229.31666666666666</v>
      </c>
      <c r="G315" s="274">
        <v>224.63333333333333</v>
      </c>
      <c r="H315" s="274">
        <v>240.43333333333334</v>
      </c>
      <c r="I315" s="274">
        <v>245.11666666666667</v>
      </c>
      <c r="J315" s="274">
        <v>248.33333333333334</v>
      </c>
      <c r="K315" s="272">
        <v>241.9</v>
      </c>
      <c r="L315" s="272">
        <v>234</v>
      </c>
      <c r="M315" s="272">
        <v>0.66710999999999998</v>
      </c>
    </row>
    <row r="316" spans="1:13">
      <c r="A316" s="263">
        <v>306</v>
      </c>
      <c r="B316" s="272" t="s">
        <v>441</v>
      </c>
      <c r="C316" s="273">
        <v>500.6</v>
      </c>
      <c r="D316" s="274">
        <v>499.36666666666662</v>
      </c>
      <c r="E316" s="274">
        <v>489.33333333333326</v>
      </c>
      <c r="F316" s="274">
        <v>478.06666666666666</v>
      </c>
      <c r="G316" s="274">
        <v>468.0333333333333</v>
      </c>
      <c r="H316" s="274">
        <v>510.63333333333321</v>
      </c>
      <c r="I316" s="274">
        <v>520.66666666666663</v>
      </c>
      <c r="J316" s="274">
        <v>531.93333333333317</v>
      </c>
      <c r="K316" s="272">
        <v>509.4</v>
      </c>
      <c r="L316" s="272">
        <v>488.1</v>
      </c>
      <c r="M316" s="272">
        <v>1.39476</v>
      </c>
    </row>
    <row r="317" spans="1:13">
      <c r="A317" s="263">
        <v>307</v>
      </c>
      <c r="B317" s="272" t="s">
        <v>138</v>
      </c>
      <c r="C317" s="273">
        <v>176.9</v>
      </c>
      <c r="D317" s="274">
        <v>179.31666666666669</v>
      </c>
      <c r="E317" s="274">
        <v>173.93333333333339</v>
      </c>
      <c r="F317" s="274">
        <v>170.9666666666667</v>
      </c>
      <c r="G317" s="274">
        <v>165.5833333333334</v>
      </c>
      <c r="H317" s="274">
        <v>182.28333333333339</v>
      </c>
      <c r="I317" s="274">
        <v>187.66666666666666</v>
      </c>
      <c r="J317" s="274">
        <v>190.63333333333338</v>
      </c>
      <c r="K317" s="272">
        <v>184.7</v>
      </c>
      <c r="L317" s="272">
        <v>176.35</v>
      </c>
      <c r="M317" s="272">
        <v>47.3172</v>
      </c>
    </row>
    <row r="318" spans="1:13">
      <c r="A318" s="263">
        <v>308</v>
      </c>
      <c r="B318" s="272" t="s">
        <v>262</v>
      </c>
      <c r="C318" s="273">
        <v>35.4</v>
      </c>
      <c r="D318" s="274">
        <v>35.65</v>
      </c>
      <c r="E318" s="274">
        <v>34.849999999999994</v>
      </c>
      <c r="F318" s="274">
        <v>34.299999999999997</v>
      </c>
      <c r="G318" s="274">
        <v>33.499999999999993</v>
      </c>
      <c r="H318" s="274">
        <v>36.199999999999996</v>
      </c>
      <c r="I318" s="274">
        <v>36.999999999999993</v>
      </c>
      <c r="J318" s="274">
        <v>37.549999999999997</v>
      </c>
      <c r="K318" s="272">
        <v>36.450000000000003</v>
      </c>
      <c r="L318" s="272">
        <v>35.1</v>
      </c>
      <c r="M318" s="272">
        <v>11.875310000000001</v>
      </c>
    </row>
    <row r="319" spans="1:13">
      <c r="A319" s="263">
        <v>309</v>
      </c>
      <c r="B319" s="272" t="s">
        <v>139</v>
      </c>
      <c r="C319" s="273">
        <v>408.2</v>
      </c>
      <c r="D319" s="274">
        <v>410.36666666666662</v>
      </c>
      <c r="E319" s="274">
        <v>403.83333333333326</v>
      </c>
      <c r="F319" s="274">
        <v>399.46666666666664</v>
      </c>
      <c r="G319" s="274">
        <v>392.93333333333328</v>
      </c>
      <c r="H319" s="274">
        <v>414.73333333333323</v>
      </c>
      <c r="I319" s="274">
        <v>421.26666666666665</v>
      </c>
      <c r="J319" s="274">
        <v>425.63333333333321</v>
      </c>
      <c r="K319" s="272">
        <v>416.9</v>
      </c>
      <c r="L319" s="272">
        <v>406</v>
      </c>
      <c r="M319" s="272">
        <v>16.832979999999999</v>
      </c>
    </row>
    <row r="320" spans="1:13">
      <c r="A320" s="263">
        <v>310</v>
      </c>
      <c r="B320" s="272" t="s">
        <v>140</v>
      </c>
      <c r="C320" s="273">
        <v>7494.15</v>
      </c>
      <c r="D320" s="274">
        <v>7563.7166666666672</v>
      </c>
      <c r="E320" s="274">
        <v>7391.4333333333343</v>
      </c>
      <c r="F320" s="274">
        <v>7288.7166666666672</v>
      </c>
      <c r="G320" s="274">
        <v>7116.4333333333343</v>
      </c>
      <c r="H320" s="274">
        <v>7666.4333333333343</v>
      </c>
      <c r="I320" s="274">
        <v>7838.7166666666672</v>
      </c>
      <c r="J320" s="274">
        <v>7941.4333333333343</v>
      </c>
      <c r="K320" s="272">
        <v>7736</v>
      </c>
      <c r="L320" s="272">
        <v>7461</v>
      </c>
      <c r="M320" s="272">
        <v>11.280889999999999</v>
      </c>
    </row>
    <row r="321" spans="1:13">
      <c r="A321" s="263">
        <v>311</v>
      </c>
      <c r="B321" s="272" t="s">
        <v>142</v>
      </c>
      <c r="C321" s="273">
        <v>715.8</v>
      </c>
      <c r="D321" s="274">
        <v>716.29999999999984</v>
      </c>
      <c r="E321" s="274">
        <v>705.1999999999997</v>
      </c>
      <c r="F321" s="274">
        <v>694.59999999999991</v>
      </c>
      <c r="G321" s="274">
        <v>683.49999999999977</v>
      </c>
      <c r="H321" s="274">
        <v>726.89999999999964</v>
      </c>
      <c r="I321" s="274">
        <v>737.99999999999977</v>
      </c>
      <c r="J321" s="274">
        <v>748.59999999999957</v>
      </c>
      <c r="K321" s="272">
        <v>727.4</v>
      </c>
      <c r="L321" s="272">
        <v>705.7</v>
      </c>
      <c r="M321" s="272">
        <v>8.0016599999999993</v>
      </c>
    </row>
    <row r="322" spans="1:13">
      <c r="A322" s="263">
        <v>312</v>
      </c>
      <c r="B322" s="272" t="s">
        <v>442</v>
      </c>
      <c r="C322" s="273">
        <v>2166.1</v>
      </c>
      <c r="D322" s="274">
        <v>2203.7000000000003</v>
      </c>
      <c r="E322" s="274">
        <v>2112.4000000000005</v>
      </c>
      <c r="F322" s="274">
        <v>2058.7000000000003</v>
      </c>
      <c r="G322" s="274">
        <v>1967.4000000000005</v>
      </c>
      <c r="H322" s="274">
        <v>2257.4000000000005</v>
      </c>
      <c r="I322" s="274">
        <v>2348.7000000000007</v>
      </c>
      <c r="J322" s="274">
        <v>2402.4000000000005</v>
      </c>
      <c r="K322" s="272">
        <v>2295</v>
      </c>
      <c r="L322" s="272">
        <v>2150</v>
      </c>
      <c r="M322" s="272">
        <v>0.41887999999999997</v>
      </c>
    </row>
    <row r="323" spans="1:13">
      <c r="A323" s="263">
        <v>313</v>
      </c>
      <c r="B323" s="272" t="s">
        <v>144</v>
      </c>
      <c r="C323" s="273">
        <v>1683.75</v>
      </c>
      <c r="D323" s="274">
        <v>1694.8333333333333</v>
      </c>
      <c r="E323" s="274">
        <v>1667.9166666666665</v>
      </c>
      <c r="F323" s="274">
        <v>1652.0833333333333</v>
      </c>
      <c r="G323" s="274">
        <v>1625.1666666666665</v>
      </c>
      <c r="H323" s="274">
        <v>1710.6666666666665</v>
      </c>
      <c r="I323" s="274">
        <v>1737.583333333333</v>
      </c>
      <c r="J323" s="274">
        <v>1753.4166666666665</v>
      </c>
      <c r="K323" s="272">
        <v>1721.75</v>
      </c>
      <c r="L323" s="272">
        <v>1679</v>
      </c>
      <c r="M323" s="272">
        <v>4.6121600000000003</v>
      </c>
    </row>
    <row r="324" spans="1:13">
      <c r="A324" s="263">
        <v>314</v>
      </c>
      <c r="B324" s="272" t="s">
        <v>443</v>
      </c>
      <c r="C324" s="273">
        <v>96.25</v>
      </c>
      <c r="D324" s="274">
        <v>97.566666666666663</v>
      </c>
      <c r="E324" s="274">
        <v>94.48333333333332</v>
      </c>
      <c r="F324" s="274">
        <v>92.716666666666654</v>
      </c>
      <c r="G324" s="274">
        <v>89.633333333333312</v>
      </c>
      <c r="H324" s="274">
        <v>99.333333333333329</v>
      </c>
      <c r="I324" s="274">
        <v>102.41666666666667</v>
      </c>
      <c r="J324" s="274">
        <v>104.18333333333334</v>
      </c>
      <c r="K324" s="272">
        <v>100.65</v>
      </c>
      <c r="L324" s="272">
        <v>95.8</v>
      </c>
      <c r="M324" s="272">
        <v>10.13462</v>
      </c>
    </row>
    <row r="325" spans="1:13">
      <c r="A325" s="263">
        <v>315</v>
      </c>
      <c r="B325" s="272" t="s">
        <v>444</v>
      </c>
      <c r="C325" s="273">
        <v>551.9</v>
      </c>
      <c r="D325" s="274">
        <v>548.7833333333333</v>
      </c>
      <c r="E325" s="274">
        <v>518.11666666666656</v>
      </c>
      <c r="F325" s="274">
        <v>484.33333333333326</v>
      </c>
      <c r="G325" s="274">
        <v>453.66666666666652</v>
      </c>
      <c r="H325" s="274">
        <v>582.56666666666661</v>
      </c>
      <c r="I325" s="274">
        <v>613.23333333333335</v>
      </c>
      <c r="J325" s="274">
        <v>647.01666666666665</v>
      </c>
      <c r="K325" s="272">
        <v>579.45000000000005</v>
      </c>
      <c r="L325" s="272">
        <v>515</v>
      </c>
      <c r="M325" s="272">
        <v>20.6937</v>
      </c>
    </row>
    <row r="326" spans="1:13">
      <c r="A326" s="263">
        <v>316</v>
      </c>
      <c r="B326" s="272" t="s">
        <v>755</v>
      </c>
      <c r="C326" s="273">
        <v>189.45</v>
      </c>
      <c r="D326" s="274">
        <v>191.68333333333331</v>
      </c>
      <c r="E326" s="274">
        <v>185.56666666666661</v>
      </c>
      <c r="F326" s="274">
        <v>181.68333333333331</v>
      </c>
      <c r="G326" s="274">
        <v>175.56666666666661</v>
      </c>
      <c r="H326" s="274">
        <v>195.56666666666661</v>
      </c>
      <c r="I326" s="274">
        <v>201.68333333333334</v>
      </c>
      <c r="J326" s="274">
        <v>205.56666666666661</v>
      </c>
      <c r="K326" s="272">
        <v>197.8</v>
      </c>
      <c r="L326" s="272">
        <v>187.8</v>
      </c>
      <c r="M326" s="272">
        <v>11.715400000000001</v>
      </c>
    </row>
    <row r="327" spans="1:13">
      <c r="A327" s="263">
        <v>317</v>
      </c>
      <c r="B327" s="272" t="s">
        <v>145</v>
      </c>
      <c r="C327" s="273">
        <v>156.35</v>
      </c>
      <c r="D327" s="274">
        <v>156.83333333333334</v>
      </c>
      <c r="E327" s="274">
        <v>153.31666666666669</v>
      </c>
      <c r="F327" s="274">
        <v>150.28333333333336</v>
      </c>
      <c r="G327" s="274">
        <v>146.76666666666671</v>
      </c>
      <c r="H327" s="274">
        <v>159.86666666666667</v>
      </c>
      <c r="I327" s="274">
        <v>163.38333333333333</v>
      </c>
      <c r="J327" s="274">
        <v>166.41666666666666</v>
      </c>
      <c r="K327" s="272">
        <v>160.35</v>
      </c>
      <c r="L327" s="272">
        <v>153.80000000000001</v>
      </c>
      <c r="M327" s="272">
        <v>83.343040000000002</v>
      </c>
    </row>
    <row r="328" spans="1:13">
      <c r="A328" s="263">
        <v>318</v>
      </c>
      <c r="B328" s="272" t="s">
        <v>445</v>
      </c>
      <c r="C328" s="273">
        <v>623.1</v>
      </c>
      <c r="D328" s="274">
        <v>630.15</v>
      </c>
      <c r="E328" s="274">
        <v>612.29999999999995</v>
      </c>
      <c r="F328" s="274">
        <v>601.5</v>
      </c>
      <c r="G328" s="274">
        <v>583.65</v>
      </c>
      <c r="H328" s="274">
        <v>640.94999999999993</v>
      </c>
      <c r="I328" s="274">
        <v>658.80000000000007</v>
      </c>
      <c r="J328" s="274">
        <v>669.59999999999991</v>
      </c>
      <c r="K328" s="272">
        <v>648</v>
      </c>
      <c r="L328" s="272">
        <v>619.35</v>
      </c>
      <c r="M328" s="272">
        <v>1.03481</v>
      </c>
    </row>
    <row r="329" spans="1:13">
      <c r="A329" s="263">
        <v>319</v>
      </c>
      <c r="B329" s="272" t="s">
        <v>263</v>
      </c>
      <c r="C329" s="273">
        <v>1574.6</v>
      </c>
      <c r="D329" s="274">
        <v>1580.5166666666667</v>
      </c>
      <c r="E329" s="274">
        <v>1550.0833333333333</v>
      </c>
      <c r="F329" s="274">
        <v>1525.5666666666666</v>
      </c>
      <c r="G329" s="274">
        <v>1495.1333333333332</v>
      </c>
      <c r="H329" s="274">
        <v>1605.0333333333333</v>
      </c>
      <c r="I329" s="274">
        <v>1635.4666666666667</v>
      </c>
      <c r="J329" s="274">
        <v>1659.9833333333333</v>
      </c>
      <c r="K329" s="272">
        <v>1610.95</v>
      </c>
      <c r="L329" s="272">
        <v>1556</v>
      </c>
      <c r="M329" s="272">
        <v>5.7378799999999996</v>
      </c>
    </row>
    <row r="330" spans="1:13">
      <c r="A330" s="263">
        <v>320</v>
      </c>
      <c r="B330" s="272" t="s">
        <v>446</v>
      </c>
      <c r="C330" s="273">
        <v>1585.25</v>
      </c>
      <c r="D330" s="274">
        <v>1591.7333333333333</v>
      </c>
      <c r="E330" s="274">
        <v>1565.5166666666667</v>
      </c>
      <c r="F330" s="274">
        <v>1545.7833333333333</v>
      </c>
      <c r="G330" s="274">
        <v>1519.5666666666666</v>
      </c>
      <c r="H330" s="274">
        <v>1611.4666666666667</v>
      </c>
      <c r="I330" s="274">
        <v>1637.6833333333334</v>
      </c>
      <c r="J330" s="274">
        <v>1657.4166666666667</v>
      </c>
      <c r="K330" s="272">
        <v>1617.95</v>
      </c>
      <c r="L330" s="272">
        <v>1572</v>
      </c>
      <c r="M330" s="272">
        <v>1.9807600000000001</v>
      </c>
    </row>
    <row r="331" spans="1:13">
      <c r="A331" s="263">
        <v>321</v>
      </c>
      <c r="B331" s="272" t="s">
        <v>147</v>
      </c>
      <c r="C331" s="273">
        <v>1164.0999999999999</v>
      </c>
      <c r="D331" s="274">
        <v>1171.4666666666665</v>
      </c>
      <c r="E331" s="274">
        <v>1148.133333333333</v>
      </c>
      <c r="F331" s="274">
        <v>1132.1666666666665</v>
      </c>
      <c r="G331" s="274">
        <v>1108.833333333333</v>
      </c>
      <c r="H331" s="274">
        <v>1187.4333333333329</v>
      </c>
      <c r="I331" s="274">
        <v>1210.7666666666664</v>
      </c>
      <c r="J331" s="274">
        <v>1226.7333333333329</v>
      </c>
      <c r="K331" s="272">
        <v>1194.8</v>
      </c>
      <c r="L331" s="272">
        <v>1155.5</v>
      </c>
      <c r="M331" s="272">
        <v>17.264600000000002</v>
      </c>
    </row>
    <row r="332" spans="1:13">
      <c r="A332" s="263">
        <v>322</v>
      </c>
      <c r="B332" s="272" t="s">
        <v>264</v>
      </c>
      <c r="C332" s="273">
        <v>911.15</v>
      </c>
      <c r="D332" s="274">
        <v>914.38333333333333</v>
      </c>
      <c r="E332" s="274">
        <v>894.76666666666665</v>
      </c>
      <c r="F332" s="274">
        <v>878.38333333333333</v>
      </c>
      <c r="G332" s="274">
        <v>858.76666666666665</v>
      </c>
      <c r="H332" s="274">
        <v>930.76666666666665</v>
      </c>
      <c r="I332" s="274">
        <v>950.38333333333321</v>
      </c>
      <c r="J332" s="274">
        <v>966.76666666666665</v>
      </c>
      <c r="K332" s="272">
        <v>934</v>
      </c>
      <c r="L332" s="272">
        <v>898</v>
      </c>
      <c r="M332" s="272">
        <v>7.2881999999999998</v>
      </c>
    </row>
    <row r="333" spans="1:13">
      <c r="A333" s="263">
        <v>323</v>
      </c>
      <c r="B333" s="272" t="s">
        <v>149</v>
      </c>
      <c r="C333" s="273">
        <v>32.049999999999997</v>
      </c>
      <c r="D333" s="274">
        <v>32.316666666666663</v>
      </c>
      <c r="E333" s="274">
        <v>31.633333333333326</v>
      </c>
      <c r="F333" s="274">
        <v>31.216666666666661</v>
      </c>
      <c r="G333" s="274">
        <v>30.533333333333324</v>
      </c>
      <c r="H333" s="274">
        <v>32.733333333333327</v>
      </c>
      <c r="I333" s="274">
        <v>33.416666666666664</v>
      </c>
      <c r="J333" s="274">
        <v>33.833333333333329</v>
      </c>
      <c r="K333" s="272">
        <v>33</v>
      </c>
      <c r="L333" s="272">
        <v>31.9</v>
      </c>
      <c r="M333" s="272">
        <v>89.554569999999998</v>
      </c>
    </row>
    <row r="334" spans="1:13">
      <c r="A334" s="263">
        <v>324</v>
      </c>
      <c r="B334" s="272" t="s">
        <v>150</v>
      </c>
      <c r="C334" s="273">
        <v>83.05</v>
      </c>
      <c r="D334" s="274">
        <v>80.95</v>
      </c>
      <c r="E334" s="274">
        <v>76.25</v>
      </c>
      <c r="F334" s="274">
        <v>69.45</v>
      </c>
      <c r="G334" s="274">
        <v>64.75</v>
      </c>
      <c r="H334" s="274">
        <v>87.75</v>
      </c>
      <c r="I334" s="274">
        <v>92.450000000000017</v>
      </c>
      <c r="J334" s="274">
        <v>99.25</v>
      </c>
      <c r="K334" s="272">
        <v>85.65</v>
      </c>
      <c r="L334" s="272">
        <v>74.150000000000006</v>
      </c>
      <c r="M334" s="272">
        <v>413.16352000000001</v>
      </c>
    </row>
    <row r="335" spans="1:13">
      <c r="A335" s="263">
        <v>325</v>
      </c>
      <c r="B335" s="272" t="s">
        <v>447</v>
      </c>
      <c r="C335" s="273">
        <v>603.20000000000005</v>
      </c>
      <c r="D335" s="274">
        <v>605.36666666666667</v>
      </c>
      <c r="E335" s="274">
        <v>596.2833333333333</v>
      </c>
      <c r="F335" s="274">
        <v>589.36666666666667</v>
      </c>
      <c r="G335" s="274">
        <v>580.2833333333333</v>
      </c>
      <c r="H335" s="274">
        <v>612.2833333333333</v>
      </c>
      <c r="I335" s="274">
        <v>621.36666666666656</v>
      </c>
      <c r="J335" s="274">
        <v>628.2833333333333</v>
      </c>
      <c r="K335" s="272">
        <v>614.45000000000005</v>
      </c>
      <c r="L335" s="272">
        <v>598.45000000000005</v>
      </c>
      <c r="M335" s="272">
        <v>0.88036000000000003</v>
      </c>
    </row>
    <row r="336" spans="1:13">
      <c r="A336" s="263">
        <v>326</v>
      </c>
      <c r="B336" s="272" t="s">
        <v>265</v>
      </c>
      <c r="C336" s="273">
        <v>24.5</v>
      </c>
      <c r="D336" s="274">
        <v>24.416666666666668</v>
      </c>
      <c r="E336" s="274">
        <v>24.233333333333334</v>
      </c>
      <c r="F336" s="274">
        <v>23.966666666666665</v>
      </c>
      <c r="G336" s="274">
        <v>23.783333333333331</v>
      </c>
      <c r="H336" s="274">
        <v>24.683333333333337</v>
      </c>
      <c r="I336" s="274">
        <v>24.866666666666667</v>
      </c>
      <c r="J336" s="274">
        <v>25.13333333333334</v>
      </c>
      <c r="K336" s="272">
        <v>24.6</v>
      </c>
      <c r="L336" s="272">
        <v>24.15</v>
      </c>
      <c r="M336" s="272">
        <v>56.511049999999997</v>
      </c>
    </row>
    <row r="337" spans="1:13">
      <c r="A337" s="263">
        <v>327</v>
      </c>
      <c r="B337" s="272" t="s">
        <v>448</v>
      </c>
      <c r="C337" s="273">
        <v>55.6</v>
      </c>
      <c r="D337" s="274">
        <v>56.133333333333326</v>
      </c>
      <c r="E337" s="274">
        <v>54.516666666666652</v>
      </c>
      <c r="F337" s="274">
        <v>53.433333333333323</v>
      </c>
      <c r="G337" s="274">
        <v>51.816666666666649</v>
      </c>
      <c r="H337" s="274">
        <v>57.216666666666654</v>
      </c>
      <c r="I337" s="274">
        <v>58.833333333333329</v>
      </c>
      <c r="J337" s="274">
        <v>59.916666666666657</v>
      </c>
      <c r="K337" s="272">
        <v>57.75</v>
      </c>
      <c r="L337" s="272">
        <v>55.05</v>
      </c>
      <c r="M337" s="272">
        <v>31.55095</v>
      </c>
    </row>
    <row r="338" spans="1:13">
      <c r="A338" s="263">
        <v>328</v>
      </c>
      <c r="B338" s="272" t="s">
        <v>152</v>
      </c>
      <c r="C338" s="273">
        <v>116.05</v>
      </c>
      <c r="D338" s="274">
        <v>116.05</v>
      </c>
      <c r="E338" s="274">
        <v>114.1</v>
      </c>
      <c r="F338" s="274">
        <v>112.14999999999999</v>
      </c>
      <c r="G338" s="274">
        <v>110.19999999999999</v>
      </c>
      <c r="H338" s="274">
        <v>118</v>
      </c>
      <c r="I338" s="274">
        <v>119.95000000000002</v>
      </c>
      <c r="J338" s="274">
        <v>121.9</v>
      </c>
      <c r="K338" s="272">
        <v>118</v>
      </c>
      <c r="L338" s="272">
        <v>114.1</v>
      </c>
      <c r="M338" s="272">
        <v>90.674689999999998</v>
      </c>
    </row>
    <row r="339" spans="1:13">
      <c r="A339" s="263">
        <v>329</v>
      </c>
      <c r="B339" s="272" t="s">
        <v>695</v>
      </c>
      <c r="C339" s="273">
        <v>149.65</v>
      </c>
      <c r="D339" s="274">
        <v>150.03333333333333</v>
      </c>
      <c r="E339" s="274">
        <v>146.76666666666665</v>
      </c>
      <c r="F339" s="274">
        <v>143.88333333333333</v>
      </c>
      <c r="G339" s="274">
        <v>140.61666666666665</v>
      </c>
      <c r="H339" s="274">
        <v>152.91666666666666</v>
      </c>
      <c r="I339" s="274">
        <v>156.18333333333337</v>
      </c>
      <c r="J339" s="274">
        <v>159.06666666666666</v>
      </c>
      <c r="K339" s="272">
        <v>153.30000000000001</v>
      </c>
      <c r="L339" s="272">
        <v>147.15</v>
      </c>
      <c r="M339" s="272">
        <v>8.9440600000000003</v>
      </c>
    </row>
    <row r="340" spans="1:13">
      <c r="A340" s="263">
        <v>330</v>
      </c>
      <c r="B340" s="272" t="s">
        <v>153</v>
      </c>
      <c r="C340" s="273">
        <v>99.5</v>
      </c>
      <c r="D340" s="274">
        <v>99.883333333333326</v>
      </c>
      <c r="E340" s="274">
        <v>97.766666666666652</v>
      </c>
      <c r="F340" s="274">
        <v>96.033333333333331</v>
      </c>
      <c r="G340" s="274">
        <v>93.916666666666657</v>
      </c>
      <c r="H340" s="274">
        <v>101.61666666666665</v>
      </c>
      <c r="I340" s="274">
        <v>103.73333333333332</v>
      </c>
      <c r="J340" s="274">
        <v>105.46666666666664</v>
      </c>
      <c r="K340" s="272">
        <v>102</v>
      </c>
      <c r="L340" s="272">
        <v>98.15</v>
      </c>
      <c r="M340" s="272">
        <v>549.11202000000003</v>
      </c>
    </row>
    <row r="341" spans="1:13">
      <c r="A341" s="263">
        <v>331</v>
      </c>
      <c r="B341" s="272" t="s">
        <v>449</v>
      </c>
      <c r="C341" s="273">
        <v>505.4</v>
      </c>
      <c r="D341" s="274">
        <v>505.2833333333333</v>
      </c>
      <c r="E341" s="274">
        <v>492.56666666666661</v>
      </c>
      <c r="F341" s="274">
        <v>479.73333333333329</v>
      </c>
      <c r="G341" s="274">
        <v>467.01666666666659</v>
      </c>
      <c r="H341" s="274">
        <v>518.11666666666656</v>
      </c>
      <c r="I341" s="274">
        <v>530.83333333333326</v>
      </c>
      <c r="J341" s="274">
        <v>543.66666666666663</v>
      </c>
      <c r="K341" s="272">
        <v>518</v>
      </c>
      <c r="L341" s="272">
        <v>492.45</v>
      </c>
      <c r="M341" s="272">
        <v>3.01919</v>
      </c>
    </row>
    <row r="342" spans="1:13">
      <c r="A342" s="263">
        <v>332</v>
      </c>
      <c r="B342" s="272" t="s">
        <v>148</v>
      </c>
      <c r="C342" s="273">
        <v>50.2</v>
      </c>
      <c r="D342" s="274">
        <v>50.65</v>
      </c>
      <c r="E342" s="274">
        <v>49.15</v>
      </c>
      <c r="F342" s="274">
        <v>48.1</v>
      </c>
      <c r="G342" s="274">
        <v>46.6</v>
      </c>
      <c r="H342" s="274">
        <v>51.699999999999996</v>
      </c>
      <c r="I342" s="274">
        <v>53.199999999999996</v>
      </c>
      <c r="J342" s="274">
        <v>54.249999999999993</v>
      </c>
      <c r="K342" s="272">
        <v>52.15</v>
      </c>
      <c r="L342" s="272">
        <v>49.6</v>
      </c>
      <c r="M342" s="272">
        <v>495.05155999999999</v>
      </c>
    </row>
    <row r="343" spans="1:13">
      <c r="A343" s="263">
        <v>333</v>
      </c>
      <c r="B343" s="272" t="s">
        <v>450</v>
      </c>
      <c r="C343" s="273">
        <v>41.45</v>
      </c>
      <c r="D343" s="274">
        <v>41.566666666666663</v>
      </c>
      <c r="E343" s="274">
        <v>40.983333333333327</v>
      </c>
      <c r="F343" s="274">
        <v>40.516666666666666</v>
      </c>
      <c r="G343" s="274">
        <v>39.93333333333333</v>
      </c>
      <c r="H343" s="274">
        <v>42.033333333333324</v>
      </c>
      <c r="I343" s="274">
        <v>42.616666666666667</v>
      </c>
      <c r="J343" s="274">
        <v>43.083333333333321</v>
      </c>
      <c r="K343" s="272">
        <v>42.15</v>
      </c>
      <c r="L343" s="272">
        <v>41.1</v>
      </c>
      <c r="M343" s="272">
        <v>8.7910000000000004</v>
      </c>
    </row>
    <row r="344" spans="1:13">
      <c r="A344" s="263">
        <v>334</v>
      </c>
      <c r="B344" s="272" t="s">
        <v>451</v>
      </c>
      <c r="C344" s="273">
        <v>2521.25</v>
      </c>
      <c r="D344" s="274">
        <v>2516.4666666666667</v>
      </c>
      <c r="E344" s="274">
        <v>2493.8333333333335</v>
      </c>
      <c r="F344" s="274">
        <v>2466.416666666667</v>
      </c>
      <c r="G344" s="274">
        <v>2443.7833333333338</v>
      </c>
      <c r="H344" s="274">
        <v>2543.8833333333332</v>
      </c>
      <c r="I344" s="274">
        <v>2566.5166666666664</v>
      </c>
      <c r="J344" s="274">
        <v>2593.9333333333329</v>
      </c>
      <c r="K344" s="272">
        <v>2539.1</v>
      </c>
      <c r="L344" s="272">
        <v>2489.0500000000002</v>
      </c>
      <c r="M344" s="272">
        <v>0.56745999999999996</v>
      </c>
    </row>
    <row r="345" spans="1:13">
      <c r="A345" s="263">
        <v>335</v>
      </c>
      <c r="B345" s="272" t="s">
        <v>756</v>
      </c>
      <c r="C345" s="273">
        <v>82.25</v>
      </c>
      <c r="D345" s="274">
        <v>82.399999999999991</v>
      </c>
      <c r="E345" s="274">
        <v>81.84999999999998</v>
      </c>
      <c r="F345" s="274">
        <v>81.449999999999989</v>
      </c>
      <c r="G345" s="274">
        <v>80.899999999999977</v>
      </c>
      <c r="H345" s="274">
        <v>82.799999999999983</v>
      </c>
      <c r="I345" s="274">
        <v>83.35</v>
      </c>
      <c r="J345" s="274">
        <v>83.749999999999986</v>
      </c>
      <c r="K345" s="272">
        <v>82.95</v>
      </c>
      <c r="L345" s="272">
        <v>82</v>
      </c>
      <c r="M345" s="272">
        <v>0.55145999999999995</v>
      </c>
    </row>
    <row r="346" spans="1:13">
      <c r="A346" s="263">
        <v>336</v>
      </c>
      <c r="B346" s="272" t="s">
        <v>151</v>
      </c>
      <c r="C346" s="273">
        <v>17115.75</v>
      </c>
      <c r="D346" s="274">
        <v>17095.316666666666</v>
      </c>
      <c r="E346" s="274">
        <v>17023.433333333331</v>
      </c>
      <c r="F346" s="274">
        <v>16931.116666666665</v>
      </c>
      <c r="G346" s="274">
        <v>16859.23333333333</v>
      </c>
      <c r="H346" s="274">
        <v>17187.633333333331</v>
      </c>
      <c r="I346" s="274">
        <v>17259.516666666663</v>
      </c>
      <c r="J346" s="274">
        <v>17351.833333333332</v>
      </c>
      <c r="K346" s="272">
        <v>17167.2</v>
      </c>
      <c r="L346" s="272">
        <v>17003</v>
      </c>
      <c r="M346" s="272">
        <v>0.98097000000000001</v>
      </c>
    </row>
    <row r="347" spans="1:13">
      <c r="A347" s="263">
        <v>337</v>
      </c>
      <c r="B347" s="272" t="s">
        <v>794</v>
      </c>
      <c r="C347" s="273">
        <v>36.9</v>
      </c>
      <c r="D347" s="274">
        <v>37.1</v>
      </c>
      <c r="E347" s="274">
        <v>36.450000000000003</v>
      </c>
      <c r="F347" s="274">
        <v>36</v>
      </c>
      <c r="G347" s="274">
        <v>35.35</v>
      </c>
      <c r="H347" s="274">
        <v>37.550000000000004</v>
      </c>
      <c r="I347" s="274">
        <v>38.199999999999996</v>
      </c>
      <c r="J347" s="274">
        <v>38.650000000000006</v>
      </c>
      <c r="K347" s="272">
        <v>37.75</v>
      </c>
      <c r="L347" s="272">
        <v>36.65</v>
      </c>
      <c r="M347" s="272">
        <v>9.0615900000000007</v>
      </c>
    </row>
    <row r="348" spans="1:13">
      <c r="A348" s="263">
        <v>338</v>
      </c>
      <c r="B348" s="272" t="s">
        <v>452</v>
      </c>
      <c r="C348" s="273">
        <v>1566.85</v>
      </c>
      <c r="D348" s="274">
        <v>1565.6166666666668</v>
      </c>
      <c r="E348" s="274">
        <v>1541.2333333333336</v>
      </c>
      <c r="F348" s="274">
        <v>1515.6166666666668</v>
      </c>
      <c r="G348" s="274">
        <v>1491.2333333333336</v>
      </c>
      <c r="H348" s="274">
        <v>1591.2333333333336</v>
      </c>
      <c r="I348" s="274">
        <v>1615.6166666666668</v>
      </c>
      <c r="J348" s="274">
        <v>1641.2333333333336</v>
      </c>
      <c r="K348" s="272">
        <v>1590</v>
      </c>
      <c r="L348" s="272">
        <v>1540</v>
      </c>
      <c r="M348" s="272">
        <v>0.41587000000000002</v>
      </c>
    </row>
    <row r="349" spans="1:13">
      <c r="A349" s="263">
        <v>339</v>
      </c>
      <c r="B349" s="272" t="s">
        <v>793</v>
      </c>
      <c r="C349" s="273">
        <v>330.35</v>
      </c>
      <c r="D349" s="274">
        <v>330.3</v>
      </c>
      <c r="E349" s="274">
        <v>325.8</v>
      </c>
      <c r="F349" s="274">
        <v>321.25</v>
      </c>
      <c r="G349" s="274">
        <v>316.75</v>
      </c>
      <c r="H349" s="274">
        <v>334.85</v>
      </c>
      <c r="I349" s="274">
        <v>339.35</v>
      </c>
      <c r="J349" s="274">
        <v>343.90000000000003</v>
      </c>
      <c r="K349" s="272">
        <v>334.8</v>
      </c>
      <c r="L349" s="272">
        <v>325.75</v>
      </c>
      <c r="M349" s="272">
        <v>6.7521399999999998</v>
      </c>
    </row>
    <row r="350" spans="1:13">
      <c r="A350" s="263">
        <v>340</v>
      </c>
      <c r="B350" s="272" t="s">
        <v>266</v>
      </c>
      <c r="C350" s="273">
        <v>570.70000000000005</v>
      </c>
      <c r="D350" s="274">
        <v>572.05000000000007</v>
      </c>
      <c r="E350" s="274">
        <v>559.90000000000009</v>
      </c>
      <c r="F350" s="274">
        <v>549.1</v>
      </c>
      <c r="G350" s="274">
        <v>536.95000000000005</v>
      </c>
      <c r="H350" s="274">
        <v>582.85000000000014</v>
      </c>
      <c r="I350" s="274">
        <v>595</v>
      </c>
      <c r="J350" s="274">
        <v>605.80000000000018</v>
      </c>
      <c r="K350" s="272">
        <v>584.20000000000005</v>
      </c>
      <c r="L350" s="272">
        <v>561.25</v>
      </c>
      <c r="M350" s="272">
        <v>2.9829599999999998</v>
      </c>
    </row>
    <row r="351" spans="1:13">
      <c r="A351" s="263">
        <v>341</v>
      </c>
      <c r="B351" s="272" t="s">
        <v>155</v>
      </c>
      <c r="C351" s="273">
        <v>97.65</v>
      </c>
      <c r="D351" s="274">
        <v>98.13333333333334</v>
      </c>
      <c r="E351" s="274">
        <v>96.316666666666677</v>
      </c>
      <c r="F351" s="274">
        <v>94.983333333333334</v>
      </c>
      <c r="G351" s="274">
        <v>93.166666666666671</v>
      </c>
      <c r="H351" s="274">
        <v>99.466666666666683</v>
      </c>
      <c r="I351" s="274">
        <v>101.28333333333335</v>
      </c>
      <c r="J351" s="274">
        <v>102.61666666666669</v>
      </c>
      <c r="K351" s="272">
        <v>99.95</v>
      </c>
      <c r="L351" s="272">
        <v>96.8</v>
      </c>
      <c r="M351" s="272">
        <v>305.14219000000003</v>
      </c>
    </row>
    <row r="352" spans="1:13">
      <c r="A352" s="263">
        <v>342</v>
      </c>
      <c r="B352" s="272" t="s">
        <v>154</v>
      </c>
      <c r="C352" s="273">
        <v>117.05</v>
      </c>
      <c r="D352" s="274">
        <v>118.39999999999999</v>
      </c>
      <c r="E352" s="274">
        <v>114.74999999999999</v>
      </c>
      <c r="F352" s="274">
        <v>112.44999999999999</v>
      </c>
      <c r="G352" s="274">
        <v>108.79999999999998</v>
      </c>
      <c r="H352" s="274">
        <v>120.69999999999999</v>
      </c>
      <c r="I352" s="274">
        <v>124.35</v>
      </c>
      <c r="J352" s="274">
        <v>126.64999999999999</v>
      </c>
      <c r="K352" s="272">
        <v>122.05</v>
      </c>
      <c r="L352" s="272">
        <v>116.1</v>
      </c>
      <c r="M352" s="272">
        <v>21.93844</v>
      </c>
    </row>
    <row r="353" spans="1:13">
      <c r="A353" s="263">
        <v>343</v>
      </c>
      <c r="B353" s="272" t="s">
        <v>453</v>
      </c>
      <c r="C353" s="273">
        <v>75.349999999999994</v>
      </c>
      <c r="D353" s="274">
        <v>75.566666666666663</v>
      </c>
      <c r="E353" s="274">
        <v>74.533333333333331</v>
      </c>
      <c r="F353" s="274">
        <v>73.716666666666669</v>
      </c>
      <c r="G353" s="274">
        <v>72.683333333333337</v>
      </c>
      <c r="H353" s="274">
        <v>76.383333333333326</v>
      </c>
      <c r="I353" s="274">
        <v>77.416666666666657</v>
      </c>
      <c r="J353" s="274">
        <v>78.23333333333332</v>
      </c>
      <c r="K353" s="272">
        <v>76.599999999999994</v>
      </c>
      <c r="L353" s="272">
        <v>74.75</v>
      </c>
      <c r="M353" s="272">
        <v>0.38141000000000003</v>
      </c>
    </row>
    <row r="354" spans="1:13">
      <c r="A354" s="263">
        <v>344</v>
      </c>
      <c r="B354" s="272" t="s">
        <v>267</v>
      </c>
      <c r="C354" s="273">
        <v>3293.1</v>
      </c>
      <c r="D354" s="274">
        <v>3300</v>
      </c>
      <c r="E354" s="274">
        <v>3275.1</v>
      </c>
      <c r="F354" s="274">
        <v>3257.1</v>
      </c>
      <c r="G354" s="274">
        <v>3232.2</v>
      </c>
      <c r="H354" s="274">
        <v>3318</v>
      </c>
      <c r="I354" s="274">
        <v>3342.8999999999996</v>
      </c>
      <c r="J354" s="274">
        <v>3360.9</v>
      </c>
      <c r="K354" s="272">
        <v>3324.9</v>
      </c>
      <c r="L354" s="272">
        <v>3282</v>
      </c>
      <c r="M354" s="272">
        <v>0.18239</v>
      </c>
    </row>
    <row r="355" spans="1:13">
      <c r="A355" s="263">
        <v>345</v>
      </c>
      <c r="B355" s="272" t="s">
        <v>454</v>
      </c>
      <c r="C355" s="273">
        <v>92.5</v>
      </c>
      <c r="D355" s="274">
        <v>93.216666666666654</v>
      </c>
      <c r="E355" s="274">
        <v>90.983333333333306</v>
      </c>
      <c r="F355" s="274">
        <v>89.466666666666654</v>
      </c>
      <c r="G355" s="274">
        <v>87.233333333333306</v>
      </c>
      <c r="H355" s="274">
        <v>94.733333333333306</v>
      </c>
      <c r="I355" s="274">
        <v>96.966666666666654</v>
      </c>
      <c r="J355" s="274">
        <v>98.483333333333306</v>
      </c>
      <c r="K355" s="272">
        <v>95.45</v>
      </c>
      <c r="L355" s="272">
        <v>91.7</v>
      </c>
      <c r="M355" s="272">
        <v>5.6316199999999998</v>
      </c>
    </row>
    <row r="356" spans="1:13">
      <c r="A356" s="263">
        <v>346</v>
      </c>
      <c r="B356" s="272" t="s">
        <v>455</v>
      </c>
      <c r="C356" s="273">
        <v>279.8</v>
      </c>
      <c r="D356" s="274">
        <v>284.26666666666665</v>
      </c>
      <c r="E356" s="274">
        <v>273.5333333333333</v>
      </c>
      <c r="F356" s="274">
        <v>267.26666666666665</v>
      </c>
      <c r="G356" s="274">
        <v>256.5333333333333</v>
      </c>
      <c r="H356" s="274">
        <v>290.5333333333333</v>
      </c>
      <c r="I356" s="274">
        <v>301.26666666666665</v>
      </c>
      <c r="J356" s="274">
        <v>307.5333333333333</v>
      </c>
      <c r="K356" s="272">
        <v>295</v>
      </c>
      <c r="L356" s="272">
        <v>278</v>
      </c>
      <c r="M356" s="272">
        <v>4.1917</v>
      </c>
    </row>
    <row r="357" spans="1:13">
      <c r="A357" s="263">
        <v>347</v>
      </c>
      <c r="B357" s="272" t="s">
        <v>456</v>
      </c>
      <c r="C357" s="273">
        <v>228</v>
      </c>
      <c r="D357" s="274">
        <v>229.0333333333333</v>
      </c>
      <c r="E357" s="274">
        <v>225.4166666666666</v>
      </c>
      <c r="F357" s="274">
        <v>222.83333333333329</v>
      </c>
      <c r="G357" s="274">
        <v>219.21666666666658</v>
      </c>
      <c r="H357" s="274">
        <v>231.61666666666662</v>
      </c>
      <c r="I357" s="274">
        <v>235.23333333333329</v>
      </c>
      <c r="J357" s="274">
        <v>237.81666666666663</v>
      </c>
      <c r="K357" s="272">
        <v>232.65</v>
      </c>
      <c r="L357" s="272">
        <v>226.45</v>
      </c>
      <c r="M357" s="272">
        <v>1.19411</v>
      </c>
    </row>
    <row r="358" spans="1:13">
      <c r="A358" s="263">
        <v>348</v>
      </c>
      <c r="B358" s="272" t="s">
        <v>268</v>
      </c>
      <c r="C358" s="273">
        <v>2246.5</v>
      </c>
      <c r="D358" s="274">
        <v>2252.5166666666669</v>
      </c>
      <c r="E358" s="274">
        <v>2211.0333333333338</v>
      </c>
      <c r="F358" s="274">
        <v>2175.5666666666671</v>
      </c>
      <c r="G358" s="274">
        <v>2134.0833333333339</v>
      </c>
      <c r="H358" s="274">
        <v>2287.9833333333336</v>
      </c>
      <c r="I358" s="274">
        <v>2329.4666666666662</v>
      </c>
      <c r="J358" s="274">
        <v>2364.9333333333334</v>
      </c>
      <c r="K358" s="272">
        <v>2294</v>
      </c>
      <c r="L358" s="272">
        <v>2217.0500000000002</v>
      </c>
      <c r="M358" s="272">
        <v>2.9616400000000001</v>
      </c>
    </row>
    <row r="359" spans="1:13">
      <c r="A359" s="263">
        <v>349</v>
      </c>
      <c r="B359" s="272" t="s">
        <v>269</v>
      </c>
      <c r="C359" s="273">
        <v>359.8</v>
      </c>
      <c r="D359" s="274">
        <v>362.14999999999992</v>
      </c>
      <c r="E359" s="274">
        <v>354.29999999999984</v>
      </c>
      <c r="F359" s="274">
        <v>348.7999999999999</v>
      </c>
      <c r="G359" s="274">
        <v>340.94999999999982</v>
      </c>
      <c r="H359" s="274">
        <v>367.64999999999986</v>
      </c>
      <c r="I359" s="274">
        <v>375.49999999999989</v>
      </c>
      <c r="J359" s="274">
        <v>380.99999999999989</v>
      </c>
      <c r="K359" s="272">
        <v>370</v>
      </c>
      <c r="L359" s="272">
        <v>356.65</v>
      </c>
      <c r="M359" s="272">
        <v>2.12629</v>
      </c>
    </row>
    <row r="360" spans="1:13">
      <c r="A360" s="263">
        <v>350</v>
      </c>
      <c r="B360" s="272" t="s">
        <v>457</v>
      </c>
      <c r="C360" s="273">
        <v>245.1</v>
      </c>
      <c r="D360" s="274">
        <v>248.26666666666665</v>
      </c>
      <c r="E360" s="274">
        <v>228.5333333333333</v>
      </c>
      <c r="F360" s="274">
        <v>211.96666666666664</v>
      </c>
      <c r="G360" s="274">
        <v>192.23333333333329</v>
      </c>
      <c r="H360" s="274">
        <v>264.83333333333331</v>
      </c>
      <c r="I360" s="274">
        <v>284.56666666666666</v>
      </c>
      <c r="J360" s="274">
        <v>301.13333333333333</v>
      </c>
      <c r="K360" s="272">
        <v>268</v>
      </c>
      <c r="L360" s="272">
        <v>231.7</v>
      </c>
      <c r="M360" s="272">
        <v>67.497240000000005</v>
      </c>
    </row>
    <row r="361" spans="1:13">
      <c r="A361" s="263">
        <v>351</v>
      </c>
      <c r="B361" s="272" t="s">
        <v>759</v>
      </c>
      <c r="C361" s="273">
        <v>475.15</v>
      </c>
      <c r="D361" s="274">
        <v>487.14999999999992</v>
      </c>
      <c r="E361" s="274">
        <v>442.99999999999989</v>
      </c>
      <c r="F361" s="274">
        <v>410.84999999999997</v>
      </c>
      <c r="G361" s="274">
        <v>366.69999999999993</v>
      </c>
      <c r="H361" s="274">
        <v>519.29999999999984</v>
      </c>
      <c r="I361" s="274">
        <v>563.44999999999982</v>
      </c>
      <c r="J361" s="274">
        <v>595.5999999999998</v>
      </c>
      <c r="K361" s="272">
        <v>531.29999999999995</v>
      </c>
      <c r="L361" s="272">
        <v>455</v>
      </c>
      <c r="M361" s="272">
        <v>9.8328699999999998</v>
      </c>
    </row>
    <row r="362" spans="1:13">
      <c r="A362" s="263">
        <v>352</v>
      </c>
      <c r="B362" s="272" t="s">
        <v>458</v>
      </c>
      <c r="C362" s="273">
        <v>61.35</v>
      </c>
      <c r="D362" s="274">
        <v>62.483333333333327</v>
      </c>
      <c r="E362" s="274">
        <v>59.61666666666666</v>
      </c>
      <c r="F362" s="274">
        <v>57.883333333333333</v>
      </c>
      <c r="G362" s="274">
        <v>55.016666666666666</v>
      </c>
      <c r="H362" s="274">
        <v>64.216666666666654</v>
      </c>
      <c r="I362" s="274">
        <v>67.083333333333314</v>
      </c>
      <c r="J362" s="274">
        <v>68.816666666666649</v>
      </c>
      <c r="K362" s="272">
        <v>65.349999999999994</v>
      </c>
      <c r="L362" s="272">
        <v>60.75</v>
      </c>
      <c r="M362" s="272">
        <v>27.694559999999999</v>
      </c>
    </row>
    <row r="363" spans="1:13">
      <c r="A363" s="263">
        <v>353</v>
      </c>
      <c r="B363" s="272" t="s">
        <v>163</v>
      </c>
      <c r="C363" s="273">
        <v>1499.45</v>
      </c>
      <c r="D363" s="274">
        <v>1498.45</v>
      </c>
      <c r="E363" s="274">
        <v>1477</v>
      </c>
      <c r="F363" s="274">
        <v>1454.55</v>
      </c>
      <c r="G363" s="274">
        <v>1433.1</v>
      </c>
      <c r="H363" s="274">
        <v>1520.9</v>
      </c>
      <c r="I363" s="274">
        <v>1542.3500000000004</v>
      </c>
      <c r="J363" s="274">
        <v>1564.8000000000002</v>
      </c>
      <c r="K363" s="272">
        <v>1519.9</v>
      </c>
      <c r="L363" s="272">
        <v>1476</v>
      </c>
      <c r="M363" s="272">
        <v>12.4315</v>
      </c>
    </row>
    <row r="364" spans="1:13">
      <c r="A364" s="263">
        <v>354</v>
      </c>
      <c r="B364" s="272" t="s">
        <v>156</v>
      </c>
      <c r="C364" s="273">
        <v>29400.95</v>
      </c>
      <c r="D364" s="274">
        <v>29675.316666666666</v>
      </c>
      <c r="E364" s="274">
        <v>28950.633333333331</v>
      </c>
      <c r="F364" s="274">
        <v>28500.316666666666</v>
      </c>
      <c r="G364" s="274">
        <v>27775.633333333331</v>
      </c>
      <c r="H364" s="274">
        <v>30125.633333333331</v>
      </c>
      <c r="I364" s="274">
        <v>30850.316666666666</v>
      </c>
      <c r="J364" s="274">
        <v>31300.633333333331</v>
      </c>
      <c r="K364" s="272">
        <v>30400</v>
      </c>
      <c r="L364" s="272">
        <v>29225</v>
      </c>
      <c r="M364" s="272">
        <v>0.34183000000000002</v>
      </c>
    </row>
    <row r="365" spans="1:13">
      <c r="A365" s="263">
        <v>355</v>
      </c>
      <c r="B365" s="272" t="s">
        <v>459</v>
      </c>
      <c r="C365" s="273">
        <v>1700.5</v>
      </c>
      <c r="D365" s="274">
        <v>1695.1666666666667</v>
      </c>
      <c r="E365" s="274">
        <v>1665.3333333333335</v>
      </c>
      <c r="F365" s="274">
        <v>1630.1666666666667</v>
      </c>
      <c r="G365" s="274">
        <v>1600.3333333333335</v>
      </c>
      <c r="H365" s="274">
        <v>1730.3333333333335</v>
      </c>
      <c r="I365" s="274">
        <v>1760.166666666667</v>
      </c>
      <c r="J365" s="274">
        <v>1795.3333333333335</v>
      </c>
      <c r="K365" s="272">
        <v>1725</v>
      </c>
      <c r="L365" s="272">
        <v>1660</v>
      </c>
      <c r="M365" s="272">
        <v>1.89863</v>
      </c>
    </row>
    <row r="366" spans="1:13">
      <c r="A366" s="263">
        <v>356</v>
      </c>
      <c r="B366" s="272" t="s">
        <v>158</v>
      </c>
      <c r="C366" s="273">
        <v>243.75</v>
      </c>
      <c r="D366" s="274">
        <v>246.46666666666667</v>
      </c>
      <c r="E366" s="274">
        <v>240.13333333333333</v>
      </c>
      <c r="F366" s="274">
        <v>236.51666666666665</v>
      </c>
      <c r="G366" s="274">
        <v>230.18333333333331</v>
      </c>
      <c r="H366" s="274">
        <v>250.08333333333334</v>
      </c>
      <c r="I366" s="274">
        <v>256.41666666666663</v>
      </c>
      <c r="J366" s="274">
        <v>260.03333333333336</v>
      </c>
      <c r="K366" s="272">
        <v>252.8</v>
      </c>
      <c r="L366" s="272">
        <v>242.85</v>
      </c>
      <c r="M366" s="272">
        <v>25.869769999999999</v>
      </c>
    </row>
    <row r="367" spans="1:13">
      <c r="A367" s="263">
        <v>357</v>
      </c>
      <c r="B367" s="272" t="s">
        <v>270</v>
      </c>
      <c r="C367" s="273">
        <v>4512.45</v>
      </c>
      <c r="D367" s="274">
        <v>4527.4833333333336</v>
      </c>
      <c r="E367" s="274">
        <v>4464.9666666666672</v>
      </c>
      <c r="F367" s="274">
        <v>4417.4833333333336</v>
      </c>
      <c r="G367" s="274">
        <v>4354.9666666666672</v>
      </c>
      <c r="H367" s="274">
        <v>4574.9666666666672</v>
      </c>
      <c r="I367" s="274">
        <v>4637.4833333333336</v>
      </c>
      <c r="J367" s="274">
        <v>4684.9666666666672</v>
      </c>
      <c r="K367" s="272">
        <v>4590</v>
      </c>
      <c r="L367" s="272">
        <v>4480</v>
      </c>
      <c r="M367" s="272">
        <v>1.18625</v>
      </c>
    </row>
    <row r="368" spans="1:13">
      <c r="A368" s="263">
        <v>358</v>
      </c>
      <c r="B368" s="272" t="s">
        <v>460</v>
      </c>
      <c r="C368" s="273">
        <v>201</v>
      </c>
      <c r="D368" s="274">
        <v>201.13333333333333</v>
      </c>
      <c r="E368" s="274">
        <v>197.86666666666665</v>
      </c>
      <c r="F368" s="274">
        <v>194.73333333333332</v>
      </c>
      <c r="G368" s="274">
        <v>191.46666666666664</v>
      </c>
      <c r="H368" s="274">
        <v>204.26666666666665</v>
      </c>
      <c r="I368" s="274">
        <v>207.5333333333333</v>
      </c>
      <c r="J368" s="274">
        <v>210.66666666666666</v>
      </c>
      <c r="K368" s="272">
        <v>204.4</v>
      </c>
      <c r="L368" s="272">
        <v>198</v>
      </c>
      <c r="M368" s="272">
        <v>12.947150000000001</v>
      </c>
    </row>
    <row r="369" spans="1:13">
      <c r="A369" s="263">
        <v>359</v>
      </c>
      <c r="B369" s="272" t="s">
        <v>461</v>
      </c>
      <c r="C369" s="273">
        <v>802.85</v>
      </c>
      <c r="D369" s="274">
        <v>809.28333333333342</v>
      </c>
      <c r="E369" s="274">
        <v>793.61666666666679</v>
      </c>
      <c r="F369" s="274">
        <v>784.38333333333333</v>
      </c>
      <c r="G369" s="274">
        <v>768.7166666666667</v>
      </c>
      <c r="H369" s="274">
        <v>818.51666666666688</v>
      </c>
      <c r="I369" s="274">
        <v>834.18333333333362</v>
      </c>
      <c r="J369" s="274">
        <v>843.41666666666697</v>
      </c>
      <c r="K369" s="272">
        <v>824.95</v>
      </c>
      <c r="L369" s="272">
        <v>800.05</v>
      </c>
      <c r="M369" s="272">
        <v>0.21612999999999999</v>
      </c>
    </row>
    <row r="370" spans="1:13">
      <c r="A370" s="263">
        <v>360</v>
      </c>
      <c r="B370" s="272" t="s">
        <v>160</v>
      </c>
      <c r="C370" s="273">
        <v>1728.75</v>
      </c>
      <c r="D370" s="274">
        <v>1739.5833333333333</v>
      </c>
      <c r="E370" s="274">
        <v>1714.1666666666665</v>
      </c>
      <c r="F370" s="274">
        <v>1699.5833333333333</v>
      </c>
      <c r="G370" s="274">
        <v>1674.1666666666665</v>
      </c>
      <c r="H370" s="274">
        <v>1754.1666666666665</v>
      </c>
      <c r="I370" s="274">
        <v>1779.583333333333</v>
      </c>
      <c r="J370" s="274">
        <v>1794.1666666666665</v>
      </c>
      <c r="K370" s="272">
        <v>1765</v>
      </c>
      <c r="L370" s="272">
        <v>1725</v>
      </c>
      <c r="M370" s="272">
        <v>4.0716599999999996</v>
      </c>
    </row>
    <row r="371" spans="1:13">
      <c r="A371" s="263">
        <v>361</v>
      </c>
      <c r="B371" s="272" t="s">
        <v>157</v>
      </c>
      <c r="C371" s="273">
        <v>1541.55</v>
      </c>
      <c r="D371" s="274">
        <v>1547.8</v>
      </c>
      <c r="E371" s="274">
        <v>1515.6999999999998</v>
      </c>
      <c r="F371" s="274">
        <v>1489.85</v>
      </c>
      <c r="G371" s="274">
        <v>1457.7499999999998</v>
      </c>
      <c r="H371" s="274">
        <v>1573.6499999999999</v>
      </c>
      <c r="I371" s="274">
        <v>1605.7499999999998</v>
      </c>
      <c r="J371" s="274">
        <v>1631.6</v>
      </c>
      <c r="K371" s="272">
        <v>1579.9</v>
      </c>
      <c r="L371" s="272">
        <v>1521.95</v>
      </c>
      <c r="M371" s="272">
        <v>23.46846</v>
      </c>
    </row>
    <row r="372" spans="1:13">
      <c r="A372" s="263">
        <v>362</v>
      </c>
      <c r="B372" s="272" t="s">
        <v>757</v>
      </c>
      <c r="C372" s="273">
        <v>553.75</v>
      </c>
      <c r="D372" s="274">
        <v>546.35</v>
      </c>
      <c r="E372" s="274">
        <v>522.70000000000005</v>
      </c>
      <c r="F372" s="274">
        <v>491.65</v>
      </c>
      <c r="G372" s="274">
        <v>468</v>
      </c>
      <c r="H372" s="274">
        <v>577.40000000000009</v>
      </c>
      <c r="I372" s="274">
        <v>601.04999999999995</v>
      </c>
      <c r="J372" s="274">
        <v>632.10000000000014</v>
      </c>
      <c r="K372" s="272">
        <v>570</v>
      </c>
      <c r="L372" s="272">
        <v>515.29999999999995</v>
      </c>
      <c r="M372" s="272">
        <v>11.5709</v>
      </c>
    </row>
    <row r="373" spans="1:13">
      <c r="A373" s="263">
        <v>363</v>
      </c>
      <c r="B373" s="272" t="s">
        <v>462</v>
      </c>
      <c r="C373" s="273">
        <v>1285.4000000000001</v>
      </c>
      <c r="D373" s="274">
        <v>1291.9166666666667</v>
      </c>
      <c r="E373" s="274">
        <v>1253.4833333333336</v>
      </c>
      <c r="F373" s="274">
        <v>1221.5666666666668</v>
      </c>
      <c r="G373" s="274">
        <v>1183.1333333333337</v>
      </c>
      <c r="H373" s="274">
        <v>1323.8333333333335</v>
      </c>
      <c r="I373" s="274">
        <v>1362.2666666666664</v>
      </c>
      <c r="J373" s="274">
        <v>1394.1833333333334</v>
      </c>
      <c r="K373" s="272">
        <v>1330.35</v>
      </c>
      <c r="L373" s="272">
        <v>1260</v>
      </c>
      <c r="M373" s="272">
        <v>2.52502</v>
      </c>
    </row>
    <row r="374" spans="1:13">
      <c r="A374" s="263">
        <v>364</v>
      </c>
      <c r="B374" s="272" t="s">
        <v>758</v>
      </c>
      <c r="C374" s="273">
        <v>730</v>
      </c>
      <c r="D374" s="274">
        <v>736.93333333333339</v>
      </c>
      <c r="E374" s="274">
        <v>721.06666666666683</v>
      </c>
      <c r="F374" s="274">
        <v>712.13333333333344</v>
      </c>
      <c r="G374" s="274">
        <v>696.26666666666688</v>
      </c>
      <c r="H374" s="274">
        <v>745.86666666666679</v>
      </c>
      <c r="I374" s="274">
        <v>761.73333333333335</v>
      </c>
      <c r="J374" s="274">
        <v>770.66666666666674</v>
      </c>
      <c r="K374" s="272">
        <v>752.8</v>
      </c>
      <c r="L374" s="272">
        <v>728</v>
      </c>
      <c r="M374" s="272">
        <v>0.77820999999999996</v>
      </c>
    </row>
    <row r="375" spans="1:13">
      <c r="A375" s="263">
        <v>365</v>
      </c>
      <c r="B375" s="272" t="s">
        <v>159</v>
      </c>
      <c r="C375" s="273">
        <v>126.15</v>
      </c>
      <c r="D375" s="274">
        <v>127.91666666666667</v>
      </c>
      <c r="E375" s="274">
        <v>123.63333333333335</v>
      </c>
      <c r="F375" s="274">
        <v>121.11666666666669</v>
      </c>
      <c r="G375" s="274">
        <v>116.83333333333337</v>
      </c>
      <c r="H375" s="274">
        <v>130.43333333333334</v>
      </c>
      <c r="I375" s="274">
        <v>134.71666666666667</v>
      </c>
      <c r="J375" s="274">
        <v>137.23333333333332</v>
      </c>
      <c r="K375" s="272">
        <v>132.19999999999999</v>
      </c>
      <c r="L375" s="272">
        <v>125.4</v>
      </c>
      <c r="M375" s="272">
        <v>126.52086</v>
      </c>
    </row>
    <row r="376" spans="1:13">
      <c r="A376" s="263">
        <v>366</v>
      </c>
      <c r="B376" s="272" t="s">
        <v>162</v>
      </c>
      <c r="C376" s="273">
        <v>207.1</v>
      </c>
      <c r="D376" s="274">
        <v>205.54999999999998</v>
      </c>
      <c r="E376" s="274">
        <v>202.79999999999995</v>
      </c>
      <c r="F376" s="274">
        <v>198.49999999999997</v>
      </c>
      <c r="G376" s="274">
        <v>195.74999999999994</v>
      </c>
      <c r="H376" s="274">
        <v>209.84999999999997</v>
      </c>
      <c r="I376" s="274">
        <v>212.60000000000002</v>
      </c>
      <c r="J376" s="274">
        <v>216.89999999999998</v>
      </c>
      <c r="K376" s="272">
        <v>208.3</v>
      </c>
      <c r="L376" s="272">
        <v>201.25</v>
      </c>
      <c r="M376" s="272">
        <v>161.74758</v>
      </c>
    </row>
    <row r="377" spans="1:13">
      <c r="A377" s="263">
        <v>367</v>
      </c>
      <c r="B377" s="272" t="s">
        <v>463</v>
      </c>
      <c r="C377" s="273">
        <v>133.85</v>
      </c>
      <c r="D377" s="274">
        <v>131.95000000000002</v>
      </c>
      <c r="E377" s="274">
        <v>127.90000000000003</v>
      </c>
      <c r="F377" s="274">
        <v>121.95000000000002</v>
      </c>
      <c r="G377" s="274">
        <v>117.90000000000003</v>
      </c>
      <c r="H377" s="274">
        <v>137.90000000000003</v>
      </c>
      <c r="I377" s="274">
        <v>141.95000000000005</v>
      </c>
      <c r="J377" s="274">
        <v>147.90000000000003</v>
      </c>
      <c r="K377" s="272">
        <v>136</v>
      </c>
      <c r="L377" s="272">
        <v>126</v>
      </c>
      <c r="M377" s="272">
        <v>55.172890000000002</v>
      </c>
    </row>
    <row r="378" spans="1:13">
      <c r="A378" s="263">
        <v>368</v>
      </c>
      <c r="B378" s="272" t="s">
        <v>271</v>
      </c>
      <c r="C378" s="273">
        <v>281.10000000000002</v>
      </c>
      <c r="D378" s="274">
        <v>281.78333333333336</v>
      </c>
      <c r="E378" s="274">
        <v>277.31666666666672</v>
      </c>
      <c r="F378" s="274">
        <v>273.53333333333336</v>
      </c>
      <c r="G378" s="274">
        <v>269.06666666666672</v>
      </c>
      <c r="H378" s="274">
        <v>285.56666666666672</v>
      </c>
      <c r="I378" s="274">
        <v>290.0333333333333</v>
      </c>
      <c r="J378" s="274">
        <v>293.81666666666672</v>
      </c>
      <c r="K378" s="272">
        <v>286.25</v>
      </c>
      <c r="L378" s="272">
        <v>278</v>
      </c>
      <c r="M378" s="272">
        <v>4.5612899999999996</v>
      </c>
    </row>
    <row r="379" spans="1:13">
      <c r="A379" s="263">
        <v>369</v>
      </c>
      <c r="B379" s="272" t="s">
        <v>464</v>
      </c>
      <c r="C379" s="273">
        <v>97.7</v>
      </c>
      <c r="D379" s="274">
        <v>99.3</v>
      </c>
      <c r="E379" s="274">
        <v>95.5</v>
      </c>
      <c r="F379" s="274">
        <v>93.3</v>
      </c>
      <c r="G379" s="274">
        <v>89.5</v>
      </c>
      <c r="H379" s="274">
        <v>101.5</v>
      </c>
      <c r="I379" s="274">
        <v>105.29999999999998</v>
      </c>
      <c r="J379" s="274">
        <v>107.5</v>
      </c>
      <c r="K379" s="272">
        <v>103.1</v>
      </c>
      <c r="L379" s="272">
        <v>97.1</v>
      </c>
      <c r="M379" s="272">
        <v>4.6116799999999998</v>
      </c>
    </row>
    <row r="380" spans="1:13">
      <c r="A380" s="263">
        <v>370</v>
      </c>
      <c r="B380" s="272" t="s">
        <v>465</v>
      </c>
      <c r="C380" s="273">
        <v>7172.25</v>
      </c>
      <c r="D380" s="274">
        <v>7165.416666666667</v>
      </c>
      <c r="E380" s="274">
        <v>7126.8333333333339</v>
      </c>
      <c r="F380" s="274">
        <v>7081.416666666667</v>
      </c>
      <c r="G380" s="274">
        <v>7042.8333333333339</v>
      </c>
      <c r="H380" s="274">
        <v>7210.8333333333339</v>
      </c>
      <c r="I380" s="274">
        <v>7249.4166666666679</v>
      </c>
      <c r="J380" s="274">
        <v>7294.8333333333339</v>
      </c>
      <c r="K380" s="272">
        <v>7204</v>
      </c>
      <c r="L380" s="272">
        <v>7120</v>
      </c>
      <c r="M380" s="272">
        <v>6.1109999999999998E-2</v>
      </c>
    </row>
    <row r="381" spans="1:13">
      <c r="A381" s="263">
        <v>371</v>
      </c>
      <c r="B381" s="272" t="s">
        <v>272</v>
      </c>
      <c r="C381" s="273">
        <v>12356.65</v>
      </c>
      <c r="D381" s="274">
        <v>12303.699999999999</v>
      </c>
      <c r="E381" s="274">
        <v>12152.949999999997</v>
      </c>
      <c r="F381" s="274">
        <v>11949.249999999998</v>
      </c>
      <c r="G381" s="274">
        <v>11798.499999999996</v>
      </c>
      <c r="H381" s="274">
        <v>12507.399999999998</v>
      </c>
      <c r="I381" s="274">
        <v>12658.150000000001</v>
      </c>
      <c r="J381" s="274">
        <v>12861.849999999999</v>
      </c>
      <c r="K381" s="272">
        <v>12454.45</v>
      </c>
      <c r="L381" s="272">
        <v>12100</v>
      </c>
      <c r="M381" s="272">
        <v>0.23783000000000001</v>
      </c>
    </row>
    <row r="382" spans="1:13">
      <c r="A382" s="263">
        <v>372</v>
      </c>
      <c r="B382" s="272" t="s">
        <v>161</v>
      </c>
      <c r="C382" s="273">
        <v>40.15</v>
      </c>
      <c r="D382" s="274">
        <v>40.866666666666667</v>
      </c>
      <c r="E382" s="274">
        <v>38.983333333333334</v>
      </c>
      <c r="F382" s="274">
        <v>37.81666666666667</v>
      </c>
      <c r="G382" s="274">
        <v>35.933333333333337</v>
      </c>
      <c r="H382" s="274">
        <v>42.033333333333331</v>
      </c>
      <c r="I382" s="274">
        <v>43.916666666666671</v>
      </c>
      <c r="J382" s="274">
        <v>45.083333333333329</v>
      </c>
      <c r="K382" s="272">
        <v>42.75</v>
      </c>
      <c r="L382" s="272">
        <v>39.700000000000003</v>
      </c>
      <c r="M382" s="272">
        <v>3290.90924</v>
      </c>
    </row>
    <row r="383" spans="1:13">
      <c r="A383" s="263">
        <v>373</v>
      </c>
      <c r="B383" s="272" t="s">
        <v>273</v>
      </c>
      <c r="C383" s="273">
        <v>689.15</v>
      </c>
      <c r="D383" s="274">
        <v>683.55000000000007</v>
      </c>
      <c r="E383" s="274">
        <v>642.10000000000014</v>
      </c>
      <c r="F383" s="274">
        <v>595.05000000000007</v>
      </c>
      <c r="G383" s="274">
        <v>553.60000000000014</v>
      </c>
      <c r="H383" s="274">
        <v>730.60000000000014</v>
      </c>
      <c r="I383" s="274">
        <v>772.05000000000018</v>
      </c>
      <c r="J383" s="274">
        <v>819.10000000000014</v>
      </c>
      <c r="K383" s="272">
        <v>725</v>
      </c>
      <c r="L383" s="272">
        <v>636.5</v>
      </c>
      <c r="M383" s="272">
        <v>17.6111</v>
      </c>
    </row>
    <row r="384" spans="1:13">
      <c r="A384" s="263">
        <v>374</v>
      </c>
      <c r="B384" s="272" t="s">
        <v>165</v>
      </c>
      <c r="C384" s="273">
        <v>251.1</v>
      </c>
      <c r="D384" s="274">
        <v>256.23333333333335</v>
      </c>
      <c r="E384" s="274">
        <v>243.66666666666669</v>
      </c>
      <c r="F384" s="274">
        <v>236.23333333333335</v>
      </c>
      <c r="G384" s="274">
        <v>223.66666666666669</v>
      </c>
      <c r="H384" s="274">
        <v>263.66666666666669</v>
      </c>
      <c r="I384" s="274">
        <v>276.23333333333329</v>
      </c>
      <c r="J384" s="274">
        <v>283.66666666666669</v>
      </c>
      <c r="K384" s="272">
        <v>268.8</v>
      </c>
      <c r="L384" s="272">
        <v>248.8</v>
      </c>
      <c r="M384" s="272">
        <v>292.35565000000003</v>
      </c>
    </row>
    <row r="385" spans="1:13">
      <c r="A385" s="263">
        <v>375</v>
      </c>
      <c r="B385" s="272" t="s">
        <v>166</v>
      </c>
      <c r="C385" s="273">
        <v>147.6</v>
      </c>
      <c r="D385" s="274">
        <v>149.71666666666667</v>
      </c>
      <c r="E385" s="274">
        <v>144.43333333333334</v>
      </c>
      <c r="F385" s="274">
        <v>141.26666666666668</v>
      </c>
      <c r="G385" s="274">
        <v>135.98333333333335</v>
      </c>
      <c r="H385" s="274">
        <v>152.88333333333333</v>
      </c>
      <c r="I385" s="274">
        <v>158.16666666666669</v>
      </c>
      <c r="J385" s="274">
        <v>161.33333333333331</v>
      </c>
      <c r="K385" s="272">
        <v>155</v>
      </c>
      <c r="L385" s="272">
        <v>146.55000000000001</v>
      </c>
      <c r="M385" s="272">
        <v>71.126490000000004</v>
      </c>
    </row>
    <row r="386" spans="1:13">
      <c r="A386" s="263">
        <v>376</v>
      </c>
      <c r="B386" s="272" t="s">
        <v>466</v>
      </c>
      <c r="C386" s="273">
        <v>258.2</v>
      </c>
      <c r="D386" s="274">
        <v>259.21666666666664</v>
      </c>
      <c r="E386" s="274">
        <v>255.08333333333326</v>
      </c>
      <c r="F386" s="274">
        <v>251.96666666666664</v>
      </c>
      <c r="G386" s="274">
        <v>247.83333333333326</v>
      </c>
      <c r="H386" s="274">
        <v>262.33333333333326</v>
      </c>
      <c r="I386" s="274">
        <v>266.46666666666658</v>
      </c>
      <c r="J386" s="274">
        <v>269.58333333333326</v>
      </c>
      <c r="K386" s="272">
        <v>263.35000000000002</v>
      </c>
      <c r="L386" s="272">
        <v>256.10000000000002</v>
      </c>
      <c r="M386" s="272">
        <v>3.08609</v>
      </c>
    </row>
    <row r="387" spans="1:13">
      <c r="A387" s="263">
        <v>377</v>
      </c>
      <c r="B387" s="272" t="s">
        <v>467</v>
      </c>
      <c r="C387" s="273">
        <v>513.1</v>
      </c>
      <c r="D387" s="274">
        <v>519</v>
      </c>
      <c r="E387" s="274">
        <v>501.1</v>
      </c>
      <c r="F387" s="274">
        <v>489.1</v>
      </c>
      <c r="G387" s="274">
        <v>471.20000000000005</v>
      </c>
      <c r="H387" s="274">
        <v>531</v>
      </c>
      <c r="I387" s="274">
        <v>548.90000000000009</v>
      </c>
      <c r="J387" s="274">
        <v>560.9</v>
      </c>
      <c r="K387" s="272">
        <v>536.9</v>
      </c>
      <c r="L387" s="272">
        <v>507</v>
      </c>
      <c r="M387" s="272">
        <v>3.8776899999999999</v>
      </c>
    </row>
    <row r="388" spans="1:13">
      <c r="A388" s="263">
        <v>378</v>
      </c>
      <c r="B388" s="272" t="s">
        <v>468</v>
      </c>
      <c r="C388" s="273">
        <v>30.9</v>
      </c>
      <c r="D388" s="274">
        <v>31.150000000000002</v>
      </c>
      <c r="E388" s="274">
        <v>30.450000000000003</v>
      </c>
      <c r="F388" s="274">
        <v>30</v>
      </c>
      <c r="G388" s="274">
        <v>29.3</v>
      </c>
      <c r="H388" s="274">
        <v>31.600000000000005</v>
      </c>
      <c r="I388" s="274">
        <v>32.299999999999997</v>
      </c>
      <c r="J388" s="274">
        <v>32.750000000000007</v>
      </c>
      <c r="K388" s="272">
        <v>31.85</v>
      </c>
      <c r="L388" s="272">
        <v>30.7</v>
      </c>
      <c r="M388" s="272">
        <v>75.965649999999997</v>
      </c>
    </row>
    <row r="389" spans="1:13">
      <c r="A389" s="263">
        <v>379</v>
      </c>
      <c r="B389" s="272" t="s">
        <v>469</v>
      </c>
      <c r="C389" s="273">
        <v>131.1</v>
      </c>
      <c r="D389" s="274">
        <v>132.01666666666665</v>
      </c>
      <c r="E389" s="274">
        <v>129.18333333333331</v>
      </c>
      <c r="F389" s="274">
        <v>127.26666666666665</v>
      </c>
      <c r="G389" s="274">
        <v>124.43333333333331</v>
      </c>
      <c r="H389" s="274">
        <v>133.93333333333331</v>
      </c>
      <c r="I389" s="274">
        <v>136.76666666666668</v>
      </c>
      <c r="J389" s="274">
        <v>138.68333333333331</v>
      </c>
      <c r="K389" s="272">
        <v>134.85</v>
      </c>
      <c r="L389" s="272">
        <v>130.1</v>
      </c>
      <c r="M389" s="272">
        <v>12.4376</v>
      </c>
    </row>
    <row r="390" spans="1:13">
      <c r="A390" s="263">
        <v>380</v>
      </c>
      <c r="B390" s="272" t="s">
        <v>274</v>
      </c>
      <c r="C390" s="273">
        <v>478.6</v>
      </c>
      <c r="D390" s="274">
        <v>479.81666666666661</v>
      </c>
      <c r="E390" s="274">
        <v>476.93333333333322</v>
      </c>
      <c r="F390" s="274">
        <v>475.26666666666659</v>
      </c>
      <c r="G390" s="274">
        <v>472.38333333333321</v>
      </c>
      <c r="H390" s="274">
        <v>481.48333333333323</v>
      </c>
      <c r="I390" s="274">
        <v>484.36666666666667</v>
      </c>
      <c r="J390" s="274">
        <v>486.03333333333325</v>
      </c>
      <c r="K390" s="272">
        <v>482.7</v>
      </c>
      <c r="L390" s="272">
        <v>478.15</v>
      </c>
      <c r="M390" s="272">
        <v>1.865</v>
      </c>
    </row>
    <row r="391" spans="1:13">
      <c r="A391" s="263">
        <v>381</v>
      </c>
      <c r="B391" s="272" t="s">
        <v>470</v>
      </c>
      <c r="C391" s="273">
        <v>271.55</v>
      </c>
      <c r="D391" s="274">
        <v>272.21666666666664</v>
      </c>
      <c r="E391" s="274">
        <v>269.43333333333328</v>
      </c>
      <c r="F391" s="274">
        <v>267.31666666666666</v>
      </c>
      <c r="G391" s="274">
        <v>264.5333333333333</v>
      </c>
      <c r="H391" s="274">
        <v>274.33333333333326</v>
      </c>
      <c r="I391" s="274">
        <v>277.11666666666667</v>
      </c>
      <c r="J391" s="274">
        <v>279.23333333333323</v>
      </c>
      <c r="K391" s="272">
        <v>275</v>
      </c>
      <c r="L391" s="272">
        <v>270.10000000000002</v>
      </c>
      <c r="M391" s="272">
        <v>7.2802100000000003</v>
      </c>
    </row>
    <row r="392" spans="1:13">
      <c r="A392" s="263">
        <v>382</v>
      </c>
      <c r="B392" s="272" t="s">
        <v>471</v>
      </c>
      <c r="C392" s="273">
        <v>56.45</v>
      </c>
      <c r="D392" s="274">
        <v>56.416666666666664</v>
      </c>
      <c r="E392" s="274">
        <v>55.883333333333326</v>
      </c>
      <c r="F392" s="274">
        <v>55.316666666666663</v>
      </c>
      <c r="G392" s="274">
        <v>54.783333333333324</v>
      </c>
      <c r="H392" s="274">
        <v>56.983333333333327</v>
      </c>
      <c r="I392" s="274">
        <v>57.516666666666673</v>
      </c>
      <c r="J392" s="274">
        <v>58.083333333333329</v>
      </c>
      <c r="K392" s="272">
        <v>56.95</v>
      </c>
      <c r="L392" s="272">
        <v>55.85</v>
      </c>
      <c r="M392" s="272">
        <v>30.09741</v>
      </c>
    </row>
    <row r="393" spans="1:13">
      <c r="A393" s="263">
        <v>383</v>
      </c>
      <c r="B393" s="272" t="s">
        <v>472</v>
      </c>
      <c r="C393" s="273">
        <v>1609.6</v>
      </c>
      <c r="D393" s="274">
        <v>1621.5</v>
      </c>
      <c r="E393" s="274">
        <v>1593.1</v>
      </c>
      <c r="F393" s="274">
        <v>1576.6</v>
      </c>
      <c r="G393" s="274">
        <v>1548.1999999999998</v>
      </c>
      <c r="H393" s="274">
        <v>1638</v>
      </c>
      <c r="I393" s="274">
        <v>1666.4</v>
      </c>
      <c r="J393" s="274">
        <v>1682.9</v>
      </c>
      <c r="K393" s="272">
        <v>1649.9</v>
      </c>
      <c r="L393" s="272">
        <v>1605</v>
      </c>
      <c r="M393" s="272">
        <v>0.10576000000000001</v>
      </c>
    </row>
    <row r="394" spans="1:13">
      <c r="A394" s="263">
        <v>384</v>
      </c>
      <c r="B394" s="272" t="s">
        <v>473</v>
      </c>
      <c r="C394" s="273">
        <v>341.1</v>
      </c>
      <c r="D394" s="274">
        <v>341.66666666666669</v>
      </c>
      <c r="E394" s="274">
        <v>335.93333333333339</v>
      </c>
      <c r="F394" s="274">
        <v>330.76666666666671</v>
      </c>
      <c r="G394" s="274">
        <v>325.03333333333342</v>
      </c>
      <c r="H394" s="274">
        <v>346.83333333333337</v>
      </c>
      <c r="I394" s="274">
        <v>352.56666666666661</v>
      </c>
      <c r="J394" s="274">
        <v>357.73333333333335</v>
      </c>
      <c r="K394" s="272">
        <v>347.4</v>
      </c>
      <c r="L394" s="272">
        <v>336.5</v>
      </c>
      <c r="M394" s="272">
        <v>6.9621000000000004</v>
      </c>
    </row>
    <row r="395" spans="1:13">
      <c r="A395" s="263">
        <v>385</v>
      </c>
      <c r="B395" s="272" t="s">
        <v>474</v>
      </c>
      <c r="C395" s="273">
        <v>154.5</v>
      </c>
      <c r="D395" s="274">
        <v>154.51666666666668</v>
      </c>
      <c r="E395" s="274">
        <v>150.03333333333336</v>
      </c>
      <c r="F395" s="274">
        <v>145.56666666666669</v>
      </c>
      <c r="G395" s="274">
        <v>141.08333333333337</v>
      </c>
      <c r="H395" s="274">
        <v>158.98333333333335</v>
      </c>
      <c r="I395" s="274">
        <v>163.46666666666664</v>
      </c>
      <c r="J395" s="274">
        <v>167.93333333333334</v>
      </c>
      <c r="K395" s="272">
        <v>159</v>
      </c>
      <c r="L395" s="272">
        <v>150.05000000000001</v>
      </c>
      <c r="M395" s="272">
        <v>3.1336300000000001</v>
      </c>
    </row>
    <row r="396" spans="1:13">
      <c r="A396" s="263">
        <v>386</v>
      </c>
      <c r="B396" s="272" t="s">
        <v>475</v>
      </c>
      <c r="C396" s="273">
        <v>882.8</v>
      </c>
      <c r="D396" s="274">
        <v>872.18333333333339</v>
      </c>
      <c r="E396" s="274">
        <v>850.61666666666679</v>
      </c>
      <c r="F396" s="274">
        <v>818.43333333333339</v>
      </c>
      <c r="G396" s="274">
        <v>796.86666666666679</v>
      </c>
      <c r="H396" s="274">
        <v>904.36666666666679</v>
      </c>
      <c r="I396" s="274">
        <v>925.93333333333339</v>
      </c>
      <c r="J396" s="274">
        <v>958.11666666666679</v>
      </c>
      <c r="K396" s="272">
        <v>893.75</v>
      </c>
      <c r="L396" s="272">
        <v>840</v>
      </c>
      <c r="M396" s="272">
        <v>7.9967899999999998</v>
      </c>
    </row>
    <row r="397" spans="1:13">
      <c r="A397" s="263">
        <v>387</v>
      </c>
      <c r="B397" s="272" t="s">
        <v>167</v>
      </c>
      <c r="C397" s="273">
        <v>1923.75</v>
      </c>
      <c r="D397" s="274">
        <v>1929.4666666666665</v>
      </c>
      <c r="E397" s="274">
        <v>1914.2833333333328</v>
      </c>
      <c r="F397" s="274">
        <v>1904.8166666666664</v>
      </c>
      <c r="G397" s="274">
        <v>1889.6333333333328</v>
      </c>
      <c r="H397" s="274">
        <v>1938.9333333333329</v>
      </c>
      <c r="I397" s="274">
        <v>1954.1166666666668</v>
      </c>
      <c r="J397" s="274">
        <v>1963.583333333333</v>
      </c>
      <c r="K397" s="272">
        <v>1944.65</v>
      </c>
      <c r="L397" s="272">
        <v>1920</v>
      </c>
      <c r="M397" s="272">
        <v>93.444699999999997</v>
      </c>
    </row>
    <row r="398" spans="1:13">
      <c r="A398" s="263">
        <v>388</v>
      </c>
      <c r="B398" s="272" t="s">
        <v>818</v>
      </c>
      <c r="C398" s="273">
        <v>981.45</v>
      </c>
      <c r="D398" s="274">
        <v>990.88333333333333</v>
      </c>
      <c r="E398" s="274">
        <v>966.56666666666661</v>
      </c>
      <c r="F398" s="274">
        <v>951.68333333333328</v>
      </c>
      <c r="G398" s="274">
        <v>927.36666666666656</v>
      </c>
      <c r="H398" s="274">
        <v>1005.7666666666667</v>
      </c>
      <c r="I398" s="274">
        <v>1030.0833333333335</v>
      </c>
      <c r="J398" s="274">
        <v>1044.9666666666667</v>
      </c>
      <c r="K398" s="272">
        <v>1015.2</v>
      </c>
      <c r="L398" s="272">
        <v>976</v>
      </c>
      <c r="M398" s="272">
        <v>17.462959999999999</v>
      </c>
    </row>
    <row r="399" spans="1:13">
      <c r="A399" s="263">
        <v>389</v>
      </c>
      <c r="B399" s="272" t="s">
        <v>275</v>
      </c>
      <c r="C399" s="273">
        <v>864.2</v>
      </c>
      <c r="D399" s="274">
        <v>862.61666666666667</v>
      </c>
      <c r="E399" s="274">
        <v>855.23333333333335</v>
      </c>
      <c r="F399" s="274">
        <v>846.26666666666665</v>
      </c>
      <c r="G399" s="274">
        <v>838.88333333333333</v>
      </c>
      <c r="H399" s="274">
        <v>871.58333333333337</v>
      </c>
      <c r="I399" s="274">
        <v>878.96666666666681</v>
      </c>
      <c r="J399" s="274">
        <v>887.93333333333339</v>
      </c>
      <c r="K399" s="272">
        <v>870</v>
      </c>
      <c r="L399" s="272">
        <v>853.65</v>
      </c>
      <c r="M399" s="272">
        <v>17.66235</v>
      </c>
    </row>
    <row r="400" spans="1:13">
      <c r="A400" s="263">
        <v>390</v>
      </c>
      <c r="B400" s="272" t="s">
        <v>477</v>
      </c>
      <c r="C400" s="273">
        <v>26.25</v>
      </c>
      <c r="D400" s="274">
        <v>26.383333333333336</v>
      </c>
      <c r="E400" s="274">
        <v>26.066666666666674</v>
      </c>
      <c r="F400" s="274">
        <v>25.883333333333336</v>
      </c>
      <c r="G400" s="274">
        <v>25.566666666666674</v>
      </c>
      <c r="H400" s="274">
        <v>26.566666666666674</v>
      </c>
      <c r="I400" s="274">
        <v>26.883333333333336</v>
      </c>
      <c r="J400" s="274">
        <v>27.066666666666674</v>
      </c>
      <c r="K400" s="272">
        <v>26.7</v>
      </c>
      <c r="L400" s="272">
        <v>26.2</v>
      </c>
      <c r="M400" s="272">
        <v>15.63213</v>
      </c>
    </row>
    <row r="401" spans="1:13">
      <c r="A401" s="263">
        <v>391</v>
      </c>
      <c r="B401" s="272" t="s">
        <v>478</v>
      </c>
      <c r="C401" s="273">
        <v>2019.05</v>
      </c>
      <c r="D401" s="274">
        <v>2016.3</v>
      </c>
      <c r="E401" s="274">
        <v>1957.85</v>
      </c>
      <c r="F401" s="274">
        <v>1896.6499999999999</v>
      </c>
      <c r="G401" s="274">
        <v>1838.1999999999998</v>
      </c>
      <c r="H401" s="274">
        <v>2077.5</v>
      </c>
      <c r="I401" s="274">
        <v>2135.9500000000003</v>
      </c>
      <c r="J401" s="274">
        <v>2197.15</v>
      </c>
      <c r="K401" s="272">
        <v>2074.75</v>
      </c>
      <c r="L401" s="272">
        <v>1955.1</v>
      </c>
      <c r="M401" s="272">
        <v>1.2945899999999999</v>
      </c>
    </row>
    <row r="402" spans="1:13">
      <c r="A402" s="263">
        <v>392</v>
      </c>
      <c r="B402" s="272" t="s">
        <v>172</v>
      </c>
      <c r="C402" s="273">
        <v>5567.9</v>
      </c>
      <c r="D402" s="274">
        <v>5610.75</v>
      </c>
      <c r="E402" s="274">
        <v>5507.15</v>
      </c>
      <c r="F402" s="274">
        <v>5446.4</v>
      </c>
      <c r="G402" s="274">
        <v>5342.7999999999993</v>
      </c>
      <c r="H402" s="274">
        <v>5671.5</v>
      </c>
      <c r="I402" s="274">
        <v>5775.1</v>
      </c>
      <c r="J402" s="274">
        <v>5835.85</v>
      </c>
      <c r="K402" s="272">
        <v>5714.35</v>
      </c>
      <c r="L402" s="272">
        <v>5550</v>
      </c>
      <c r="M402" s="272">
        <v>1.2972900000000001</v>
      </c>
    </row>
    <row r="403" spans="1:13">
      <c r="A403" s="263">
        <v>393</v>
      </c>
      <c r="B403" s="272" t="s">
        <v>479</v>
      </c>
      <c r="C403" s="273">
        <v>7839.3</v>
      </c>
      <c r="D403" s="274">
        <v>7832.8</v>
      </c>
      <c r="E403" s="274">
        <v>7791.6</v>
      </c>
      <c r="F403" s="274">
        <v>7743.9000000000005</v>
      </c>
      <c r="G403" s="274">
        <v>7702.7000000000007</v>
      </c>
      <c r="H403" s="274">
        <v>7880.5</v>
      </c>
      <c r="I403" s="274">
        <v>7921.6999999999989</v>
      </c>
      <c r="J403" s="274">
        <v>7969.4</v>
      </c>
      <c r="K403" s="272">
        <v>7874</v>
      </c>
      <c r="L403" s="272">
        <v>7785.1</v>
      </c>
      <c r="M403" s="272">
        <v>0.32769999999999999</v>
      </c>
    </row>
    <row r="404" spans="1:13">
      <c r="A404" s="263">
        <v>394</v>
      </c>
      <c r="B404" s="272" t="s">
        <v>480</v>
      </c>
      <c r="C404" s="273">
        <v>4626.3</v>
      </c>
      <c r="D404" s="274">
        <v>4610.4333333333334</v>
      </c>
      <c r="E404" s="274">
        <v>4560.8666666666668</v>
      </c>
      <c r="F404" s="274">
        <v>4495.4333333333334</v>
      </c>
      <c r="G404" s="274">
        <v>4445.8666666666668</v>
      </c>
      <c r="H404" s="274">
        <v>4675.8666666666668</v>
      </c>
      <c r="I404" s="274">
        <v>4725.4333333333343</v>
      </c>
      <c r="J404" s="274">
        <v>4790.8666666666668</v>
      </c>
      <c r="K404" s="272">
        <v>4660</v>
      </c>
      <c r="L404" s="272">
        <v>4545</v>
      </c>
      <c r="M404" s="272">
        <v>0.10213</v>
      </c>
    </row>
    <row r="405" spans="1:13">
      <c r="A405" s="263">
        <v>395</v>
      </c>
      <c r="B405" s="272" t="s">
        <v>760</v>
      </c>
      <c r="C405" s="273">
        <v>101.2</v>
      </c>
      <c r="D405" s="274">
        <v>101.48333333333333</v>
      </c>
      <c r="E405" s="274">
        <v>99.516666666666666</v>
      </c>
      <c r="F405" s="274">
        <v>97.833333333333329</v>
      </c>
      <c r="G405" s="274">
        <v>95.86666666666666</v>
      </c>
      <c r="H405" s="274">
        <v>103.16666666666667</v>
      </c>
      <c r="I405" s="274">
        <v>105.13333333333334</v>
      </c>
      <c r="J405" s="274">
        <v>106.81666666666668</v>
      </c>
      <c r="K405" s="272">
        <v>103.45</v>
      </c>
      <c r="L405" s="272">
        <v>99.8</v>
      </c>
      <c r="M405" s="272">
        <v>7.3588500000000003</v>
      </c>
    </row>
    <row r="406" spans="1:13">
      <c r="A406" s="263">
        <v>396</v>
      </c>
      <c r="B406" s="272" t="s">
        <v>481</v>
      </c>
      <c r="C406" s="273">
        <v>407.2</v>
      </c>
      <c r="D406" s="274">
        <v>410.90000000000003</v>
      </c>
      <c r="E406" s="274">
        <v>401.80000000000007</v>
      </c>
      <c r="F406" s="274">
        <v>396.40000000000003</v>
      </c>
      <c r="G406" s="274">
        <v>387.30000000000007</v>
      </c>
      <c r="H406" s="274">
        <v>416.30000000000007</v>
      </c>
      <c r="I406" s="274">
        <v>425.40000000000009</v>
      </c>
      <c r="J406" s="274">
        <v>430.80000000000007</v>
      </c>
      <c r="K406" s="272">
        <v>420</v>
      </c>
      <c r="L406" s="272">
        <v>405.5</v>
      </c>
      <c r="M406" s="272">
        <v>2.5871900000000001</v>
      </c>
    </row>
    <row r="407" spans="1:13">
      <c r="A407" s="263">
        <v>397</v>
      </c>
      <c r="B407" s="272" t="s">
        <v>762</v>
      </c>
      <c r="C407" s="273">
        <v>235.05</v>
      </c>
      <c r="D407" s="274">
        <v>234.20000000000002</v>
      </c>
      <c r="E407" s="274">
        <v>229.85000000000002</v>
      </c>
      <c r="F407" s="274">
        <v>224.65</v>
      </c>
      <c r="G407" s="274">
        <v>220.3</v>
      </c>
      <c r="H407" s="274">
        <v>239.40000000000003</v>
      </c>
      <c r="I407" s="274">
        <v>243.75</v>
      </c>
      <c r="J407" s="274">
        <v>248.95000000000005</v>
      </c>
      <c r="K407" s="272">
        <v>238.55</v>
      </c>
      <c r="L407" s="272">
        <v>229</v>
      </c>
      <c r="M407" s="272">
        <v>6.3708299999999998</v>
      </c>
    </row>
    <row r="408" spans="1:13">
      <c r="A408" s="263">
        <v>398</v>
      </c>
      <c r="B408" s="272" t="s">
        <v>482</v>
      </c>
      <c r="C408" s="273">
        <v>2076.6999999999998</v>
      </c>
      <c r="D408" s="274">
        <v>2056.1999999999998</v>
      </c>
      <c r="E408" s="274">
        <v>1998.4499999999998</v>
      </c>
      <c r="F408" s="274">
        <v>1920.2</v>
      </c>
      <c r="G408" s="274">
        <v>1862.45</v>
      </c>
      <c r="H408" s="274">
        <v>2134.4499999999998</v>
      </c>
      <c r="I408" s="274">
        <v>2192.1999999999998</v>
      </c>
      <c r="J408" s="274">
        <v>2270.4499999999994</v>
      </c>
      <c r="K408" s="272">
        <v>2113.9499999999998</v>
      </c>
      <c r="L408" s="272">
        <v>1977.95</v>
      </c>
      <c r="M408" s="272">
        <v>0.29250999999999999</v>
      </c>
    </row>
    <row r="409" spans="1:13">
      <c r="A409" s="263">
        <v>399</v>
      </c>
      <c r="B409" s="272" t="s">
        <v>483</v>
      </c>
      <c r="C409" s="273">
        <v>428.05</v>
      </c>
      <c r="D409" s="274">
        <v>432.48333333333335</v>
      </c>
      <c r="E409" s="274">
        <v>420.56666666666672</v>
      </c>
      <c r="F409" s="274">
        <v>413.08333333333337</v>
      </c>
      <c r="G409" s="274">
        <v>401.16666666666674</v>
      </c>
      <c r="H409" s="274">
        <v>439.9666666666667</v>
      </c>
      <c r="I409" s="274">
        <v>451.88333333333333</v>
      </c>
      <c r="J409" s="274">
        <v>459.36666666666667</v>
      </c>
      <c r="K409" s="272">
        <v>444.4</v>
      </c>
      <c r="L409" s="272">
        <v>425</v>
      </c>
      <c r="M409" s="272">
        <v>1.29155</v>
      </c>
    </row>
    <row r="410" spans="1:13">
      <c r="A410" s="263">
        <v>400</v>
      </c>
      <c r="B410" s="272" t="s">
        <v>761</v>
      </c>
      <c r="C410" s="273">
        <v>89</v>
      </c>
      <c r="D410" s="274">
        <v>89.416666666666671</v>
      </c>
      <c r="E410" s="274">
        <v>88.13333333333334</v>
      </c>
      <c r="F410" s="274">
        <v>87.266666666666666</v>
      </c>
      <c r="G410" s="274">
        <v>85.983333333333334</v>
      </c>
      <c r="H410" s="274">
        <v>90.283333333333346</v>
      </c>
      <c r="I410" s="274">
        <v>91.566666666666677</v>
      </c>
      <c r="J410" s="274">
        <v>92.433333333333351</v>
      </c>
      <c r="K410" s="272">
        <v>90.7</v>
      </c>
      <c r="L410" s="272">
        <v>88.55</v>
      </c>
      <c r="M410" s="272">
        <v>37.85595</v>
      </c>
    </row>
    <row r="411" spans="1:13">
      <c r="A411" s="263">
        <v>401</v>
      </c>
      <c r="B411" s="272" t="s">
        <v>484</v>
      </c>
      <c r="C411" s="273">
        <v>201.8</v>
      </c>
      <c r="D411" s="274">
        <v>202.96666666666667</v>
      </c>
      <c r="E411" s="274">
        <v>198.93333333333334</v>
      </c>
      <c r="F411" s="274">
        <v>196.06666666666666</v>
      </c>
      <c r="G411" s="274">
        <v>192.03333333333333</v>
      </c>
      <c r="H411" s="274">
        <v>205.83333333333334</v>
      </c>
      <c r="I411" s="274">
        <v>209.8666666666667</v>
      </c>
      <c r="J411" s="274">
        <v>212.73333333333335</v>
      </c>
      <c r="K411" s="272">
        <v>207</v>
      </c>
      <c r="L411" s="272">
        <v>200.1</v>
      </c>
      <c r="M411" s="272">
        <v>0.84492999999999996</v>
      </c>
    </row>
    <row r="412" spans="1:13">
      <c r="A412" s="263">
        <v>402</v>
      </c>
      <c r="B412" s="272" t="s">
        <v>170</v>
      </c>
      <c r="C412" s="273">
        <v>26722.85</v>
      </c>
      <c r="D412" s="274">
        <v>26874.616666666669</v>
      </c>
      <c r="E412" s="274">
        <v>26462.283333333336</v>
      </c>
      <c r="F412" s="274">
        <v>26201.716666666667</v>
      </c>
      <c r="G412" s="274">
        <v>25789.383333333335</v>
      </c>
      <c r="H412" s="274">
        <v>27135.183333333338</v>
      </c>
      <c r="I412" s="274">
        <v>27547.516666666666</v>
      </c>
      <c r="J412" s="274">
        <v>27808.083333333339</v>
      </c>
      <c r="K412" s="272">
        <v>27286.95</v>
      </c>
      <c r="L412" s="272">
        <v>26614.05</v>
      </c>
      <c r="M412" s="272">
        <v>0.63260000000000005</v>
      </c>
    </row>
    <row r="413" spans="1:13">
      <c r="A413" s="263">
        <v>403</v>
      </c>
      <c r="B413" s="272" t="s">
        <v>485</v>
      </c>
      <c r="C413" s="273">
        <v>1410.15</v>
      </c>
      <c r="D413" s="274">
        <v>1410.7166666666665</v>
      </c>
      <c r="E413" s="274">
        <v>1373.4333333333329</v>
      </c>
      <c r="F413" s="274">
        <v>1336.7166666666665</v>
      </c>
      <c r="G413" s="274">
        <v>1299.4333333333329</v>
      </c>
      <c r="H413" s="274">
        <v>1447.4333333333329</v>
      </c>
      <c r="I413" s="274">
        <v>1484.7166666666662</v>
      </c>
      <c r="J413" s="274">
        <v>1521.4333333333329</v>
      </c>
      <c r="K413" s="272">
        <v>1448</v>
      </c>
      <c r="L413" s="272">
        <v>1374</v>
      </c>
      <c r="M413" s="272">
        <v>0.43669000000000002</v>
      </c>
    </row>
    <row r="414" spans="1:13">
      <c r="A414" s="263">
        <v>404</v>
      </c>
      <c r="B414" s="272" t="s">
        <v>173</v>
      </c>
      <c r="C414" s="273">
        <v>1384.45</v>
      </c>
      <c r="D414" s="274">
        <v>1409.1666666666667</v>
      </c>
      <c r="E414" s="274">
        <v>1347.3333333333335</v>
      </c>
      <c r="F414" s="274">
        <v>1310.2166666666667</v>
      </c>
      <c r="G414" s="274">
        <v>1248.3833333333334</v>
      </c>
      <c r="H414" s="274">
        <v>1446.2833333333335</v>
      </c>
      <c r="I414" s="274">
        <v>1508.116666666667</v>
      </c>
      <c r="J414" s="274">
        <v>1545.2333333333336</v>
      </c>
      <c r="K414" s="272">
        <v>1471</v>
      </c>
      <c r="L414" s="272">
        <v>1372.05</v>
      </c>
      <c r="M414" s="272">
        <v>33.098909999999997</v>
      </c>
    </row>
    <row r="415" spans="1:13">
      <c r="A415" s="263">
        <v>405</v>
      </c>
      <c r="B415" s="272" t="s">
        <v>171</v>
      </c>
      <c r="C415" s="273">
        <v>1839.9</v>
      </c>
      <c r="D415" s="274">
        <v>1840.6000000000001</v>
      </c>
      <c r="E415" s="274">
        <v>1812.3000000000002</v>
      </c>
      <c r="F415" s="274">
        <v>1784.7</v>
      </c>
      <c r="G415" s="274">
        <v>1756.4</v>
      </c>
      <c r="H415" s="274">
        <v>1868.2000000000003</v>
      </c>
      <c r="I415" s="274">
        <v>1896.5</v>
      </c>
      <c r="J415" s="274">
        <v>1924.1000000000004</v>
      </c>
      <c r="K415" s="272">
        <v>1868.9</v>
      </c>
      <c r="L415" s="272">
        <v>1813</v>
      </c>
      <c r="M415" s="272">
        <v>3.1289799999999999</v>
      </c>
    </row>
    <row r="416" spans="1:13">
      <c r="A416" s="263">
        <v>406</v>
      </c>
      <c r="B416" s="272" t="s">
        <v>486</v>
      </c>
      <c r="C416" s="273">
        <v>458.85</v>
      </c>
      <c r="D416" s="274">
        <v>461.7833333333333</v>
      </c>
      <c r="E416" s="274">
        <v>452.06666666666661</v>
      </c>
      <c r="F416" s="274">
        <v>445.2833333333333</v>
      </c>
      <c r="G416" s="274">
        <v>435.56666666666661</v>
      </c>
      <c r="H416" s="274">
        <v>468.56666666666661</v>
      </c>
      <c r="I416" s="274">
        <v>478.2833333333333</v>
      </c>
      <c r="J416" s="274">
        <v>485.06666666666661</v>
      </c>
      <c r="K416" s="272">
        <v>471.5</v>
      </c>
      <c r="L416" s="272">
        <v>455</v>
      </c>
      <c r="M416" s="272">
        <v>0.95079999999999998</v>
      </c>
    </row>
    <row r="417" spans="1:13">
      <c r="A417" s="263">
        <v>407</v>
      </c>
      <c r="B417" s="272" t="s">
        <v>487</v>
      </c>
      <c r="C417" s="273">
        <v>1241.8</v>
      </c>
      <c r="D417" s="274">
        <v>1236.2666666666667</v>
      </c>
      <c r="E417" s="274">
        <v>1214.5333333333333</v>
      </c>
      <c r="F417" s="274">
        <v>1187.2666666666667</v>
      </c>
      <c r="G417" s="274">
        <v>1165.5333333333333</v>
      </c>
      <c r="H417" s="274">
        <v>1263.5333333333333</v>
      </c>
      <c r="I417" s="274">
        <v>1285.2666666666664</v>
      </c>
      <c r="J417" s="274">
        <v>1312.5333333333333</v>
      </c>
      <c r="K417" s="272">
        <v>1258</v>
      </c>
      <c r="L417" s="272">
        <v>1209</v>
      </c>
      <c r="M417" s="272">
        <v>0.29585</v>
      </c>
    </row>
    <row r="418" spans="1:13">
      <c r="A418" s="263">
        <v>408</v>
      </c>
      <c r="B418" s="272" t="s">
        <v>763</v>
      </c>
      <c r="C418" s="273">
        <v>1415.3</v>
      </c>
      <c r="D418" s="274">
        <v>1414.75</v>
      </c>
      <c r="E418" s="274">
        <v>1389.55</v>
      </c>
      <c r="F418" s="274">
        <v>1363.8</v>
      </c>
      <c r="G418" s="274">
        <v>1338.6</v>
      </c>
      <c r="H418" s="274">
        <v>1440.5</v>
      </c>
      <c r="I418" s="274">
        <v>1465.6999999999998</v>
      </c>
      <c r="J418" s="274">
        <v>1491.45</v>
      </c>
      <c r="K418" s="272">
        <v>1439.95</v>
      </c>
      <c r="L418" s="272">
        <v>1389</v>
      </c>
      <c r="M418" s="272">
        <v>0.53652999999999995</v>
      </c>
    </row>
    <row r="419" spans="1:13">
      <c r="A419" s="263">
        <v>409</v>
      </c>
      <c r="B419" s="272" t="s">
        <v>488</v>
      </c>
      <c r="C419" s="273">
        <v>406.1</v>
      </c>
      <c r="D419" s="274">
        <v>398.86666666666662</v>
      </c>
      <c r="E419" s="274">
        <v>383.33333333333326</v>
      </c>
      <c r="F419" s="274">
        <v>360.56666666666666</v>
      </c>
      <c r="G419" s="274">
        <v>345.0333333333333</v>
      </c>
      <c r="H419" s="274">
        <v>421.63333333333321</v>
      </c>
      <c r="I419" s="274">
        <v>437.16666666666663</v>
      </c>
      <c r="J419" s="274">
        <v>459.93333333333317</v>
      </c>
      <c r="K419" s="272">
        <v>414.4</v>
      </c>
      <c r="L419" s="272">
        <v>376.1</v>
      </c>
      <c r="M419" s="272">
        <v>4.0046499999999998</v>
      </c>
    </row>
    <row r="420" spans="1:13">
      <c r="A420" s="263">
        <v>410</v>
      </c>
      <c r="B420" s="272" t="s">
        <v>489</v>
      </c>
      <c r="C420" s="273">
        <v>8.4</v>
      </c>
      <c r="D420" s="274">
        <v>8.5000000000000018</v>
      </c>
      <c r="E420" s="274">
        <v>8.2000000000000028</v>
      </c>
      <c r="F420" s="274">
        <v>8.0000000000000018</v>
      </c>
      <c r="G420" s="274">
        <v>7.7000000000000028</v>
      </c>
      <c r="H420" s="274">
        <v>8.7000000000000028</v>
      </c>
      <c r="I420" s="274">
        <v>9.0000000000000036</v>
      </c>
      <c r="J420" s="274">
        <v>9.2000000000000028</v>
      </c>
      <c r="K420" s="272">
        <v>8.8000000000000007</v>
      </c>
      <c r="L420" s="272">
        <v>8.3000000000000007</v>
      </c>
      <c r="M420" s="272">
        <v>246.75403</v>
      </c>
    </row>
    <row r="421" spans="1:13">
      <c r="A421" s="263">
        <v>411</v>
      </c>
      <c r="B421" s="272" t="s">
        <v>764</v>
      </c>
      <c r="C421" s="273">
        <v>88.35</v>
      </c>
      <c r="D421" s="274">
        <v>89.45</v>
      </c>
      <c r="E421" s="274">
        <v>86.9</v>
      </c>
      <c r="F421" s="274">
        <v>85.45</v>
      </c>
      <c r="G421" s="274">
        <v>82.9</v>
      </c>
      <c r="H421" s="274">
        <v>90.9</v>
      </c>
      <c r="I421" s="274">
        <v>93.449999999999989</v>
      </c>
      <c r="J421" s="274">
        <v>94.9</v>
      </c>
      <c r="K421" s="272">
        <v>92</v>
      </c>
      <c r="L421" s="272">
        <v>88</v>
      </c>
      <c r="M421" s="272">
        <v>61.586030000000001</v>
      </c>
    </row>
    <row r="422" spans="1:13">
      <c r="A422" s="263">
        <v>412</v>
      </c>
      <c r="B422" s="272" t="s">
        <v>490</v>
      </c>
      <c r="C422" s="273">
        <v>101.75</v>
      </c>
      <c r="D422" s="274">
        <v>102.31666666666666</v>
      </c>
      <c r="E422" s="274">
        <v>100.63333333333333</v>
      </c>
      <c r="F422" s="274">
        <v>99.516666666666666</v>
      </c>
      <c r="G422" s="274">
        <v>97.833333333333329</v>
      </c>
      <c r="H422" s="274">
        <v>103.43333333333332</v>
      </c>
      <c r="I422" s="274">
        <v>105.11666666666666</v>
      </c>
      <c r="J422" s="274">
        <v>106.23333333333332</v>
      </c>
      <c r="K422" s="272">
        <v>104</v>
      </c>
      <c r="L422" s="272">
        <v>101.2</v>
      </c>
      <c r="M422" s="272">
        <v>2.7933599999999998</v>
      </c>
    </row>
    <row r="423" spans="1:13">
      <c r="A423" s="263">
        <v>413</v>
      </c>
      <c r="B423" s="272" t="s">
        <v>169</v>
      </c>
      <c r="C423" s="273">
        <v>393.1</v>
      </c>
      <c r="D423" s="274">
        <v>395.5333333333333</v>
      </c>
      <c r="E423" s="274">
        <v>382.71666666666658</v>
      </c>
      <c r="F423" s="274">
        <v>372.33333333333326</v>
      </c>
      <c r="G423" s="274">
        <v>359.51666666666654</v>
      </c>
      <c r="H423" s="274">
        <v>405.91666666666663</v>
      </c>
      <c r="I423" s="274">
        <v>418.73333333333335</v>
      </c>
      <c r="J423" s="274">
        <v>429.11666666666667</v>
      </c>
      <c r="K423" s="272">
        <v>408.35</v>
      </c>
      <c r="L423" s="272">
        <v>385.15</v>
      </c>
      <c r="M423" s="272">
        <v>2149.5568800000001</v>
      </c>
    </row>
    <row r="424" spans="1:13">
      <c r="A424" s="263">
        <v>414</v>
      </c>
      <c r="B424" s="272" t="s">
        <v>168</v>
      </c>
      <c r="C424" s="281">
        <v>65.05</v>
      </c>
      <c r="D424" s="282">
        <v>64.399999999999991</v>
      </c>
      <c r="E424" s="282">
        <v>62.899999999999977</v>
      </c>
      <c r="F424" s="282">
        <v>60.749999999999986</v>
      </c>
      <c r="G424" s="282">
        <v>59.249999999999972</v>
      </c>
      <c r="H424" s="282">
        <v>66.549999999999983</v>
      </c>
      <c r="I424" s="282">
        <v>68.050000000000011</v>
      </c>
      <c r="J424" s="282">
        <v>70.199999999999989</v>
      </c>
      <c r="K424" s="283">
        <v>65.900000000000006</v>
      </c>
      <c r="L424" s="283">
        <v>62.25</v>
      </c>
      <c r="M424" s="283">
        <v>532.71875</v>
      </c>
    </row>
    <row r="425" spans="1:13">
      <c r="A425" s="263">
        <v>415</v>
      </c>
      <c r="B425" s="272" t="s">
        <v>767</v>
      </c>
      <c r="C425" s="272">
        <v>243.85</v>
      </c>
      <c r="D425" s="274">
        <v>247.16666666666666</v>
      </c>
      <c r="E425" s="274">
        <v>239.43333333333331</v>
      </c>
      <c r="F425" s="274">
        <v>235.01666666666665</v>
      </c>
      <c r="G425" s="274">
        <v>227.2833333333333</v>
      </c>
      <c r="H425" s="274">
        <v>251.58333333333331</v>
      </c>
      <c r="I425" s="274">
        <v>259.31666666666666</v>
      </c>
      <c r="J425" s="274">
        <v>263.73333333333335</v>
      </c>
      <c r="K425" s="272">
        <v>254.9</v>
      </c>
      <c r="L425" s="272">
        <v>242.75</v>
      </c>
      <c r="M425" s="272">
        <v>3.3960300000000001</v>
      </c>
    </row>
    <row r="426" spans="1:13">
      <c r="A426" s="263">
        <v>416</v>
      </c>
      <c r="B426" s="272" t="s">
        <v>844</v>
      </c>
      <c r="C426" s="272">
        <v>175.7</v>
      </c>
      <c r="D426" s="274">
        <v>176.25</v>
      </c>
      <c r="E426" s="274">
        <v>174.25</v>
      </c>
      <c r="F426" s="274">
        <v>172.8</v>
      </c>
      <c r="G426" s="274">
        <v>170.8</v>
      </c>
      <c r="H426" s="274">
        <v>177.7</v>
      </c>
      <c r="I426" s="274">
        <v>179.7</v>
      </c>
      <c r="J426" s="274">
        <v>181.14999999999998</v>
      </c>
      <c r="K426" s="272">
        <v>178.25</v>
      </c>
      <c r="L426" s="272">
        <v>174.8</v>
      </c>
      <c r="M426" s="272">
        <v>5.3496899999999998</v>
      </c>
    </row>
    <row r="427" spans="1:13">
      <c r="A427" s="263">
        <v>417</v>
      </c>
      <c r="B427" s="272" t="s">
        <v>174</v>
      </c>
      <c r="C427" s="272">
        <v>867.3</v>
      </c>
      <c r="D427" s="274">
        <v>874.43333333333339</v>
      </c>
      <c r="E427" s="274">
        <v>855.86666666666679</v>
      </c>
      <c r="F427" s="274">
        <v>844.43333333333339</v>
      </c>
      <c r="G427" s="274">
        <v>825.86666666666679</v>
      </c>
      <c r="H427" s="274">
        <v>885.86666666666679</v>
      </c>
      <c r="I427" s="274">
        <v>904.43333333333339</v>
      </c>
      <c r="J427" s="274">
        <v>915.86666666666679</v>
      </c>
      <c r="K427" s="272">
        <v>893</v>
      </c>
      <c r="L427" s="272">
        <v>863</v>
      </c>
      <c r="M427" s="272">
        <v>5.2426300000000001</v>
      </c>
    </row>
    <row r="428" spans="1:13">
      <c r="A428" s="263">
        <v>418</v>
      </c>
      <c r="B428" s="272" t="s">
        <v>491</v>
      </c>
      <c r="C428" s="272">
        <v>500.4</v>
      </c>
      <c r="D428" s="274">
        <v>500.7833333333333</v>
      </c>
      <c r="E428" s="274">
        <v>492.21666666666658</v>
      </c>
      <c r="F428" s="274">
        <v>484.0333333333333</v>
      </c>
      <c r="G428" s="274">
        <v>475.46666666666658</v>
      </c>
      <c r="H428" s="274">
        <v>508.96666666666658</v>
      </c>
      <c r="I428" s="274">
        <v>517.5333333333333</v>
      </c>
      <c r="J428" s="274">
        <v>525.71666666666658</v>
      </c>
      <c r="K428" s="272">
        <v>509.35</v>
      </c>
      <c r="L428" s="272">
        <v>492.6</v>
      </c>
      <c r="M428" s="272">
        <v>1.3878699999999999</v>
      </c>
    </row>
    <row r="429" spans="1:13">
      <c r="A429" s="263">
        <v>419</v>
      </c>
      <c r="B429" s="272" t="s">
        <v>796</v>
      </c>
      <c r="C429" s="272">
        <v>318.8</v>
      </c>
      <c r="D429" s="274">
        <v>320.45</v>
      </c>
      <c r="E429" s="274">
        <v>306.89999999999998</v>
      </c>
      <c r="F429" s="274">
        <v>295</v>
      </c>
      <c r="G429" s="274">
        <v>281.45</v>
      </c>
      <c r="H429" s="274">
        <v>332.34999999999997</v>
      </c>
      <c r="I429" s="274">
        <v>345.90000000000003</v>
      </c>
      <c r="J429" s="274">
        <v>357.79999999999995</v>
      </c>
      <c r="K429" s="272">
        <v>334</v>
      </c>
      <c r="L429" s="272">
        <v>308.55</v>
      </c>
      <c r="M429" s="272">
        <v>17.40315</v>
      </c>
    </row>
    <row r="430" spans="1:13">
      <c r="A430" s="263">
        <v>420</v>
      </c>
      <c r="B430" s="272" t="s">
        <v>492</v>
      </c>
      <c r="C430" s="272">
        <v>187.5</v>
      </c>
      <c r="D430" s="274">
        <v>188.36666666666667</v>
      </c>
      <c r="E430" s="274">
        <v>185.43333333333334</v>
      </c>
      <c r="F430" s="274">
        <v>183.36666666666667</v>
      </c>
      <c r="G430" s="274">
        <v>180.43333333333334</v>
      </c>
      <c r="H430" s="274">
        <v>190.43333333333334</v>
      </c>
      <c r="I430" s="274">
        <v>193.36666666666667</v>
      </c>
      <c r="J430" s="274">
        <v>195.43333333333334</v>
      </c>
      <c r="K430" s="272">
        <v>191.3</v>
      </c>
      <c r="L430" s="272">
        <v>186.3</v>
      </c>
      <c r="M430" s="272">
        <v>5.3794599999999999</v>
      </c>
    </row>
    <row r="431" spans="1:13">
      <c r="A431" s="263">
        <v>421</v>
      </c>
      <c r="B431" s="272" t="s">
        <v>175</v>
      </c>
      <c r="C431" s="272">
        <v>634.75</v>
      </c>
      <c r="D431" s="274">
        <v>634.05000000000007</v>
      </c>
      <c r="E431" s="274">
        <v>623.85000000000014</v>
      </c>
      <c r="F431" s="274">
        <v>612.95000000000005</v>
      </c>
      <c r="G431" s="274">
        <v>602.75000000000011</v>
      </c>
      <c r="H431" s="274">
        <v>644.95000000000016</v>
      </c>
      <c r="I431" s="274">
        <v>655.1500000000002</v>
      </c>
      <c r="J431" s="274">
        <v>666.05000000000018</v>
      </c>
      <c r="K431" s="272">
        <v>644.25</v>
      </c>
      <c r="L431" s="272">
        <v>623.15</v>
      </c>
      <c r="M431" s="272">
        <v>109.81738</v>
      </c>
    </row>
    <row r="432" spans="1:13">
      <c r="A432" s="263">
        <v>422</v>
      </c>
      <c r="B432" s="272" t="s">
        <v>176</v>
      </c>
      <c r="C432" s="272">
        <v>553.29999999999995</v>
      </c>
      <c r="D432" s="274">
        <v>549.68333333333328</v>
      </c>
      <c r="E432" s="274">
        <v>538.21666666666658</v>
      </c>
      <c r="F432" s="274">
        <v>523.13333333333333</v>
      </c>
      <c r="G432" s="274">
        <v>511.66666666666663</v>
      </c>
      <c r="H432" s="274">
        <v>564.76666666666654</v>
      </c>
      <c r="I432" s="274">
        <v>576.23333333333323</v>
      </c>
      <c r="J432" s="274">
        <v>591.31666666666649</v>
      </c>
      <c r="K432" s="272">
        <v>561.15</v>
      </c>
      <c r="L432" s="272">
        <v>534.6</v>
      </c>
      <c r="M432" s="272">
        <v>52.542679999999997</v>
      </c>
    </row>
    <row r="433" spans="1:13">
      <c r="A433" s="263">
        <v>423</v>
      </c>
      <c r="B433" s="272" t="s">
        <v>493</v>
      </c>
      <c r="C433" s="272">
        <v>1889.15</v>
      </c>
      <c r="D433" s="274">
        <v>1888.55</v>
      </c>
      <c r="E433" s="274">
        <v>1857.1</v>
      </c>
      <c r="F433" s="274">
        <v>1825.05</v>
      </c>
      <c r="G433" s="274">
        <v>1793.6</v>
      </c>
      <c r="H433" s="274">
        <v>1920.6</v>
      </c>
      <c r="I433" s="274">
        <v>1952.0500000000002</v>
      </c>
      <c r="J433" s="274">
        <v>1984.1</v>
      </c>
      <c r="K433" s="272">
        <v>1920</v>
      </c>
      <c r="L433" s="272">
        <v>1856.5</v>
      </c>
      <c r="M433" s="272">
        <v>0.78341000000000005</v>
      </c>
    </row>
    <row r="434" spans="1:13">
      <c r="A434" s="263">
        <v>424</v>
      </c>
      <c r="B434" s="272" t="s">
        <v>494</v>
      </c>
      <c r="C434" s="272">
        <v>604.54999999999995</v>
      </c>
      <c r="D434" s="274">
        <v>604.93333333333328</v>
      </c>
      <c r="E434" s="274">
        <v>595.86666666666656</v>
      </c>
      <c r="F434" s="274">
        <v>587.18333333333328</v>
      </c>
      <c r="G434" s="274">
        <v>578.11666666666656</v>
      </c>
      <c r="H434" s="274">
        <v>613.61666666666656</v>
      </c>
      <c r="I434" s="274">
        <v>622.68333333333339</v>
      </c>
      <c r="J434" s="274">
        <v>631.36666666666656</v>
      </c>
      <c r="K434" s="272">
        <v>614</v>
      </c>
      <c r="L434" s="272">
        <v>596.25</v>
      </c>
      <c r="M434" s="272">
        <v>1.20255</v>
      </c>
    </row>
    <row r="435" spans="1:13">
      <c r="A435" s="263">
        <v>425</v>
      </c>
      <c r="B435" s="272" t="s">
        <v>495</v>
      </c>
      <c r="C435" s="272">
        <v>347.45</v>
      </c>
      <c r="D435" s="274">
        <v>347.36666666666662</v>
      </c>
      <c r="E435" s="274">
        <v>342.33333333333326</v>
      </c>
      <c r="F435" s="274">
        <v>337.21666666666664</v>
      </c>
      <c r="G435" s="274">
        <v>332.18333333333328</v>
      </c>
      <c r="H435" s="274">
        <v>352.48333333333323</v>
      </c>
      <c r="I435" s="274">
        <v>357.51666666666665</v>
      </c>
      <c r="J435" s="274">
        <v>362.63333333333321</v>
      </c>
      <c r="K435" s="272">
        <v>352.4</v>
      </c>
      <c r="L435" s="272">
        <v>342.25</v>
      </c>
      <c r="M435" s="272">
        <v>1.38886</v>
      </c>
    </row>
    <row r="436" spans="1:13">
      <c r="A436" s="263">
        <v>426</v>
      </c>
      <c r="B436" s="272" t="s">
        <v>496</v>
      </c>
      <c r="C436" s="272">
        <v>225.6</v>
      </c>
      <c r="D436" s="274">
        <v>223.28333333333333</v>
      </c>
      <c r="E436" s="274">
        <v>217.71666666666667</v>
      </c>
      <c r="F436" s="274">
        <v>209.83333333333334</v>
      </c>
      <c r="G436" s="274">
        <v>204.26666666666668</v>
      </c>
      <c r="H436" s="274">
        <v>231.16666666666666</v>
      </c>
      <c r="I436" s="274">
        <v>236.73333333333332</v>
      </c>
      <c r="J436" s="274">
        <v>244.61666666666665</v>
      </c>
      <c r="K436" s="272">
        <v>228.85</v>
      </c>
      <c r="L436" s="272">
        <v>215.4</v>
      </c>
      <c r="M436" s="272">
        <v>4.7153999999999998</v>
      </c>
    </row>
    <row r="437" spans="1:13">
      <c r="A437" s="263">
        <v>427</v>
      </c>
      <c r="B437" s="272" t="s">
        <v>497</v>
      </c>
      <c r="C437" s="272">
        <v>1941.45</v>
      </c>
      <c r="D437" s="274">
        <v>1946.6333333333332</v>
      </c>
      <c r="E437" s="274">
        <v>1894.2666666666664</v>
      </c>
      <c r="F437" s="274">
        <v>1847.0833333333333</v>
      </c>
      <c r="G437" s="274">
        <v>1794.7166666666665</v>
      </c>
      <c r="H437" s="274">
        <v>1993.8166666666664</v>
      </c>
      <c r="I437" s="274">
        <v>2046.1833333333332</v>
      </c>
      <c r="J437" s="274">
        <v>2093.3666666666663</v>
      </c>
      <c r="K437" s="272">
        <v>1999</v>
      </c>
      <c r="L437" s="272">
        <v>1899.45</v>
      </c>
      <c r="M437" s="272">
        <v>1.1835800000000001</v>
      </c>
    </row>
    <row r="438" spans="1:13">
      <c r="A438" s="263">
        <v>428</v>
      </c>
      <c r="B438" s="272" t="s">
        <v>765</v>
      </c>
      <c r="C438" s="272">
        <v>362.95</v>
      </c>
      <c r="D438" s="274">
        <v>366.76666666666665</v>
      </c>
      <c r="E438" s="274">
        <v>355.18333333333328</v>
      </c>
      <c r="F438" s="274">
        <v>347.41666666666663</v>
      </c>
      <c r="G438" s="274">
        <v>335.83333333333326</v>
      </c>
      <c r="H438" s="274">
        <v>374.5333333333333</v>
      </c>
      <c r="I438" s="274">
        <v>386.11666666666667</v>
      </c>
      <c r="J438" s="274">
        <v>393.88333333333333</v>
      </c>
      <c r="K438" s="272">
        <v>378.35</v>
      </c>
      <c r="L438" s="272">
        <v>359</v>
      </c>
      <c r="M438" s="272">
        <v>0.80896999999999997</v>
      </c>
    </row>
    <row r="439" spans="1:13">
      <c r="A439" s="263">
        <v>429</v>
      </c>
      <c r="B439" s="272" t="s">
        <v>817</v>
      </c>
      <c r="C439" s="272">
        <v>495.25</v>
      </c>
      <c r="D439" s="274">
        <v>494.2833333333333</v>
      </c>
      <c r="E439" s="274">
        <v>491.06666666666661</v>
      </c>
      <c r="F439" s="274">
        <v>486.88333333333333</v>
      </c>
      <c r="G439" s="274">
        <v>483.66666666666663</v>
      </c>
      <c r="H439" s="274">
        <v>498.46666666666658</v>
      </c>
      <c r="I439" s="274">
        <v>501.68333333333328</v>
      </c>
      <c r="J439" s="274">
        <v>505.86666666666656</v>
      </c>
      <c r="K439" s="272">
        <v>497.5</v>
      </c>
      <c r="L439" s="272">
        <v>490.1</v>
      </c>
      <c r="M439" s="272">
        <v>1.3407800000000001</v>
      </c>
    </row>
    <row r="440" spans="1:13">
      <c r="A440" s="263">
        <v>430</v>
      </c>
      <c r="B440" s="272" t="s">
        <v>498</v>
      </c>
      <c r="C440" s="272">
        <v>6.55</v>
      </c>
      <c r="D440" s="274">
        <v>6.5999999999999988</v>
      </c>
      <c r="E440" s="274">
        <v>6.3499999999999979</v>
      </c>
      <c r="F440" s="274">
        <v>6.1499999999999995</v>
      </c>
      <c r="G440" s="274">
        <v>5.8999999999999986</v>
      </c>
      <c r="H440" s="274">
        <v>6.7999999999999972</v>
      </c>
      <c r="I440" s="274">
        <v>7.0499999999999989</v>
      </c>
      <c r="J440" s="274">
        <v>7.2499999999999964</v>
      </c>
      <c r="K440" s="272">
        <v>6.85</v>
      </c>
      <c r="L440" s="272">
        <v>6.4</v>
      </c>
      <c r="M440" s="272">
        <v>506.07112000000001</v>
      </c>
    </row>
    <row r="441" spans="1:13">
      <c r="A441" s="263">
        <v>431</v>
      </c>
      <c r="B441" s="272" t="s">
        <v>499</v>
      </c>
      <c r="C441" s="272">
        <v>133.75</v>
      </c>
      <c r="D441" s="274">
        <v>133.5</v>
      </c>
      <c r="E441" s="274">
        <v>128.4</v>
      </c>
      <c r="F441" s="274">
        <v>123.05000000000001</v>
      </c>
      <c r="G441" s="274">
        <v>117.95000000000002</v>
      </c>
      <c r="H441" s="274">
        <v>138.85</v>
      </c>
      <c r="I441" s="274">
        <v>143.95000000000002</v>
      </c>
      <c r="J441" s="274">
        <v>149.29999999999998</v>
      </c>
      <c r="K441" s="272">
        <v>138.6</v>
      </c>
      <c r="L441" s="272">
        <v>128.15</v>
      </c>
      <c r="M441" s="272">
        <v>1.6868000000000001</v>
      </c>
    </row>
    <row r="442" spans="1:13">
      <c r="A442" s="263">
        <v>432</v>
      </c>
      <c r="B442" s="272" t="s">
        <v>766</v>
      </c>
      <c r="C442" s="272">
        <v>1298.95</v>
      </c>
      <c r="D442" s="274">
        <v>1303.6833333333332</v>
      </c>
      <c r="E442" s="274">
        <v>1290.3666666666663</v>
      </c>
      <c r="F442" s="274">
        <v>1281.7833333333331</v>
      </c>
      <c r="G442" s="274">
        <v>1268.4666666666662</v>
      </c>
      <c r="H442" s="274">
        <v>1312.2666666666664</v>
      </c>
      <c r="I442" s="274">
        <v>1325.5833333333335</v>
      </c>
      <c r="J442" s="274">
        <v>1334.1666666666665</v>
      </c>
      <c r="K442" s="272">
        <v>1317</v>
      </c>
      <c r="L442" s="272">
        <v>1295.0999999999999</v>
      </c>
      <c r="M442" s="272">
        <v>0.24156</v>
      </c>
    </row>
    <row r="443" spans="1:13">
      <c r="A443" s="263">
        <v>433</v>
      </c>
      <c r="B443" s="272" t="s">
        <v>500</v>
      </c>
      <c r="C443" s="272">
        <v>1000.9</v>
      </c>
      <c r="D443" s="274">
        <v>1007.4333333333334</v>
      </c>
      <c r="E443" s="274">
        <v>991.46666666666681</v>
      </c>
      <c r="F443" s="274">
        <v>982.03333333333342</v>
      </c>
      <c r="G443" s="274">
        <v>966.06666666666683</v>
      </c>
      <c r="H443" s="274">
        <v>1016.8666666666668</v>
      </c>
      <c r="I443" s="274">
        <v>1032.8333333333335</v>
      </c>
      <c r="J443" s="274">
        <v>1042.2666666666669</v>
      </c>
      <c r="K443" s="272">
        <v>1023.4</v>
      </c>
      <c r="L443" s="272">
        <v>998</v>
      </c>
      <c r="M443" s="272">
        <v>0.4829</v>
      </c>
    </row>
    <row r="444" spans="1:13">
      <c r="A444" s="263">
        <v>434</v>
      </c>
      <c r="B444" s="272" t="s">
        <v>276</v>
      </c>
      <c r="C444" s="272">
        <v>577.4</v>
      </c>
      <c r="D444" s="274">
        <v>575.45000000000005</v>
      </c>
      <c r="E444" s="274">
        <v>570.15000000000009</v>
      </c>
      <c r="F444" s="274">
        <v>562.90000000000009</v>
      </c>
      <c r="G444" s="274">
        <v>557.60000000000014</v>
      </c>
      <c r="H444" s="274">
        <v>582.70000000000005</v>
      </c>
      <c r="I444" s="274">
        <v>588</v>
      </c>
      <c r="J444" s="274">
        <v>595.25</v>
      </c>
      <c r="K444" s="272">
        <v>580.75</v>
      </c>
      <c r="L444" s="272">
        <v>568.20000000000005</v>
      </c>
      <c r="M444" s="272">
        <v>6.9591599999999998</v>
      </c>
    </row>
    <row r="445" spans="1:13">
      <c r="A445" s="263">
        <v>435</v>
      </c>
      <c r="B445" s="272" t="s">
        <v>501</v>
      </c>
      <c r="C445" s="272">
        <v>976.35</v>
      </c>
      <c r="D445" s="274">
        <v>977.1</v>
      </c>
      <c r="E445" s="274">
        <v>962.2</v>
      </c>
      <c r="F445" s="274">
        <v>948.05000000000007</v>
      </c>
      <c r="G445" s="274">
        <v>933.15000000000009</v>
      </c>
      <c r="H445" s="274">
        <v>991.25</v>
      </c>
      <c r="I445" s="274">
        <v>1006.1499999999999</v>
      </c>
      <c r="J445" s="274">
        <v>1020.3</v>
      </c>
      <c r="K445" s="272">
        <v>992</v>
      </c>
      <c r="L445" s="272">
        <v>962.95</v>
      </c>
      <c r="M445" s="272">
        <v>0.21782000000000001</v>
      </c>
    </row>
    <row r="446" spans="1:13">
      <c r="A446" s="263">
        <v>436</v>
      </c>
      <c r="B446" s="272" t="s">
        <v>502</v>
      </c>
      <c r="C446" s="272">
        <v>398.8</v>
      </c>
      <c r="D446" s="274">
        <v>399.25</v>
      </c>
      <c r="E446" s="274">
        <v>391.55</v>
      </c>
      <c r="F446" s="274">
        <v>384.3</v>
      </c>
      <c r="G446" s="274">
        <v>376.6</v>
      </c>
      <c r="H446" s="274">
        <v>406.5</v>
      </c>
      <c r="I446" s="274">
        <v>414.20000000000005</v>
      </c>
      <c r="J446" s="274">
        <v>421.45</v>
      </c>
      <c r="K446" s="272">
        <v>406.95</v>
      </c>
      <c r="L446" s="272">
        <v>392</v>
      </c>
      <c r="M446" s="272">
        <v>0.43103000000000002</v>
      </c>
    </row>
    <row r="447" spans="1:13">
      <c r="A447" s="263">
        <v>437</v>
      </c>
      <c r="B447" s="272" t="s">
        <v>503</v>
      </c>
      <c r="C447" s="272">
        <v>6064.6</v>
      </c>
      <c r="D447" s="274">
        <v>6099.8833333333341</v>
      </c>
      <c r="E447" s="274">
        <v>5999.7666666666682</v>
      </c>
      <c r="F447" s="274">
        <v>5934.9333333333343</v>
      </c>
      <c r="G447" s="274">
        <v>5834.8166666666684</v>
      </c>
      <c r="H447" s="274">
        <v>6164.7166666666681</v>
      </c>
      <c r="I447" s="274">
        <v>6264.8333333333348</v>
      </c>
      <c r="J447" s="274">
        <v>6329.6666666666679</v>
      </c>
      <c r="K447" s="272">
        <v>6200</v>
      </c>
      <c r="L447" s="272">
        <v>6035.05</v>
      </c>
      <c r="M447" s="272">
        <v>9.7009999999999999E-2</v>
      </c>
    </row>
    <row r="448" spans="1:13">
      <c r="A448" s="263">
        <v>438</v>
      </c>
      <c r="B448" s="272" t="s">
        <v>504</v>
      </c>
      <c r="C448" s="272">
        <v>244.15</v>
      </c>
      <c r="D448" s="274">
        <v>246.95000000000002</v>
      </c>
      <c r="E448" s="274">
        <v>239.75000000000003</v>
      </c>
      <c r="F448" s="274">
        <v>235.35000000000002</v>
      </c>
      <c r="G448" s="274">
        <v>228.15000000000003</v>
      </c>
      <c r="H448" s="274">
        <v>251.35000000000002</v>
      </c>
      <c r="I448" s="274">
        <v>258.55</v>
      </c>
      <c r="J448" s="274">
        <v>262.95000000000005</v>
      </c>
      <c r="K448" s="272">
        <v>254.15</v>
      </c>
      <c r="L448" s="272">
        <v>242.55</v>
      </c>
      <c r="M448" s="272">
        <v>0.57723999999999998</v>
      </c>
    </row>
    <row r="449" spans="1:13">
      <c r="A449" s="263">
        <v>439</v>
      </c>
      <c r="B449" s="272" t="s">
        <v>505</v>
      </c>
      <c r="C449" s="272">
        <v>30.05</v>
      </c>
      <c r="D449" s="274">
        <v>30.400000000000002</v>
      </c>
      <c r="E449" s="274">
        <v>29.450000000000003</v>
      </c>
      <c r="F449" s="274">
        <v>28.85</v>
      </c>
      <c r="G449" s="274">
        <v>27.900000000000002</v>
      </c>
      <c r="H449" s="274">
        <v>31.000000000000004</v>
      </c>
      <c r="I449" s="274">
        <v>31.95</v>
      </c>
      <c r="J449" s="274">
        <v>32.550000000000004</v>
      </c>
      <c r="K449" s="272">
        <v>31.35</v>
      </c>
      <c r="L449" s="272">
        <v>29.8</v>
      </c>
      <c r="M449" s="272">
        <v>61.843679999999999</v>
      </c>
    </row>
    <row r="450" spans="1:13">
      <c r="A450" s="263">
        <v>440</v>
      </c>
      <c r="B450" s="272" t="s">
        <v>189</v>
      </c>
      <c r="C450" s="272">
        <v>628.29999999999995</v>
      </c>
      <c r="D450" s="274">
        <v>634.81666666666672</v>
      </c>
      <c r="E450" s="274">
        <v>615.68333333333339</v>
      </c>
      <c r="F450" s="274">
        <v>603.06666666666672</v>
      </c>
      <c r="G450" s="274">
        <v>583.93333333333339</v>
      </c>
      <c r="H450" s="274">
        <v>647.43333333333339</v>
      </c>
      <c r="I450" s="274">
        <v>666.56666666666683</v>
      </c>
      <c r="J450" s="274">
        <v>679.18333333333339</v>
      </c>
      <c r="K450" s="272">
        <v>653.95000000000005</v>
      </c>
      <c r="L450" s="272">
        <v>622.20000000000005</v>
      </c>
      <c r="M450" s="272">
        <v>36.085999999999999</v>
      </c>
    </row>
    <row r="451" spans="1:13">
      <c r="A451" s="263">
        <v>441</v>
      </c>
      <c r="B451" s="272" t="s">
        <v>768</v>
      </c>
      <c r="C451" s="272">
        <v>12917.25</v>
      </c>
      <c r="D451" s="274">
        <v>12914.916666666666</v>
      </c>
      <c r="E451" s="274">
        <v>12752.333333333332</v>
      </c>
      <c r="F451" s="274">
        <v>12587.416666666666</v>
      </c>
      <c r="G451" s="274">
        <v>12424.833333333332</v>
      </c>
      <c r="H451" s="274">
        <v>13079.833333333332</v>
      </c>
      <c r="I451" s="274">
        <v>13242.416666666664</v>
      </c>
      <c r="J451" s="274">
        <v>13407.333333333332</v>
      </c>
      <c r="K451" s="272">
        <v>13077.5</v>
      </c>
      <c r="L451" s="272">
        <v>12750</v>
      </c>
      <c r="M451" s="272">
        <v>2.572E-2</v>
      </c>
    </row>
    <row r="452" spans="1:13">
      <c r="A452" s="263">
        <v>442</v>
      </c>
      <c r="B452" s="272" t="s">
        <v>178</v>
      </c>
      <c r="C452" s="272">
        <v>525</v>
      </c>
      <c r="D452" s="274">
        <v>526.19999999999993</v>
      </c>
      <c r="E452" s="274">
        <v>517.79999999999984</v>
      </c>
      <c r="F452" s="274">
        <v>510.59999999999991</v>
      </c>
      <c r="G452" s="274">
        <v>502.19999999999982</v>
      </c>
      <c r="H452" s="274">
        <v>533.39999999999986</v>
      </c>
      <c r="I452" s="274">
        <v>541.79999999999995</v>
      </c>
      <c r="J452" s="274">
        <v>548.99999999999989</v>
      </c>
      <c r="K452" s="272">
        <v>534.6</v>
      </c>
      <c r="L452" s="272">
        <v>519</v>
      </c>
      <c r="M452" s="272">
        <v>25.961919999999999</v>
      </c>
    </row>
    <row r="453" spans="1:13">
      <c r="A453" s="263">
        <v>443</v>
      </c>
      <c r="B453" s="272" t="s">
        <v>769</v>
      </c>
      <c r="C453" s="272">
        <v>111.3</v>
      </c>
      <c r="D453" s="274">
        <v>112.23333333333333</v>
      </c>
      <c r="E453" s="274">
        <v>110.11666666666667</v>
      </c>
      <c r="F453" s="274">
        <v>108.93333333333334</v>
      </c>
      <c r="G453" s="274">
        <v>106.81666666666668</v>
      </c>
      <c r="H453" s="274">
        <v>113.41666666666667</v>
      </c>
      <c r="I453" s="274">
        <v>115.53333333333332</v>
      </c>
      <c r="J453" s="274">
        <v>116.71666666666667</v>
      </c>
      <c r="K453" s="272">
        <v>114.35</v>
      </c>
      <c r="L453" s="272">
        <v>111.05</v>
      </c>
      <c r="M453" s="272">
        <v>9.0944099999999999</v>
      </c>
    </row>
    <row r="454" spans="1:13">
      <c r="A454" s="263">
        <v>444</v>
      </c>
      <c r="B454" s="272" t="s">
        <v>770</v>
      </c>
      <c r="C454" s="272">
        <v>1036.8499999999999</v>
      </c>
      <c r="D454" s="274">
        <v>1041.4333333333334</v>
      </c>
      <c r="E454" s="274">
        <v>1017.8666666666668</v>
      </c>
      <c r="F454" s="274">
        <v>998.88333333333344</v>
      </c>
      <c r="G454" s="274">
        <v>975.31666666666683</v>
      </c>
      <c r="H454" s="274">
        <v>1060.4166666666667</v>
      </c>
      <c r="I454" s="274">
        <v>1083.9833333333333</v>
      </c>
      <c r="J454" s="274">
        <v>1102.9666666666667</v>
      </c>
      <c r="K454" s="272">
        <v>1065</v>
      </c>
      <c r="L454" s="272">
        <v>1022.45</v>
      </c>
      <c r="M454" s="272">
        <v>1.52776</v>
      </c>
    </row>
    <row r="455" spans="1:13">
      <c r="A455" s="263">
        <v>445</v>
      </c>
      <c r="B455" s="272" t="s">
        <v>184</v>
      </c>
      <c r="C455" s="272">
        <v>3157.95</v>
      </c>
      <c r="D455" s="274">
        <v>3164.2666666666664</v>
      </c>
      <c r="E455" s="274">
        <v>3122.6833333333329</v>
      </c>
      <c r="F455" s="274">
        <v>3087.4166666666665</v>
      </c>
      <c r="G455" s="274">
        <v>3045.833333333333</v>
      </c>
      <c r="H455" s="274">
        <v>3199.5333333333328</v>
      </c>
      <c r="I455" s="274">
        <v>3241.1166666666668</v>
      </c>
      <c r="J455" s="274">
        <v>3276.3833333333328</v>
      </c>
      <c r="K455" s="272">
        <v>3205.85</v>
      </c>
      <c r="L455" s="272">
        <v>3129</v>
      </c>
      <c r="M455" s="272">
        <v>23.661349999999999</v>
      </c>
    </row>
    <row r="456" spans="1:13">
      <c r="A456" s="263">
        <v>446</v>
      </c>
      <c r="B456" s="272" t="s">
        <v>807</v>
      </c>
      <c r="C456" s="272">
        <v>592.5</v>
      </c>
      <c r="D456" s="274">
        <v>593.9</v>
      </c>
      <c r="E456" s="274">
        <v>587.79999999999995</v>
      </c>
      <c r="F456" s="274">
        <v>583.1</v>
      </c>
      <c r="G456" s="274">
        <v>577</v>
      </c>
      <c r="H456" s="274">
        <v>598.59999999999991</v>
      </c>
      <c r="I456" s="274">
        <v>604.70000000000005</v>
      </c>
      <c r="J456" s="274">
        <v>609.39999999999986</v>
      </c>
      <c r="K456" s="272">
        <v>600</v>
      </c>
      <c r="L456" s="272">
        <v>589.20000000000005</v>
      </c>
      <c r="M456" s="272">
        <v>59.184980000000003</v>
      </c>
    </row>
    <row r="457" spans="1:13">
      <c r="A457" s="263">
        <v>447</v>
      </c>
      <c r="B457" s="272" t="s">
        <v>179</v>
      </c>
      <c r="C457" s="272">
        <v>2817.75</v>
      </c>
      <c r="D457" s="274">
        <v>2827.1</v>
      </c>
      <c r="E457" s="274">
        <v>2790.6499999999996</v>
      </c>
      <c r="F457" s="274">
        <v>2763.5499999999997</v>
      </c>
      <c r="G457" s="274">
        <v>2727.0999999999995</v>
      </c>
      <c r="H457" s="274">
        <v>2854.2</v>
      </c>
      <c r="I457" s="274">
        <v>2890.6499999999996</v>
      </c>
      <c r="J457" s="274">
        <v>2917.75</v>
      </c>
      <c r="K457" s="272">
        <v>2863.55</v>
      </c>
      <c r="L457" s="272">
        <v>2800</v>
      </c>
      <c r="M457" s="272">
        <v>5.0130100000000004</v>
      </c>
    </row>
    <row r="458" spans="1:13">
      <c r="A458" s="263">
        <v>448</v>
      </c>
      <c r="B458" s="272" t="s">
        <v>506</v>
      </c>
      <c r="C458" s="272">
        <v>1109</v>
      </c>
      <c r="D458" s="274">
        <v>1110.9000000000001</v>
      </c>
      <c r="E458" s="274">
        <v>1098.2500000000002</v>
      </c>
      <c r="F458" s="274">
        <v>1087.5000000000002</v>
      </c>
      <c r="G458" s="274">
        <v>1074.8500000000004</v>
      </c>
      <c r="H458" s="274">
        <v>1121.6500000000001</v>
      </c>
      <c r="I458" s="274">
        <v>1134.2999999999997</v>
      </c>
      <c r="J458" s="274">
        <v>1145.05</v>
      </c>
      <c r="K458" s="272">
        <v>1123.55</v>
      </c>
      <c r="L458" s="272">
        <v>1100.1500000000001</v>
      </c>
      <c r="M458" s="272">
        <v>0.32823999999999998</v>
      </c>
    </row>
    <row r="459" spans="1:13">
      <c r="A459" s="263">
        <v>449</v>
      </c>
      <c r="B459" s="272" t="s">
        <v>181</v>
      </c>
      <c r="C459" s="272">
        <v>126.5</v>
      </c>
      <c r="D459" s="274">
        <v>128.45000000000002</v>
      </c>
      <c r="E459" s="274">
        <v>123.15000000000003</v>
      </c>
      <c r="F459" s="274">
        <v>119.80000000000001</v>
      </c>
      <c r="G459" s="274">
        <v>114.50000000000003</v>
      </c>
      <c r="H459" s="274">
        <v>131.80000000000004</v>
      </c>
      <c r="I459" s="274">
        <v>137.10000000000005</v>
      </c>
      <c r="J459" s="274">
        <v>140.45000000000005</v>
      </c>
      <c r="K459" s="272">
        <v>133.75</v>
      </c>
      <c r="L459" s="272">
        <v>125.1</v>
      </c>
      <c r="M459" s="272">
        <v>84.43571</v>
      </c>
    </row>
    <row r="460" spans="1:13">
      <c r="A460" s="263">
        <v>450</v>
      </c>
      <c r="B460" s="272" t="s">
        <v>180</v>
      </c>
      <c r="C460" s="272">
        <v>315.89999999999998</v>
      </c>
      <c r="D460" s="274">
        <v>319.5</v>
      </c>
      <c r="E460" s="274">
        <v>309</v>
      </c>
      <c r="F460" s="274">
        <v>302.10000000000002</v>
      </c>
      <c r="G460" s="274">
        <v>291.60000000000002</v>
      </c>
      <c r="H460" s="274">
        <v>326.39999999999998</v>
      </c>
      <c r="I460" s="274">
        <v>336.9</v>
      </c>
      <c r="J460" s="274">
        <v>343.79999999999995</v>
      </c>
      <c r="K460" s="272">
        <v>330</v>
      </c>
      <c r="L460" s="272">
        <v>312.60000000000002</v>
      </c>
      <c r="M460" s="272">
        <v>1035.1223500000001</v>
      </c>
    </row>
    <row r="461" spans="1:13">
      <c r="A461" s="263">
        <v>451</v>
      </c>
      <c r="B461" s="272" t="s">
        <v>182</v>
      </c>
      <c r="C461" s="272">
        <v>87.45</v>
      </c>
      <c r="D461" s="274">
        <v>88.033333333333346</v>
      </c>
      <c r="E461" s="274">
        <v>84.416666666666686</v>
      </c>
      <c r="F461" s="274">
        <v>81.38333333333334</v>
      </c>
      <c r="G461" s="274">
        <v>77.76666666666668</v>
      </c>
      <c r="H461" s="274">
        <v>91.066666666666691</v>
      </c>
      <c r="I461" s="274">
        <v>94.683333333333337</v>
      </c>
      <c r="J461" s="274">
        <v>97.716666666666697</v>
      </c>
      <c r="K461" s="272">
        <v>91.65</v>
      </c>
      <c r="L461" s="272">
        <v>85</v>
      </c>
      <c r="M461" s="272">
        <v>985.04306999999994</v>
      </c>
    </row>
    <row r="462" spans="1:13">
      <c r="A462" s="263">
        <v>452</v>
      </c>
      <c r="B462" s="272" t="s">
        <v>771</v>
      </c>
      <c r="C462" s="272">
        <v>43.1</v>
      </c>
      <c r="D462" s="274">
        <v>42.516666666666666</v>
      </c>
      <c r="E462" s="274">
        <v>41.533333333333331</v>
      </c>
      <c r="F462" s="274">
        <v>39.966666666666669</v>
      </c>
      <c r="G462" s="274">
        <v>38.983333333333334</v>
      </c>
      <c r="H462" s="274">
        <v>44.083333333333329</v>
      </c>
      <c r="I462" s="274">
        <v>45.066666666666663</v>
      </c>
      <c r="J462" s="274">
        <v>46.633333333333326</v>
      </c>
      <c r="K462" s="272">
        <v>43.5</v>
      </c>
      <c r="L462" s="272">
        <v>40.950000000000003</v>
      </c>
      <c r="M462" s="272">
        <v>72.438410000000005</v>
      </c>
    </row>
    <row r="463" spans="1:13">
      <c r="A463" s="263">
        <v>453</v>
      </c>
      <c r="B463" s="272" t="s">
        <v>183</v>
      </c>
      <c r="C463" s="272">
        <v>685.05</v>
      </c>
      <c r="D463" s="274">
        <v>675.68333333333339</v>
      </c>
      <c r="E463" s="274">
        <v>660.76666666666677</v>
      </c>
      <c r="F463" s="274">
        <v>636.48333333333335</v>
      </c>
      <c r="G463" s="274">
        <v>621.56666666666672</v>
      </c>
      <c r="H463" s="274">
        <v>699.96666666666681</v>
      </c>
      <c r="I463" s="274">
        <v>714.88333333333333</v>
      </c>
      <c r="J463" s="274">
        <v>739.16666666666686</v>
      </c>
      <c r="K463" s="272">
        <v>690.6</v>
      </c>
      <c r="L463" s="272">
        <v>651.4</v>
      </c>
      <c r="M463" s="272">
        <v>291.00887999999998</v>
      </c>
    </row>
    <row r="464" spans="1:13">
      <c r="A464" s="263">
        <v>454</v>
      </c>
      <c r="B464" s="272" t="s">
        <v>507</v>
      </c>
      <c r="C464" s="272">
        <v>3239.65</v>
      </c>
      <c r="D464" s="274">
        <v>3296.5333333333333</v>
      </c>
      <c r="E464" s="274">
        <v>3108.1666666666665</v>
      </c>
      <c r="F464" s="274">
        <v>2976.6833333333334</v>
      </c>
      <c r="G464" s="274">
        <v>2788.3166666666666</v>
      </c>
      <c r="H464" s="274">
        <v>3428.0166666666664</v>
      </c>
      <c r="I464" s="274">
        <v>3616.3833333333332</v>
      </c>
      <c r="J464" s="274">
        <v>3747.8666666666663</v>
      </c>
      <c r="K464" s="272">
        <v>3484.9</v>
      </c>
      <c r="L464" s="272">
        <v>3165.05</v>
      </c>
      <c r="M464" s="272">
        <v>1.20879</v>
      </c>
    </row>
    <row r="465" spans="1:13">
      <c r="A465" s="263">
        <v>455</v>
      </c>
      <c r="B465" s="272" t="s">
        <v>185</v>
      </c>
      <c r="C465" s="272">
        <v>959.4</v>
      </c>
      <c r="D465" s="274">
        <v>963.43333333333339</v>
      </c>
      <c r="E465" s="274">
        <v>946.01666666666677</v>
      </c>
      <c r="F465" s="274">
        <v>932.63333333333333</v>
      </c>
      <c r="G465" s="274">
        <v>915.2166666666667</v>
      </c>
      <c r="H465" s="274">
        <v>976.81666666666683</v>
      </c>
      <c r="I465" s="274">
        <v>994.23333333333335</v>
      </c>
      <c r="J465" s="274">
        <v>1007.6166666666669</v>
      </c>
      <c r="K465" s="272">
        <v>980.85</v>
      </c>
      <c r="L465" s="272">
        <v>950.05</v>
      </c>
      <c r="M465" s="272">
        <v>30.777200000000001</v>
      </c>
    </row>
    <row r="466" spans="1:13">
      <c r="A466" s="263">
        <v>456</v>
      </c>
      <c r="B466" s="240" t="s">
        <v>277</v>
      </c>
      <c r="C466" s="272">
        <v>134.65</v>
      </c>
      <c r="D466" s="274">
        <v>136.01666666666668</v>
      </c>
      <c r="E466" s="274">
        <v>132.73333333333335</v>
      </c>
      <c r="F466" s="274">
        <v>130.81666666666666</v>
      </c>
      <c r="G466" s="274">
        <v>127.53333333333333</v>
      </c>
      <c r="H466" s="274">
        <v>137.93333333333337</v>
      </c>
      <c r="I466" s="274">
        <v>141.21666666666673</v>
      </c>
      <c r="J466" s="274">
        <v>143.13333333333338</v>
      </c>
      <c r="K466" s="272">
        <v>139.30000000000001</v>
      </c>
      <c r="L466" s="272">
        <v>134.1</v>
      </c>
      <c r="M466" s="272">
        <v>2.6090599999999999</v>
      </c>
    </row>
    <row r="467" spans="1:13">
      <c r="A467" s="263">
        <v>457</v>
      </c>
      <c r="B467" s="240" t="s">
        <v>164</v>
      </c>
      <c r="C467" s="272">
        <v>871.55</v>
      </c>
      <c r="D467" s="274">
        <v>876.85</v>
      </c>
      <c r="E467" s="274">
        <v>855.7</v>
      </c>
      <c r="F467" s="274">
        <v>839.85</v>
      </c>
      <c r="G467" s="274">
        <v>818.7</v>
      </c>
      <c r="H467" s="274">
        <v>892.7</v>
      </c>
      <c r="I467" s="274">
        <v>913.84999999999991</v>
      </c>
      <c r="J467" s="274">
        <v>929.7</v>
      </c>
      <c r="K467" s="272">
        <v>898</v>
      </c>
      <c r="L467" s="272">
        <v>861</v>
      </c>
      <c r="M467" s="272">
        <v>10.73429</v>
      </c>
    </row>
    <row r="468" spans="1:13">
      <c r="A468" s="263">
        <v>458</v>
      </c>
      <c r="B468" s="240" t="s">
        <v>508</v>
      </c>
      <c r="C468" s="272">
        <v>1179.8</v>
      </c>
      <c r="D468" s="274">
        <v>1200.6000000000001</v>
      </c>
      <c r="E468" s="274">
        <v>1115.2000000000003</v>
      </c>
      <c r="F468" s="274">
        <v>1050.6000000000001</v>
      </c>
      <c r="G468" s="274">
        <v>965.20000000000027</v>
      </c>
      <c r="H468" s="274">
        <v>1265.2000000000003</v>
      </c>
      <c r="I468" s="274">
        <v>1350.6000000000004</v>
      </c>
      <c r="J468" s="274">
        <v>1415.2000000000003</v>
      </c>
      <c r="K468" s="272">
        <v>1286</v>
      </c>
      <c r="L468" s="272">
        <v>1136</v>
      </c>
      <c r="M468" s="272">
        <v>10.29936</v>
      </c>
    </row>
    <row r="469" spans="1:13">
      <c r="A469" s="263">
        <v>459</v>
      </c>
      <c r="B469" s="240" t="s">
        <v>509</v>
      </c>
      <c r="C469" s="272">
        <v>926.5</v>
      </c>
      <c r="D469" s="274">
        <v>925.16666666666663</v>
      </c>
      <c r="E469" s="274">
        <v>917.33333333333326</v>
      </c>
      <c r="F469" s="274">
        <v>908.16666666666663</v>
      </c>
      <c r="G469" s="274">
        <v>900.33333333333326</v>
      </c>
      <c r="H469" s="274">
        <v>934.33333333333326</v>
      </c>
      <c r="I469" s="274">
        <v>942.16666666666652</v>
      </c>
      <c r="J469" s="274">
        <v>951.33333333333326</v>
      </c>
      <c r="K469" s="272">
        <v>933</v>
      </c>
      <c r="L469" s="272">
        <v>916</v>
      </c>
      <c r="M469" s="272">
        <v>0.53864000000000001</v>
      </c>
    </row>
    <row r="470" spans="1:13">
      <c r="A470" s="263">
        <v>460</v>
      </c>
      <c r="B470" s="240" t="s">
        <v>510</v>
      </c>
      <c r="C470" s="272">
        <v>1312.7</v>
      </c>
      <c r="D470" s="274">
        <v>1309.1499999999999</v>
      </c>
      <c r="E470" s="274">
        <v>1273.5499999999997</v>
      </c>
      <c r="F470" s="274">
        <v>1234.3999999999999</v>
      </c>
      <c r="G470" s="274">
        <v>1198.7999999999997</v>
      </c>
      <c r="H470" s="274">
        <v>1348.2999999999997</v>
      </c>
      <c r="I470" s="274">
        <v>1383.8999999999996</v>
      </c>
      <c r="J470" s="274">
        <v>1423.0499999999997</v>
      </c>
      <c r="K470" s="272">
        <v>1344.75</v>
      </c>
      <c r="L470" s="272">
        <v>1270</v>
      </c>
      <c r="M470" s="272">
        <v>0.88743000000000005</v>
      </c>
    </row>
    <row r="471" spans="1:13">
      <c r="A471" s="263">
        <v>461</v>
      </c>
      <c r="B471" s="240" t="s">
        <v>186</v>
      </c>
      <c r="C471" s="272">
        <v>1509.45</v>
      </c>
      <c r="D471" s="274">
        <v>1517.6333333333332</v>
      </c>
      <c r="E471" s="274">
        <v>1496.3166666666664</v>
      </c>
      <c r="F471" s="274">
        <v>1483.1833333333332</v>
      </c>
      <c r="G471" s="274">
        <v>1461.8666666666663</v>
      </c>
      <c r="H471" s="274">
        <v>1530.7666666666664</v>
      </c>
      <c r="I471" s="274">
        <v>1552.083333333333</v>
      </c>
      <c r="J471" s="274">
        <v>1565.2166666666665</v>
      </c>
      <c r="K471" s="272">
        <v>1538.95</v>
      </c>
      <c r="L471" s="272">
        <v>1504.5</v>
      </c>
      <c r="M471" s="272">
        <v>13.44007</v>
      </c>
    </row>
    <row r="472" spans="1:13">
      <c r="A472" s="263">
        <v>462</v>
      </c>
      <c r="B472" s="240" t="s">
        <v>187</v>
      </c>
      <c r="C472" s="272">
        <v>2752.05</v>
      </c>
      <c r="D472" s="274">
        <v>2718.1666666666665</v>
      </c>
      <c r="E472" s="274">
        <v>2671.333333333333</v>
      </c>
      <c r="F472" s="272">
        <v>2590.6166666666663</v>
      </c>
      <c r="G472" s="274">
        <v>2543.7833333333328</v>
      </c>
      <c r="H472" s="274">
        <v>2798.8833333333332</v>
      </c>
      <c r="I472" s="272">
        <v>2845.7166666666662</v>
      </c>
      <c r="J472" s="274">
        <v>2926.4333333333334</v>
      </c>
      <c r="K472" s="274">
        <v>2765</v>
      </c>
      <c r="L472" s="272">
        <v>2637.45</v>
      </c>
      <c r="M472" s="274">
        <v>3.4953799999999999</v>
      </c>
    </row>
    <row r="473" spans="1:13">
      <c r="A473" s="263">
        <v>463</v>
      </c>
      <c r="B473" s="240" t="s">
        <v>188</v>
      </c>
      <c r="C473" s="272">
        <v>318.5</v>
      </c>
      <c r="D473" s="274">
        <v>319.05</v>
      </c>
      <c r="E473" s="274">
        <v>315.85000000000002</v>
      </c>
      <c r="F473" s="272">
        <v>313.2</v>
      </c>
      <c r="G473" s="274">
        <v>310</v>
      </c>
      <c r="H473" s="274">
        <v>321.70000000000005</v>
      </c>
      <c r="I473" s="272">
        <v>324.89999999999998</v>
      </c>
      <c r="J473" s="274">
        <v>327.55000000000007</v>
      </c>
      <c r="K473" s="274">
        <v>322.25</v>
      </c>
      <c r="L473" s="272">
        <v>316.39999999999998</v>
      </c>
      <c r="M473" s="274">
        <v>15.28572</v>
      </c>
    </row>
    <row r="474" spans="1:13">
      <c r="A474" s="263">
        <v>464</v>
      </c>
      <c r="B474" s="240" t="s">
        <v>511</v>
      </c>
      <c r="C474" s="240">
        <v>688.45</v>
      </c>
      <c r="D474" s="284">
        <v>682.85</v>
      </c>
      <c r="E474" s="284">
        <v>673.6</v>
      </c>
      <c r="F474" s="284">
        <v>658.75</v>
      </c>
      <c r="G474" s="284">
        <v>649.5</v>
      </c>
      <c r="H474" s="284">
        <v>697.7</v>
      </c>
      <c r="I474" s="284">
        <v>706.95</v>
      </c>
      <c r="J474" s="284">
        <v>721.80000000000007</v>
      </c>
      <c r="K474" s="284">
        <v>692.1</v>
      </c>
      <c r="L474" s="284">
        <v>668</v>
      </c>
      <c r="M474" s="284">
        <v>14.24089</v>
      </c>
    </row>
    <row r="475" spans="1:13">
      <c r="A475" s="263">
        <v>465</v>
      </c>
      <c r="B475" s="240" t="s">
        <v>512</v>
      </c>
      <c r="C475" s="240">
        <v>14.1</v>
      </c>
      <c r="D475" s="284">
        <v>14.266666666666666</v>
      </c>
      <c r="E475" s="284">
        <v>13.883333333333331</v>
      </c>
      <c r="F475" s="284">
        <v>13.666666666666666</v>
      </c>
      <c r="G475" s="284">
        <v>13.283333333333331</v>
      </c>
      <c r="H475" s="284">
        <v>14.483333333333331</v>
      </c>
      <c r="I475" s="284">
        <v>14.866666666666664</v>
      </c>
      <c r="J475" s="284">
        <v>15.08333333333333</v>
      </c>
      <c r="K475" s="284">
        <v>14.65</v>
      </c>
      <c r="L475" s="284">
        <v>14.05</v>
      </c>
      <c r="M475" s="284">
        <v>120.66613</v>
      </c>
    </row>
    <row r="476" spans="1:13">
      <c r="A476" s="263">
        <v>466</v>
      </c>
      <c r="B476" s="240" t="s">
        <v>513</v>
      </c>
      <c r="C476" s="284">
        <v>858.3</v>
      </c>
      <c r="D476" s="284">
        <v>846.16666666666663</v>
      </c>
      <c r="E476" s="284">
        <v>818.33333333333326</v>
      </c>
      <c r="F476" s="284">
        <v>778.36666666666667</v>
      </c>
      <c r="G476" s="284">
        <v>750.5333333333333</v>
      </c>
      <c r="H476" s="284">
        <v>886.13333333333321</v>
      </c>
      <c r="I476" s="284">
        <v>913.96666666666647</v>
      </c>
      <c r="J476" s="284">
        <v>953.93333333333317</v>
      </c>
      <c r="K476" s="284">
        <v>874</v>
      </c>
      <c r="L476" s="284">
        <v>806.2</v>
      </c>
      <c r="M476" s="284">
        <v>1.27118</v>
      </c>
    </row>
    <row r="477" spans="1:13">
      <c r="A477" s="263">
        <v>467</v>
      </c>
      <c r="B477" s="240" t="s">
        <v>514</v>
      </c>
      <c r="C477" s="284">
        <v>13.3</v>
      </c>
      <c r="D477" s="284">
        <v>13.566666666666668</v>
      </c>
      <c r="E477" s="284">
        <v>12.983333333333336</v>
      </c>
      <c r="F477" s="284">
        <v>12.666666666666668</v>
      </c>
      <c r="G477" s="284">
        <v>12.083333333333336</v>
      </c>
      <c r="H477" s="284">
        <v>13.883333333333336</v>
      </c>
      <c r="I477" s="284">
        <v>14.466666666666669</v>
      </c>
      <c r="J477" s="284">
        <v>14.783333333333337</v>
      </c>
      <c r="K477" s="284">
        <v>14.15</v>
      </c>
      <c r="L477" s="284">
        <v>13.25</v>
      </c>
      <c r="M477" s="284">
        <v>120.86405999999999</v>
      </c>
    </row>
    <row r="478" spans="1:13">
      <c r="A478" s="263">
        <v>468</v>
      </c>
      <c r="B478" s="240" t="s">
        <v>515</v>
      </c>
      <c r="C478" s="284">
        <v>348.4</v>
      </c>
      <c r="D478" s="284">
        <v>351.25</v>
      </c>
      <c r="E478" s="284">
        <v>344.5</v>
      </c>
      <c r="F478" s="284">
        <v>340.6</v>
      </c>
      <c r="G478" s="284">
        <v>333.85</v>
      </c>
      <c r="H478" s="284">
        <v>355.15</v>
      </c>
      <c r="I478" s="284">
        <v>361.9</v>
      </c>
      <c r="J478" s="284">
        <v>365.79999999999995</v>
      </c>
      <c r="K478" s="284">
        <v>358</v>
      </c>
      <c r="L478" s="284">
        <v>347.35</v>
      </c>
      <c r="M478" s="284">
        <v>1.37293</v>
      </c>
    </row>
    <row r="479" spans="1:13">
      <c r="A479" s="263">
        <v>469</v>
      </c>
      <c r="B479" s="240" t="s">
        <v>194</v>
      </c>
      <c r="C479" s="284">
        <v>536.5</v>
      </c>
      <c r="D479" s="284">
        <v>541.7833333333333</v>
      </c>
      <c r="E479" s="284">
        <v>529.71666666666658</v>
      </c>
      <c r="F479" s="284">
        <v>522.93333333333328</v>
      </c>
      <c r="G479" s="284">
        <v>510.86666666666656</v>
      </c>
      <c r="H479" s="284">
        <v>548.56666666666661</v>
      </c>
      <c r="I479" s="284">
        <v>560.63333333333321</v>
      </c>
      <c r="J479" s="284">
        <v>567.41666666666663</v>
      </c>
      <c r="K479" s="284">
        <v>553.85</v>
      </c>
      <c r="L479" s="284">
        <v>535</v>
      </c>
      <c r="M479" s="284">
        <v>63.777889999999999</v>
      </c>
    </row>
    <row r="480" spans="1:13">
      <c r="A480" s="263">
        <v>470</v>
      </c>
      <c r="B480" s="240" t="s">
        <v>191</v>
      </c>
      <c r="C480" s="284">
        <v>250.85</v>
      </c>
      <c r="D480" s="284">
        <v>252.86666666666667</v>
      </c>
      <c r="E480" s="284">
        <v>247.98333333333335</v>
      </c>
      <c r="F480" s="284">
        <v>245.11666666666667</v>
      </c>
      <c r="G480" s="284">
        <v>240.23333333333335</v>
      </c>
      <c r="H480" s="284">
        <v>255.73333333333335</v>
      </c>
      <c r="I480" s="284">
        <v>260.61666666666667</v>
      </c>
      <c r="J480" s="284">
        <v>263.48333333333335</v>
      </c>
      <c r="K480" s="284">
        <v>257.75</v>
      </c>
      <c r="L480" s="284">
        <v>250</v>
      </c>
      <c r="M480" s="284">
        <v>8.8489799999999992</v>
      </c>
    </row>
    <row r="481" spans="1:13">
      <c r="A481" s="263">
        <v>471</v>
      </c>
      <c r="B481" s="240" t="s">
        <v>787</v>
      </c>
      <c r="C481" s="284">
        <v>36.5</v>
      </c>
      <c r="D481" s="284">
        <v>36.433333333333337</v>
      </c>
      <c r="E481" s="284">
        <v>36.166666666666671</v>
      </c>
      <c r="F481" s="284">
        <v>35.833333333333336</v>
      </c>
      <c r="G481" s="284">
        <v>35.56666666666667</v>
      </c>
      <c r="H481" s="284">
        <v>36.766666666666673</v>
      </c>
      <c r="I481" s="284">
        <v>37.033333333333339</v>
      </c>
      <c r="J481" s="284">
        <v>37.366666666666674</v>
      </c>
      <c r="K481" s="284">
        <v>36.700000000000003</v>
      </c>
      <c r="L481" s="284">
        <v>36.1</v>
      </c>
      <c r="M481" s="284">
        <v>32.85116</v>
      </c>
    </row>
    <row r="482" spans="1:13">
      <c r="A482" s="263">
        <v>472</v>
      </c>
      <c r="B482" s="240" t="s">
        <v>192</v>
      </c>
      <c r="C482" s="284">
        <v>6352.1</v>
      </c>
      <c r="D482" s="284">
        <v>6290.3666666666659</v>
      </c>
      <c r="E482" s="284">
        <v>6181.7333333333318</v>
      </c>
      <c r="F482" s="284">
        <v>6011.3666666666659</v>
      </c>
      <c r="G482" s="284">
        <v>5902.7333333333318</v>
      </c>
      <c r="H482" s="284">
        <v>6460.7333333333318</v>
      </c>
      <c r="I482" s="284">
        <v>6569.366666666665</v>
      </c>
      <c r="J482" s="284">
        <v>6739.7333333333318</v>
      </c>
      <c r="K482" s="284">
        <v>6399</v>
      </c>
      <c r="L482" s="284">
        <v>6120</v>
      </c>
      <c r="M482" s="284">
        <v>11.740589999999999</v>
      </c>
    </row>
    <row r="483" spans="1:13">
      <c r="A483" s="263">
        <v>473</v>
      </c>
      <c r="B483" s="240" t="s">
        <v>193</v>
      </c>
      <c r="C483" s="284">
        <v>34.799999999999997</v>
      </c>
      <c r="D483" s="284">
        <v>35.233333333333327</v>
      </c>
      <c r="E483" s="284">
        <v>34.166666666666657</v>
      </c>
      <c r="F483" s="284">
        <v>33.533333333333331</v>
      </c>
      <c r="G483" s="284">
        <v>32.466666666666661</v>
      </c>
      <c r="H483" s="284">
        <v>35.866666666666653</v>
      </c>
      <c r="I483" s="284">
        <v>36.93333333333333</v>
      </c>
      <c r="J483" s="284">
        <v>37.566666666666649</v>
      </c>
      <c r="K483" s="284">
        <v>36.299999999999997</v>
      </c>
      <c r="L483" s="284">
        <v>34.6</v>
      </c>
      <c r="M483" s="284">
        <v>282.08918999999997</v>
      </c>
    </row>
    <row r="484" spans="1:13">
      <c r="A484" s="263">
        <v>474</v>
      </c>
      <c r="B484" s="240" t="s">
        <v>190</v>
      </c>
      <c r="C484" s="284">
        <v>1278.6500000000001</v>
      </c>
      <c r="D484" s="284">
        <v>1293.6166666666668</v>
      </c>
      <c r="E484" s="284">
        <v>1257.5833333333335</v>
      </c>
      <c r="F484" s="284">
        <v>1236.5166666666667</v>
      </c>
      <c r="G484" s="284">
        <v>1200.4833333333333</v>
      </c>
      <c r="H484" s="284">
        <v>1314.6833333333336</v>
      </c>
      <c r="I484" s="284">
        <v>1350.7166666666669</v>
      </c>
      <c r="J484" s="284">
        <v>1371.7833333333338</v>
      </c>
      <c r="K484" s="284">
        <v>1329.65</v>
      </c>
      <c r="L484" s="284">
        <v>1272.55</v>
      </c>
      <c r="M484" s="284">
        <v>11.50845</v>
      </c>
    </row>
    <row r="485" spans="1:13">
      <c r="A485" s="263">
        <v>475</v>
      </c>
      <c r="B485" s="240" t="s">
        <v>141</v>
      </c>
      <c r="C485" s="284">
        <v>580.70000000000005</v>
      </c>
      <c r="D485" s="284">
        <v>584.78333333333342</v>
      </c>
      <c r="E485" s="284">
        <v>574.96666666666681</v>
      </c>
      <c r="F485" s="284">
        <v>569.23333333333335</v>
      </c>
      <c r="G485" s="284">
        <v>559.41666666666674</v>
      </c>
      <c r="H485" s="284">
        <v>590.51666666666688</v>
      </c>
      <c r="I485" s="284">
        <v>600.33333333333348</v>
      </c>
      <c r="J485" s="284">
        <v>606.06666666666695</v>
      </c>
      <c r="K485" s="284">
        <v>594.6</v>
      </c>
      <c r="L485" s="284">
        <v>579.04999999999995</v>
      </c>
      <c r="M485" s="284">
        <v>17.937090000000001</v>
      </c>
    </row>
    <row r="486" spans="1:13">
      <c r="A486" s="263">
        <v>476</v>
      </c>
      <c r="B486" s="240" t="s">
        <v>278</v>
      </c>
      <c r="C486" s="284">
        <v>241.1</v>
      </c>
      <c r="D486" s="284">
        <v>244.6</v>
      </c>
      <c r="E486" s="284">
        <v>235.5</v>
      </c>
      <c r="F486" s="284">
        <v>229.9</v>
      </c>
      <c r="G486" s="284">
        <v>220.8</v>
      </c>
      <c r="H486" s="284">
        <v>250.2</v>
      </c>
      <c r="I486" s="284">
        <v>259.29999999999995</v>
      </c>
      <c r="J486" s="284">
        <v>264.89999999999998</v>
      </c>
      <c r="K486" s="284">
        <v>253.7</v>
      </c>
      <c r="L486" s="284">
        <v>239</v>
      </c>
      <c r="M486" s="284">
        <v>9.9863199999999992</v>
      </c>
    </row>
    <row r="487" spans="1:13">
      <c r="A487" s="263">
        <v>477</v>
      </c>
      <c r="B487" s="240" t="s">
        <v>516</v>
      </c>
      <c r="C487" s="284">
        <v>2482.1999999999998</v>
      </c>
      <c r="D487" s="284">
        <v>2470.8666666666668</v>
      </c>
      <c r="E487" s="284">
        <v>2431.3333333333335</v>
      </c>
      <c r="F487" s="284">
        <v>2380.4666666666667</v>
      </c>
      <c r="G487" s="284">
        <v>2340.9333333333334</v>
      </c>
      <c r="H487" s="284">
        <v>2521.7333333333336</v>
      </c>
      <c r="I487" s="284">
        <v>2561.2666666666664</v>
      </c>
      <c r="J487" s="284">
        <v>2612.1333333333337</v>
      </c>
      <c r="K487" s="284">
        <v>2510.4</v>
      </c>
      <c r="L487" s="284">
        <v>2420</v>
      </c>
      <c r="M487" s="284">
        <v>0.19863</v>
      </c>
    </row>
    <row r="488" spans="1:13">
      <c r="A488" s="263">
        <v>478</v>
      </c>
      <c r="B488" s="240" t="s">
        <v>517</v>
      </c>
      <c r="C488" s="284">
        <v>355.05</v>
      </c>
      <c r="D488" s="284">
        <v>355.81666666666666</v>
      </c>
      <c r="E488" s="284">
        <v>351.73333333333335</v>
      </c>
      <c r="F488" s="284">
        <v>348.41666666666669</v>
      </c>
      <c r="G488" s="284">
        <v>344.33333333333337</v>
      </c>
      <c r="H488" s="284">
        <v>359.13333333333333</v>
      </c>
      <c r="I488" s="284">
        <v>363.2166666666667</v>
      </c>
      <c r="J488" s="284">
        <v>366.5333333333333</v>
      </c>
      <c r="K488" s="284">
        <v>359.9</v>
      </c>
      <c r="L488" s="284">
        <v>352.5</v>
      </c>
      <c r="M488" s="284">
        <v>3.992</v>
      </c>
    </row>
    <row r="489" spans="1:13">
      <c r="A489" s="263">
        <v>479</v>
      </c>
      <c r="B489" s="240" t="s">
        <v>518</v>
      </c>
      <c r="C489" s="284">
        <v>204.7</v>
      </c>
      <c r="D489" s="284">
        <v>203.93333333333331</v>
      </c>
      <c r="E489" s="284">
        <v>199.96666666666661</v>
      </c>
      <c r="F489" s="284">
        <v>195.23333333333329</v>
      </c>
      <c r="G489" s="284">
        <v>191.26666666666659</v>
      </c>
      <c r="H489" s="284">
        <v>208.66666666666663</v>
      </c>
      <c r="I489" s="284">
        <v>212.63333333333333</v>
      </c>
      <c r="J489" s="284">
        <v>217.36666666666665</v>
      </c>
      <c r="K489" s="284">
        <v>207.9</v>
      </c>
      <c r="L489" s="284">
        <v>199.2</v>
      </c>
      <c r="M489" s="284">
        <v>8.4251799999999992</v>
      </c>
    </row>
    <row r="490" spans="1:13">
      <c r="A490" s="263">
        <v>480</v>
      </c>
      <c r="B490" s="240" t="s">
        <v>519</v>
      </c>
      <c r="C490" s="284">
        <v>3610.85</v>
      </c>
      <c r="D490" s="284">
        <v>3624.6166666666668</v>
      </c>
      <c r="E490" s="284">
        <v>3581.2333333333336</v>
      </c>
      <c r="F490" s="284">
        <v>3551.6166666666668</v>
      </c>
      <c r="G490" s="284">
        <v>3508.2333333333336</v>
      </c>
      <c r="H490" s="284">
        <v>3654.2333333333336</v>
      </c>
      <c r="I490" s="284">
        <v>3697.6166666666668</v>
      </c>
      <c r="J490" s="284">
        <v>3727.2333333333336</v>
      </c>
      <c r="K490" s="284">
        <v>3668</v>
      </c>
      <c r="L490" s="284">
        <v>3595</v>
      </c>
      <c r="M490" s="284">
        <v>0.21113999999999999</v>
      </c>
    </row>
    <row r="491" spans="1:13">
      <c r="A491" s="263">
        <v>481</v>
      </c>
      <c r="B491" s="240" t="s">
        <v>520</v>
      </c>
      <c r="C491" s="284">
        <v>2732.25</v>
      </c>
      <c r="D491" s="284">
        <v>2729.0666666666666</v>
      </c>
      <c r="E491" s="284">
        <v>2694.1833333333334</v>
      </c>
      <c r="F491" s="284">
        <v>2656.1166666666668</v>
      </c>
      <c r="G491" s="284">
        <v>2621.2333333333336</v>
      </c>
      <c r="H491" s="284">
        <v>2767.1333333333332</v>
      </c>
      <c r="I491" s="284">
        <v>2802.0166666666664</v>
      </c>
      <c r="J491" s="284">
        <v>2840.083333333333</v>
      </c>
      <c r="K491" s="284">
        <v>2763.95</v>
      </c>
      <c r="L491" s="284">
        <v>2691</v>
      </c>
      <c r="M491" s="284">
        <v>0.81862999999999997</v>
      </c>
    </row>
    <row r="492" spans="1:13">
      <c r="A492" s="263">
        <v>482</v>
      </c>
      <c r="B492" s="240" t="s">
        <v>521</v>
      </c>
      <c r="C492" s="284">
        <v>54.55</v>
      </c>
      <c r="D492" s="284">
        <v>54.25</v>
      </c>
      <c r="E492" s="284">
        <v>53.5</v>
      </c>
      <c r="F492" s="284">
        <v>52.45</v>
      </c>
      <c r="G492" s="284">
        <v>51.7</v>
      </c>
      <c r="H492" s="284">
        <v>55.3</v>
      </c>
      <c r="I492" s="284">
        <v>56.05</v>
      </c>
      <c r="J492" s="284">
        <v>57.099999999999994</v>
      </c>
      <c r="K492" s="284">
        <v>55</v>
      </c>
      <c r="L492" s="284">
        <v>53.2</v>
      </c>
      <c r="M492" s="284">
        <v>29.74822</v>
      </c>
    </row>
    <row r="493" spans="1:13">
      <c r="A493" s="263">
        <v>483</v>
      </c>
      <c r="B493" s="240" t="s">
        <v>522</v>
      </c>
      <c r="C493" s="284">
        <v>1082.3499999999999</v>
      </c>
      <c r="D493" s="284">
        <v>1082.1499999999999</v>
      </c>
      <c r="E493" s="284">
        <v>1066.2999999999997</v>
      </c>
      <c r="F493" s="284">
        <v>1050.2499999999998</v>
      </c>
      <c r="G493" s="284">
        <v>1034.3999999999996</v>
      </c>
      <c r="H493" s="284">
        <v>1098.1999999999998</v>
      </c>
      <c r="I493" s="284">
        <v>1114.0499999999997</v>
      </c>
      <c r="J493" s="284">
        <v>1130.0999999999999</v>
      </c>
      <c r="K493" s="284">
        <v>1098</v>
      </c>
      <c r="L493" s="284">
        <v>1066.0999999999999</v>
      </c>
      <c r="M493" s="284">
        <v>0.94523000000000001</v>
      </c>
    </row>
    <row r="494" spans="1:13">
      <c r="A494" s="263">
        <v>484</v>
      </c>
      <c r="B494" s="240" t="s">
        <v>279</v>
      </c>
      <c r="C494" s="284">
        <v>446.2</v>
      </c>
      <c r="D494" s="284">
        <v>446.81666666666666</v>
      </c>
      <c r="E494" s="284">
        <v>437.63333333333333</v>
      </c>
      <c r="F494" s="284">
        <v>429.06666666666666</v>
      </c>
      <c r="G494" s="284">
        <v>419.88333333333333</v>
      </c>
      <c r="H494" s="284">
        <v>455.38333333333333</v>
      </c>
      <c r="I494" s="284">
        <v>464.56666666666661</v>
      </c>
      <c r="J494" s="284">
        <v>473.13333333333333</v>
      </c>
      <c r="K494" s="284">
        <v>456</v>
      </c>
      <c r="L494" s="284">
        <v>438.25</v>
      </c>
      <c r="M494" s="284">
        <v>1.1066</v>
      </c>
    </row>
    <row r="495" spans="1:13">
      <c r="A495" s="263">
        <v>485</v>
      </c>
      <c r="B495" s="240" t="s">
        <v>523</v>
      </c>
      <c r="C495" s="284">
        <v>901.25</v>
      </c>
      <c r="D495" s="284">
        <v>901.01666666666677</v>
      </c>
      <c r="E495" s="284">
        <v>891.93333333333351</v>
      </c>
      <c r="F495" s="284">
        <v>882.61666666666679</v>
      </c>
      <c r="G495" s="284">
        <v>873.53333333333353</v>
      </c>
      <c r="H495" s="284">
        <v>910.33333333333348</v>
      </c>
      <c r="I495" s="284">
        <v>919.41666666666674</v>
      </c>
      <c r="J495" s="284">
        <v>928.73333333333346</v>
      </c>
      <c r="K495" s="284">
        <v>910.1</v>
      </c>
      <c r="L495" s="284">
        <v>891.7</v>
      </c>
      <c r="M495" s="284">
        <v>1.20319</v>
      </c>
    </row>
    <row r="496" spans="1:13">
      <c r="A496" s="263">
        <v>486</v>
      </c>
      <c r="B496" s="240" t="s">
        <v>524</v>
      </c>
      <c r="C496" s="284">
        <v>1681.35</v>
      </c>
      <c r="D496" s="284">
        <v>1674.4666666666665</v>
      </c>
      <c r="E496" s="284">
        <v>1652.133333333333</v>
      </c>
      <c r="F496" s="284">
        <v>1622.9166666666665</v>
      </c>
      <c r="G496" s="284">
        <v>1600.583333333333</v>
      </c>
      <c r="H496" s="284">
        <v>1703.6833333333329</v>
      </c>
      <c r="I496" s="284">
        <v>1726.0166666666664</v>
      </c>
      <c r="J496" s="284">
        <v>1755.2333333333329</v>
      </c>
      <c r="K496" s="284">
        <v>1696.8</v>
      </c>
      <c r="L496" s="284">
        <v>1645.25</v>
      </c>
      <c r="M496" s="284">
        <v>1.5088999999999999</v>
      </c>
    </row>
    <row r="497" spans="1:13">
      <c r="A497" s="263">
        <v>487</v>
      </c>
      <c r="B497" s="240" t="s">
        <v>525</v>
      </c>
      <c r="C497" s="284">
        <v>1223.6500000000001</v>
      </c>
      <c r="D497" s="284">
        <v>1234.1333333333334</v>
      </c>
      <c r="E497" s="284">
        <v>1209.5666666666668</v>
      </c>
      <c r="F497" s="284">
        <v>1195.4833333333333</v>
      </c>
      <c r="G497" s="284">
        <v>1170.9166666666667</v>
      </c>
      <c r="H497" s="284">
        <v>1248.2166666666669</v>
      </c>
      <c r="I497" s="284">
        <v>1272.7833333333335</v>
      </c>
      <c r="J497" s="284">
        <v>1286.866666666667</v>
      </c>
      <c r="K497" s="284">
        <v>1258.7</v>
      </c>
      <c r="L497" s="284">
        <v>1220.05</v>
      </c>
      <c r="M497" s="284">
        <v>0.39121</v>
      </c>
    </row>
    <row r="498" spans="1:13">
      <c r="A498" s="263">
        <v>488</v>
      </c>
      <c r="B498" s="240" t="s">
        <v>118</v>
      </c>
      <c r="C498" s="284">
        <v>12</v>
      </c>
      <c r="D498" s="284">
        <v>12.116666666666667</v>
      </c>
      <c r="E498" s="284">
        <v>11.783333333333335</v>
      </c>
      <c r="F498" s="284">
        <v>11.566666666666668</v>
      </c>
      <c r="G498" s="284">
        <v>11.233333333333336</v>
      </c>
      <c r="H498" s="284">
        <v>12.333333333333334</v>
      </c>
      <c r="I498" s="284">
        <v>12.666666666666666</v>
      </c>
      <c r="J498" s="284">
        <v>12.883333333333333</v>
      </c>
      <c r="K498" s="284">
        <v>12.45</v>
      </c>
      <c r="L498" s="284">
        <v>11.9</v>
      </c>
      <c r="M498" s="284">
        <v>1966.04376</v>
      </c>
    </row>
    <row r="499" spans="1:13">
      <c r="A499" s="263">
        <v>489</v>
      </c>
      <c r="B499" s="240" t="s">
        <v>196</v>
      </c>
      <c r="C499" s="284">
        <v>1001.2</v>
      </c>
      <c r="D499" s="284">
        <v>1010.5</v>
      </c>
      <c r="E499" s="284">
        <v>980.15000000000009</v>
      </c>
      <c r="F499" s="284">
        <v>959.10000000000014</v>
      </c>
      <c r="G499" s="284">
        <v>928.75000000000023</v>
      </c>
      <c r="H499" s="284">
        <v>1031.55</v>
      </c>
      <c r="I499" s="284">
        <v>1061.8999999999999</v>
      </c>
      <c r="J499" s="284">
        <v>1082.9499999999998</v>
      </c>
      <c r="K499" s="284">
        <v>1040.8499999999999</v>
      </c>
      <c r="L499" s="284">
        <v>989.45</v>
      </c>
      <c r="M499" s="284">
        <v>36.727359999999997</v>
      </c>
    </row>
    <row r="500" spans="1:13">
      <c r="A500" s="263">
        <v>490</v>
      </c>
      <c r="B500" s="240" t="s">
        <v>526</v>
      </c>
      <c r="C500" s="284">
        <v>5566.45</v>
      </c>
      <c r="D500" s="284">
        <v>5607.1333333333341</v>
      </c>
      <c r="E500" s="284">
        <v>5514.3166666666684</v>
      </c>
      <c r="F500" s="284">
        <v>5462.1833333333343</v>
      </c>
      <c r="G500" s="284">
        <v>5369.3666666666686</v>
      </c>
      <c r="H500" s="284">
        <v>5659.2666666666682</v>
      </c>
      <c r="I500" s="284">
        <v>5752.0833333333339</v>
      </c>
      <c r="J500" s="284">
        <v>5804.2166666666681</v>
      </c>
      <c r="K500" s="284">
        <v>5699.95</v>
      </c>
      <c r="L500" s="284">
        <v>5555</v>
      </c>
      <c r="M500" s="284">
        <v>1.746E-2</v>
      </c>
    </row>
    <row r="501" spans="1:13">
      <c r="A501" s="263">
        <v>491</v>
      </c>
      <c r="B501" s="240" t="s">
        <v>527</v>
      </c>
      <c r="C501" s="284">
        <v>126.15</v>
      </c>
      <c r="D501" s="284">
        <v>126.89999999999999</v>
      </c>
      <c r="E501" s="284">
        <v>124.29999999999998</v>
      </c>
      <c r="F501" s="284">
        <v>122.44999999999999</v>
      </c>
      <c r="G501" s="284">
        <v>119.84999999999998</v>
      </c>
      <c r="H501" s="284">
        <v>128.75</v>
      </c>
      <c r="I501" s="284">
        <v>131.34999999999997</v>
      </c>
      <c r="J501" s="284">
        <v>133.19999999999999</v>
      </c>
      <c r="K501" s="284">
        <v>129.5</v>
      </c>
      <c r="L501" s="284">
        <v>125.05</v>
      </c>
      <c r="M501" s="284">
        <v>10.809710000000001</v>
      </c>
    </row>
    <row r="502" spans="1:13">
      <c r="A502" s="263">
        <v>492</v>
      </c>
      <c r="B502" s="240" t="s">
        <v>528</v>
      </c>
      <c r="C502" s="284">
        <v>68.900000000000006</v>
      </c>
      <c r="D502" s="284">
        <v>70.516666666666666</v>
      </c>
      <c r="E502" s="284">
        <v>66.733333333333334</v>
      </c>
      <c r="F502" s="284">
        <v>64.566666666666663</v>
      </c>
      <c r="G502" s="284">
        <v>60.783333333333331</v>
      </c>
      <c r="H502" s="284">
        <v>72.683333333333337</v>
      </c>
      <c r="I502" s="284">
        <v>76.466666666666669</v>
      </c>
      <c r="J502" s="284">
        <v>78.63333333333334</v>
      </c>
      <c r="K502" s="284">
        <v>74.3</v>
      </c>
      <c r="L502" s="284">
        <v>68.349999999999994</v>
      </c>
      <c r="M502" s="284">
        <v>14.766159999999999</v>
      </c>
    </row>
    <row r="503" spans="1:13">
      <c r="A503" s="263">
        <v>493</v>
      </c>
      <c r="B503" s="240" t="s">
        <v>772</v>
      </c>
      <c r="C503" s="284">
        <v>455.6</v>
      </c>
      <c r="D503" s="284">
        <v>459.43333333333334</v>
      </c>
      <c r="E503" s="284">
        <v>449.16666666666669</v>
      </c>
      <c r="F503" s="284">
        <v>442.73333333333335</v>
      </c>
      <c r="G503" s="284">
        <v>432.4666666666667</v>
      </c>
      <c r="H503" s="284">
        <v>465.86666666666667</v>
      </c>
      <c r="I503" s="284">
        <v>476.13333333333333</v>
      </c>
      <c r="J503" s="284">
        <v>482.56666666666666</v>
      </c>
      <c r="K503" s="284">
        <v>469.7</v>
      </c>
      <c r="L503" s="284">
        <v>453</v>
      </c>
      <c r="M503" s="284">
        <v>0.52856999999999998</v>
      </c>
    </row>
    <row r="504" spans="1:13">
      <c r="A504" s="263">
        <v>494</v>
      </c>
      <c r="B504" s="240" t="s">
        <v>529</v>
      </c>
      <c r="C504" s="284">
        <v>2422.65</v>
      </c>
      <c r="D504" s="284">
        <v>2447.0166666666669</v>
      </c>
      <c r="E504" s="284">
        <v>2345.6333333333337</v>
      </c>
      <c r="F504" s="284">
        <v>2268.6166666666668</v>
      </c>
      <c r="G504" s="284">
        <v>2167.2333333333336</v>
      </c>
      <c r="H504" s="284">
        <v>2524.0333333333338</v>
      </c>
      <c r="I504" s="284">
        <v>2625.416666666667</v>
      </c>
      <c r="J504" s="284">
        <v>2702.4333333333338</v>
      </c>
      <c r="K504" s="284">
        <v>2548.4</v>
      </c>
      <c r="L504" s="284">
        <v>2370</v>
      </c>
      <c r="M504" s="284">
        <v>2.70173</v>
      </c>
    </row>
    <row r="505" spans="1:13">
      <c r="A505" s="263">
        <v>495</v>
      </c>
      <c r="B505" s="240" t="s">
        <v>197</v>
      </c>
      <c r="C505" s="284">
        <v>425.55</v>
      </c>
      <c r="D505" s="284">
        <v>426.5</v>
      </c>
      <c r="E505" s="284">
        <v>419.6</v>
      </c>
      <c r="F505" s="284">
        <v>413.65000000000003</v>
      </c>
      <c r="G505" s="284">
        <v>406.75000000000006</v>
      </c>
      <c r="H505" s="284">
        <v>432.45</v>
      </c>
      <c r="I505" s="284">
        <v>439.34999999999997</v>
      </c>
      <c r="J505" s="284">
        <v>445.29999999999995</v>
      </c>
      <c r="K505" s="284">
        <v>433.4</v>
      </c>
      <c r="L505" s="284">
        <v>420.55</v>
      </c>
      <c r="M505" s="284">
        <v>86.790260000000004</v>
      </c>
    </row>
    <row r="506" spans="1:13">
      <c r="A506" s="263">
        <v>496</v>
      </c>
      <c r="B506" s="240" t="s">
        <v>530</v>
      </c>
      <c r="C506" s="284">
        <v>508.55</v>
      </c>
      <c r="D506" s="284">
        <v>512.5</v>
      </c>
      <c r="E506" s="284">
        <v>501.54999999999995</v>
      </c>
      <c r="F506" s="284">
        <v>494.54999999999995</v>
      </c>
      <c r="G506" s="284">
        <v>483.59999999999991</v>
      </c>
      <c r="H506" s="284">
        <v>519.5</v>
      </c>
      <c r="I506" s="284">
        <v>530.45000000000005</v>
      </c>
      <c r="J506" s="284">
        <v>537.45000000000005</v>
      </c>
      <c r="K506" s="284">
        <v>523.45000000000005</v>
      </c>
      <c r="L506" s="284">
        <v>505.5</v>
      </c>
      <c r="M506" s="284">
        <v>4.6396800000000002</v>
      </c>
    </row>
    <row r="507" spans="1:13">
      <c r="A507" s="263">
        <v>497</v>
      </c>
      <c r="B507" s="240" t="s">
        <v>198</v>
      </c>
      <c r="C507" s="284">
        <v>16.899999999999999</v>
      </c>
      <c r="D507" s="284">
        <v>17.033333333333331</v>
      </c>
      <c r="E507" s="284">
        <v>16.616666666666664</v>
      </c>
      <c r="F507" s="284">
        <v>16.333333333333332</v>
      </c>
      <c r="G507" s="284">
        <v>15.916666666666664</v>
      </c>
      <c r="H507" s="284">
        <v>17.316666666666663</v>
      </c>
      <c r="I507" s="284">
        <v>17.733333333333334</v>
      </c>
      <c r="J507" s="284">
        <v>18.016666666666662</v>
      </c>
      <c r="K507" s="284">
        <v>17.45</v>
      </c>
      <c r="L507" s="284">
        <v>16.75</v>
      </c>
      <c r="M507" s="284">
        <v>2355.5229399999998</v>
      </c>
    </row>
    <row r="508" spans="1:13">
      <c r="A508" s="263">
        <v>498</v>
      </c>
      <c r="B508" s="240" t="s">
        <v>199</v>
      </c>
      <c r="C508" s="284">
        <v>215.3</v>
      </c>
      <c r="D508" s="284">
        <v>226.28333333333333</v>
      </c>
      <c r="E508" s="284">
        <v>201.06666666666666</v>
      </c>
      <c r="F508" s="284">
        <v>186.83333333333334</v>
      </c>
      <c r="G508" s="284">
        <v>161.61666666666667</v>
      </c>
      <c r="H508" s="284">
        <v>240.51666666666665</v>
      </c>
      <c r="I508" s="284">
        <v>265.73333333333329</v>
      </c>
      <c r="J508" s="284">
        <v>279.96666666666664</v>
      </c>
      <c r="K508" s="284">
        <v>251.5</v>
      </c>
      <c r="L508" s="284">
        <v>212.05</v>
      </c>
      <c r="M508" s="284">
        <v>839.31232</v>
      </c>
    </row>
    <row r="509" spans="1:13">
      <c r="A509" s="263">
        <v>499</v>
      </c>
      <c r="B509" s="240" t="s">
        <v>531</v>
      </c>
      <c r="C509" s="284">
        <v>237.7</v>
      </c>
      <c r="D509" s="284">
        <v>238.29999999999998</v>
      </c>
      <c r="E509" s="284">
        <v>235.39999999999998</v>
      </c>
      <c r="F509" s="284">
        <v>233.1</v>
      </c>
      <c r="G509" s="284">
        <v>230.2</v>
      </c>
      <c r="H509" s="284">
        <v>240.59999999999997</v>
      </c>
      <c r="I509" s="284">
        <v>243.5</v>
      </c>
      <c r="J509" s="284">
        <v>245.79999999999995</v>
      </c>
      <c r="K509" s="284">
        <v>241.2</v>
      </c>
      <c r="L509" s="284">
        <v>236</v>
      </c>
      <c r="M509" s="284">
        <v>1.6266700000000001</v>
      </c>
    </row>
    <row r="510" spans="1:13">
      <c r="A510" s="263">
        <v>500</v>
      </c>
      <c r="B510" s="240" t="s">
        <v>532</v>
      </c>
      <c r="C510" s="284">
        <v>1871.45</v>
      </c>
      <c r="D510" s="284">
        <v>1872.6666666666667</v>
      </c>
      <c r="E510" s="284">
        <v>1848.7833333333335</v>
      </c>
      <c r="F510" s="284">
        <v>1826.1166666666668</v>
      </c>
      <c r="G510" s="284">
        <v>1802.2333333333336</v>
      </c>
      <c r="H510" s="284">
        <v>1895.3333333333335</v>
      </c>
      <c r="I510" s="284">
        <v>1919.2166666666667</v>
      </c>
      <c r="J510" s="284">
        <v>1941.8833333333334</v>
      </c>
      <c r="K510" s="284">
        <v>1896.55</v>
      </c>
      <c r="L510" s="284">
        <v>1850</v>
      </c>
      <c r="M510" s="284">
        <v>0.25624000000000002</v>
      </c>
    </row>
    <row r="511" spans="1:13">
      <c r="A511" s="263">
        <v>501</v>
      </c>
      <c r="B511" s="240" t="s">
        <v>742</v>
      </c>
      <c r="C511" s="284">
        <v>1003.55</v>
      </c>
      <c r="D511" s="284">
        <v>1013.4166666666666</v>
      </c>
      <c r="E511" s="284">
        <v>985.73333333333335</v>
      </c>
      <c r="F511" s="284">
        <v>967.91666666666674</v>
      </c>
      <c r="G511" s="284">
        <v>940.23333333333346</v>
      </c>
      <c r="H511" s="284">
        <v>1031.2333333333331</v>
      </c>
      <c r="I511" s="284">
        <v>1058.9166666666665</v>
      </c>
      <c r="J511" s="284">
        <v>1076.7333333333331</v>
      </c>
      <c r="K511" s="284">
        <v>1041.0999999999999</v>
      </c>
      <c r="L511" s="284">
        <v>995.6</v>
      </c>
      <c r="M511" s="284">
        <v>0.80586000000000002</v>
      </c>
    </row>
    <row r="513" spans="1:1">
      <c r="A513" s="289"/>
    </row>
    <row r="514" spans="1:1">
      <c r="A514" s="266"/>
    </row>
    <row r="515" spans="1:1">
      <c r="A515" s="289"/>
    </row>
    <row r="516" spans="1:1">
      <c r="A516" s="289"/>
    </row>
    <row r="517" spans="1:1">
      <c r="A517" s="290" t="s">
        <v>282</v>
      </c>
    </row>
    <row r="518" spans="1:1">
      <c r="A518" s="291" t="s">
        <v>200</v>
      </c>
    </row>
    <row r="519" spans="1:1">
      <c r="A519" s="291" t="s">
        <v>201</v>
      </c>
    </row>
    <row r="520" spans="1:1">
      <c r="A520" s="291" t="s">
        <v>202</v>
      </c>
    </row>
    <row r="521" spans="1:1">
      <c r="A521" s="291" t="s">
        <v>203</v>
      </c>
    </row>
    <row r="522" spans="1:1">
      <c r="A522" s="291" t="s">
        <v>204</v>
      </c>
    </row>
    <row r="523" spans="1:1">
      <c r="A523" s="292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6" t="s">
        <v>205</v>
      </c>
    </row>
    <row r="529" spans="1:1">
      <c r="A529" s="289" t="s">
        <v>206</v>
      </c>
    </row>
    <row r="530" spans="1:1">
      <c r="A530" s="289" t="s">
        <v>207</v>
      </c>
    </row>
    <row r="531" spans="1:1">
      <c r="A531" s="289" t="s">
        <v>208</v>
      </c>
    </row>
    <row r="532" spans="1:1">
      <c r="A532" s="293" t="s">
        <v>209</v>
      </c>
    </row>
    <row r="533" spans="1:1">
      <c r="A533" s="293" t="s">
        <v>210</v>
      </c>
    </row>
    <row r="534" spans="1:1">
      <c r="A534" s="293" t="s">
        <v>211</v>
      </c>
    </row>
    <row r="535" spans="1:1">
      <c r="A535" s="293" t="s">
        <v>212</v>
      </c>
    </row>
    <row r="536" spans="1:1">
      <c r="A536" s="293" t="s">
        <v>213</v>
      </c>
    </row>
    <row r="537" spans="1:1">
      <c r="A537" s="293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239" customWidth="1"/>
    <col min="2" max="2" width="14.28515625" style="118" customWidth="1"/>
    <col min="3" max="3" width="28.140625" style="240" customWidth="1"/>
    <col min="4" max="4" width="55.85546875" style="240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1" customWidth="1"/>
    <col min="9" max="16384" width="9.140625" style="240"/>
  </cols>
  <sheetData>
    <row r="1" spans="1:35" s="238" customFormat="1" ht="12">
      <c r="A1" s="242" t="s">
        <v>284</v>
      </c>
      <c r="B1" s="243"/>
      <c r="C1" s="244"/>
      <c r="D1" s="245"/>
      <c r="E1" s="246"/>
      <c r="F1" s="246"/>
      <c r="G1" s="246"/>
    </row>
    <row r="2" spans="1:35" s="238" customFormat="1" ht="12.75" customHeight="1">
      <c r="A2" s="247"/>
      <c r="B2" s="248"/>
      <c r="C2" s="249"/>
      <c r="D2" s="250"/>
      <c r="E2" s="251"/>
      <c r="F2" s="251"/>
      <c r="G2" s="251"/>
    </row>
    <row r="3" spans="1:35" s="238" customFormat="1" ht="12.75" customHeight="1">
      <c r="A3" s="247"/>
      <c r="B3" s="248"/>
      <c r="C3" s="249"/>
      <c r="D3" s="250"/>
      <c r="E3" s="251"/>
      <c r="F3" s="251"/>
      <c r="G3" s="251"/>
    </row>
    <row r="4" spans="1:35" s="238" customFormat="1" ht="12.75" customHeight="1">
      <c r="A4" s="247"/>
      <c r="B4" s="248"/>
      <c r="C4" s="249"/>
      <c r="D4" s="250"/>
      <c r="E4" s="251"/>
      <c r="F4" s="251"/>
      <c r="G4" s="251"/>
    </row>
    <row r="5" spans="1:35" s="238" customFormat="1" ht="6" customHeight="1">
      <c r="A5" s="562"/>
      <c r="B5" s="562"/>
      <c r="C5" s="563"/>
      <c r="D5" s="563"/>
      <c r="E5" s="246"/>
      <c r="F5" s="246"/>
      <c r="G5" s="246"/>
    </row>
    <row r="6" spans="1:35" s="238" customFormat="1" ht="26.25" customHeight="1">
      <c r="B6" s="254"/>
      <c r="C6" s="253"/>
      <c r="D6" s="253"/>
      <c r="E6" s="255" t="s">
        <v>283</v>
      </c>
      <c r="F6" s="246"/>
      <c r="G6" s="246"/>
    </row>
    <row r="7" spans="1:35" s="238" customFormat="1" ht="16.5" customHeight="1">
      <c r="A7" s="256" t="s">
        <v>533</v>
      </c>
      <c r="B7" s="564" t="s">
        <v>534</v>
      </c>
      <c r="C7" s="564"/>
      <c r="D7" s="257">
        <f>Main!B10</f>
        <v>44235</v>
      </c>
      <c r="E7" s="258"/>
      <c r="F7" s="246"/>
      <c r="G7" s="259"/>
    </row>
    <row r="8" spans="1:35" s="238" customFormat="1" ht="12.75" customHeight="1">
      <c r="A8" s="242"/>
      <c r="B8" s="246"/>
      <c r="C8" s="244"/>
      <c r="D8" s="245"/>
      <c r="E8" s="258"/>
      <c r="F8" s="258"/>
      <c r="G8" s="258"/>
    </row>
    <row r="9" spans="1:35" s="238" customFormat="1" ht="15.75" customHeight="1">
      <c r="A9" s="260" t="s">
        <v>535</v>
      </c>
      <c r="B9" s="261" t="s">
        <v>536</v>
      </c>
      <c r="C9" s="261" t="s">
        <v>537</v>
      </c>
      <c r="D9" s="261" t="s">
        <v>538</v>
      </c>
      <c r="E9" s="261" t="s">
        <v>539</v>
      </c>
      <c r="F9" s="261" t="s">
        <v>540</v>
      </c>
      <c r="G9" s="261" t="s">
        <v>541</v>
      </c>
      <c r="H9" s="261" t="s">
        <v>542</v>
      </c>
    </row>
    <row r="10" spans="1:35">
      <c r="A10" s="239">
        <v>44232</v>
      </c>
      <c r="B10" s="262">
        <v>539570</v>
      </c>
      <c r="C10" s="263" t="s">
        <v>913</v>
      </c>
      <c r="D10" s="263" t="s">
        <v>901</v>
      </c>
      <c r="E10" s="263" t="s">
        <v>544</v>
      </c>
      <c r="F10" s="376">
        <v>57600</v>
      </c>
      <c r="G10" s="262">
        <v>12.66</v>
      </c>
      <c r="H10" s="340" t="s">
        <v>306</v>
      </c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</row>
    <row r="11" spans="1:35">
      <c r="A11" s="239">
        <v>44232</v>
      </c>
      <c r="B11" s="262">
        <v>537069</v>
      </c>
      <c r="C11" s="263" t="s">
        <v>866</v>
      </c>
      <c r="D11" s="263" t="s">
        <v>867</v>
      </c>
      <c r="E11" s="263" t="s">
        <v>544</v>
      </c>
      <c r="F11" s="376">
        <v>250000</v>
      </c>
      <c r="G11" s="262">
        <v>29</v>
      </c>
      <c r="H11" s="340" t="s">
        <v>306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</row>
    <row r="12" spans="1:35">
      <c r="A12" s="239">
        <v>44232</v>
      </c>
      <c r="B12" s="262">
        <v>537069</v>
      </c>
      <c r="C12" s="263" t="s">
        <v>866</v>
      </c>
      <c r="D12" s="263" t="s">
        <v>868</v>
      </c>
      <c r="E12" s="263" t="s">
        <v>543</v>
      </c>
      <c r="F12" s="376">
        <v>281700</v>
      </c>
      <c r="G12" s="262">
        <v>28.94</v>
      </c>
      <c r="H12" s="340" t="s">
        <v>306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</row>
    <row r="13" spans="1:35">
      <c r="A13" s="239">
        <v>44232</v>
      </c>
      <c r="B13" s="262">
        <v>507486</v>
      </c>
      <c r="C13" s="263" t="s">
        <v>914</v>
      </c>
      <c r="D13" s="263" t="s">
        <v>915</v>
      </c>
      <c r="E13" s="263" t="s">
        <v>544</v>
      </c>
      <c r="F13" s="376">
        <v>24600</v>
      </c>
      <c r="G13" s="262">
        <v>21.9</v>
      </c>
      <c r="H13" s="340" t="s">
        <v>306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</row>
    <row r="14" spans="1:35">
      <c r="A14" s="239">
        <v>44232</v>
      </c>
      <c r="B14" s="262">
        <v>542934</v>
      </c>
      <c r="C14" s="263" t="s">
        <v>892</v>
      </c>
      <c r="D14" s="263" t="s">
        <v>916</v>
      </c>
      <c r="E14" s="263" t="s">
        <v>543</v>
      </c>
      <c r="F14" s="376">
        <v>40000</v>
      </c>
      <c r="G14" s="262">
        <v>56.43</v>
      </c>
      <c r="H14" s="340" t="s">
        <v>306</v>
      </c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</row>
    <row r="15" spans="1:35">
      <c r="A15" s="239">
        <v>44232</v>
      </c>
      <c r="B15" s="262">
        <v>540268</v>
      </c>
      <c r="C15" s="263" t="s">
        <v>917</v>
      </c>
      <c r="D15" s="263" t="s">
        <v>918</v>
      </c>
      <c r="E15" s="263" t="s">
        <v>543</v>
      </c>
      <c r="F15" s="376">
        <v>135000</v>
      </c>
      <c r="G15" s="262">
        <v>380</v>
      </c>
      <c r="H15" s="340" t="s">
        <v>306</v>
      </c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</row>
    <row r="16" spans="1:35">
      <c r="A16" s="239">
        <v>44232</v>
      </c>
      <c r="B16" s="262">
        <v>542803</v>
      </c>
      <c r="C16" s="263" t="s">
        <v>919</v>
      </c>
      <c r="D16" s="263" t="s">
        <v>920</v>
      </c>
      <c r="E16" s="263" t="s">
        <v>543</v>
      </c>
      <c r="F16" s="376">
        <v>7000</v>
      </c>
      <c r="G16" s="262">
        <v>89</v>
      </c>
      <c r="H16" s="340" t="s">
        <v>306</v>
      </c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</row>
    <row r="17" spans="1:35">
      <c r="A17" s="239">
        <v>44232</v>
      </c>
      <c r="B17" s="262">
        <v>542803</v>
      </c>
      <c r="C17" s="263" t="s">
        <v>919</v>
      </c>
      <c r="D17" s="263" t="s">
        <v>921</v>
      </c>
      <c r="E17" s="263" t="s">
        <v>544</v>
      </c>
      <c r="F17" s="376">
        <v>10000</v>
      </c>
      <c r="G17" s="262">
        <v>89</v>
      </c>
      <c r="H17" s="340" t="s">
        <v>306</v>
      </c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</row>
    <row r="18" spans="1:35">
      <c r="A18" s="239">
        <v>44232</v>
      </c>
      <c r="B18" s="262">
        <v>540613</v>
      </c>
      <c r="C18" s="263" t="s">
        <v>893</v>
      </c>
      <c r="D18" s="263" t="s">
        <v>871</v>
      </c>
      <c r="E18" s="263" t="s">
        <v>544</v>
      </c>
      <c r="F18" s="376">
        <v>21000</v>
      </c>
      <c r="G18" s="262">
        <v>38.26</v>
      </c>
      <c r="H18" s="340" t="s">
        <v>306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</row>
    <row r="19" spans="1:35">
      <c r="A19" s="239">
        <v>44232</v>
      </c>
      <c r="B19" s="262">
        <v>531109</v>
      </c>
      <c r="C19" s="263" t="s">
        <v>922</v>
      </c>
      <c r="D19" s="263" t="s">
        <v>923</v>
      </c>
      <c r="E19" s="263" t="s">
        <v>543</v>
      </c>
      <c r="F19" s="376">
        <v>311</v>
      </c>
      <c r="G19" s="262">
        <v>51.75</v>
      </c>
      <c r="H19" s="340" t="s">
        <v>306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</row>
    <row r="20" spans="1:35">
      <c r="A20" s="239">
        <v>44232</v>
      </c>
      <c r="B20" s="262">
        <v>531109</v>
      </c>
      <c r="C20" s="263" t="s">
        <v>922</v>
      </c>
      <c r="D20" s="263" t="s">
        <v>923</v>
      </c>
      <c r="E20" s="263" t="s">
        <v>544</v>
      </c>
      <c r="F20" s="376">
        <v>93000</v>
      </c>
      <c r="G20" s="262">
        <v>56.97</v>
      </c>
      <c r="H20" s="340" t="s">
        <v>306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</row>
    <row r="21" spans="1:35">
      <c r="A21" s="239">
        <v>44232</v>
      </c>
      <c r="B21" s="262">
        <v>542924</v>
      </c>
      <c r="C21" s="263" t="s">
        <v>924</v>
      </c>
      <c r="D21" s="263" t="s">
        <v>895</v>
      </c>
      <c r="E21" s="263" t="s">
        <v>543</v>
      </c>
      <c r="F21" s="376">
        <v>66000</v>
      </c>
      <c r="G21" s="262">
        <v>90.19</v>
      </c>
      <c r="H21" s="340" t="s">
        <v>306</v>
      </c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</row>
    <row r="22" spans="1:35">
      <c r="A22" s="239">
        <v>44232</v>
      </c>
      <c r="B22" s="262">
        <v>542924</v>
      </c>
      <c r="C22" s="263" t="s">
        <v>924</v>
      </c>
      <c r="D22" s="263" t="s">
        <v>895</v>
      </c>
      <c r="E22" s="263" t="s">
        <v>544</v>
      </c>
      <c r="F22" s="376">
        <v>7500</v>
      </c>
      <c r="G22" s="262">
        <v>85.07</v>
      </c>
      <c r="H22" s="340" t="s">
        <v>306</v>
      </c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</row>
    <row r="23" spans="1:35">
      <c r="A23" s="239">
        <v>44232</v>
      </c>
      <c r="B23" s="262">
        <v>538837</v>
      </c>
      <c r="C23" s="263" t="s">
        <v>925</v>
      </c>
      <c r="D23" s="263" t="s">
        <v>926</v>
      </c>
      <c r="E23" s="263" t="s">
        <v>543</v>
      </c>
      <c r="F23" s="376">
        <v>80000</v>
      </c>
      <c r="G23" s="262">
        <v>61.06</v>
      </c>
      <c r="H23" s="340" t="s">
        <v>306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</row>
    <row r="24" spans="1:35">
      <c r="A24" s="239">
        <v>44232</v>
      </c>
      <c r="B24" s="262">
        <v>539519</v>
      </c>
      <c r="C24" s="263" t="s">
        <v>927</v>
      </c>
      <c r="D24" s="263" t="s">
        <v>923</v>
      </c>
      <c r="E24" s="263" t="s">
        <v>543</v>
      </c>
      <c r="F24" s="376">
        <v>25000</v>
      </c>
      <c r="G24" s="262">
        <v>15.25</v>
      </c>
      <c r="H24" s="340" t="s">
        <v>306</v>
      </c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</row>
    <row r="25" spans="1:35">
      <c r="A25" s="239">
        <v>44232</v>
      </c>
      <c r="B25" s="262">
        <v>539519</v>
      </c>
      <c r="C25" s="263" t="s">
        <v>927</v>
      </c>
      <c r="D25" s="263" t="s">
        <v>928</v>
      </c>
      <c r="E25" s="263" t="s">
        <v>544</v>
      </c>
      <c r="F25" s="376">
        <v>43220</v>
      </c>
      <c r="G25" s="262">
        <v>15.02</v>
      </c>
      <c r="H25" s="340" t="s">
        <v>306</v>
      </c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</row>
    <row r="26" spans="1:35">
      <c r="A26" s="239">
        <v>44232</v>
      </c>
      <c r="B26" s="262">
        <v>540198</v>
      </c>
      <c r="C26" s="263" t="s">
        <v>929</v>
      </c>
      <c r="D26" s="263" t="s">
        <v>930</v>
      </c>
      <c r="E26" s="263" t="s">
        <v>543</v>
      </c>
      <c r="F26" s="376">
        <v>51184</v>
      </c>
      <c r="G26" s="262">
        <v>26.28</v>
      </c>
      <c r="H26" s="340" t="s">
        <v>306</v>
      </c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</row>
    <row r="27" spans="1:35">
      <c r="A27" s="239">
        <v>44232</v>
      </c>
      <c r="B27" s="262">
        <v>540198</v>
      </c>
      <c r="C27" s="263" t="s">
        <v>929</v>
      </c>
      <c r="D27" s="263" t="s">
        <v>931</v>
      </c>
      <c r="E27" s="263" t="s">
        <v>544</v>
      </c>
      <c r="F27" s="376">
        <v>69697</v>
      </c>
      <c r="G27" s="262">
        <v>25.98</v>
      </c>
      <c r="H27" s="340" t="s">
        <v>306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</row>
    <row r="28" spans="1:35">
      <c r="A28" s="239">
        <v>44232</v>
      </c>
      <c r="B28" s="262">
        <v>540198</v>
      </c>
      <c r="C28" s="263" t="s">
        <v>929</v>
      </c>
      <c r="D28" s="263" t="s">
        <v>932</v>
      </c>
      <c r="E28" s="263" t="s">
        <v>543</v>
      </c>
      <c r="F28" s="376">
        <v>69000</v>
      </c>
      <c r="G28" s="262">
        <v>25.95</v>
      </c>
      <c r="H28" s="340" t="s">
        <v>306</v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</row>
    <row r="29" spans="1:35">
      <c r="A29" s="239">
        <v>44232</v>
      </c>
      <c r="B29" s="262">
        <v>539291</v>
      </c>
      <c r="C29" s="263" t="s">
        <v>894</v>
      </c>
      <c r="D29" s="263" t="s">
        <v>895</v>
      </c>
      <c r="E29" s="263" t="s">
        <v>543</v>
      </c>
      <c r="F29" s="376">
        <v>25129</v>
      </c>
      <c r="G29" s="262">
        <v>90.86</v>
      </c>
      <c r="H29" s="340" t="s">
        <v>306</v>
      </c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</row>
    <row r="30" spans="1:35">
      <c r="A30" s="239">
        <v>44232</v>
      </c>
      <c r="B30" s="262">
        <v>539291</v>
      </c>
      <c r="C30" s="263" t="s">
        <v>894</v>
      </c>
      <c r="D30" s="263" t="s">
        <v>895</v>
      </c>
      <c r="E30" s="263" t="s">
        <v>544</v>
      </c>
      <c r="F30" s="376">
        <v>14877</v>
      </c>
      <c r="G30" s="262">
        <v>91.54</v>
      </c>
      <c r="H30" s="340" t="s">
        <v>306</v>
      </c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</row>
    <row r="31" spans="1:35">
      <c r="A31" s="239">
        <v>44232</v>
      </c>
      <c r="B31" s="262">
        <v>539291</v>
      </c>
      <c r="C31" s="263" t="s">
        <v>894</v>
      </c>
      <c r="D31" s="263" t="s">
        <v>933</v>
      </c>
      <c r="E31" s="263" t="s">
        <v>544</v>
      </c>
      <c r="F31" s="376">
        <v>24400</v>
      </c>
      <c r="G31" s="262">
        <v>91.63</v>
      </c>
      <c r="H31" s="340" t="s">
        <v>306</v>
      </c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</row>
    <row r="32" spans="1:35">
      <c r="A32" s="239">
        <v>44232</v>
      </c>
      <c r="B32" s="262">
        <v>532011</v>
      </c>
      <c r="C32" s="263" t="s">
        <v>934</v>
      </c>
      <c r="D32" s="263" t="s">
        <v>935</v>
      </c>
      <c r="E32" s="263" t="s">
        <v>543</v>
      </c>
      <c r="F32" s="376">
        <v>50000</v>
      </c>
      <c r="G32" s="262">
        <v>61.9</v>
      </c>
      <c r="H32" s="340" t="s">
        <v>306</v>
      </c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</row>
    <row r="33" spans="1:35">
      <c r="A33" s="239">
        <v>44232</v>
      </c>
      <c r="B33" s="262">
        <v>532011</v>
      </c>
      <c r="C33" s="263" t="s">
        <v>934</v>
      </c>
      <c r="D33" s="263" t="s">
        <v>936</v>
      </c>
      <c r="E33" s="263" t="s">
        <v>544</v>
      </c>
      <c r="F33" s="376">
        <v>40000</v>
      </c>
      <c r="G33" s="262">
        <v>61.9</v>
      </c>
      <c r="H33" s="340" t="s">
        <v>306</v>
      </c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</row>
    <row r="34" spans="1:35">
      <c r="A34" s="239">
        <v>44232</v>
      </c>
      <c r="B34" s="262">
        <v>511557</v>
      </c>
      <c r="C34" s="263" t="s">
        <v>937</v>
      </c>
      <c r="D34" s="263" t="s">
        <v>938</v>
      </c>
      <c r="E34" s="263" t="s">
        <v>544</v>
      </c>
      <c r="F34" s="376">
        <v>40000</v>
      </c>
      <c r="G34" s="262">
        <v>29</v>
      </c>
      <c r="H34" s="340" t="s">
        <v>306</v>
      </c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</row>
    <row r="35" spans="1:35">
      <c r="A35" s="239">
        <v>44232</v>
      </c>
      <c r="B35" s="262">
        <v>511557</v>
      </c>
      <c r="C35" s="263" t="s">
        <v>937</v>
      </c>
      <c r="D35" s="263" t="s">
        <v>939</v>
      </c>
      <c r="E35" s="263" t="s">
        <v>544</v>
      </c>
      <c r="F35" s="376">
        <v>70000</v>
      </c>
      <c r="G35" s="262">
        <v>29</v>
      </c>
      <c r="H35" s="340" t="s">
        <v>306</v>
      </c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</row>
    <row r="36" spans="1:35">
      <c r="A36" s="239">
        <v>44232</v>
      </c>
      <c r="B36" s="262">
        <v>511557</v>
      </c>
      <c r="C36" s="263" t="s">
        <v>937</v>
      </c>
      <c r="D36" s="263" t="s">
        <v>940</v>
      </c>
      <c r="E36" s="263" t="s">
        <v>543</v>
      </c>
      <c r="F36" s="376">
        <v>120000</v>
      </c>
      <c r="G36" s="262">
        <v>29</v>
      </c>
      <c r="H36" s="340" t="s">
        <v>306</v>
      </c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</row>
    <row r="37" spans="1:35">
      <c r="A37" s="239">
        <v>44232</v>
      </c>
      <c r="B37" s="262">
        <v>532092</v>
      </c>
      <c r="C37" s="263" t="s">
        <v>941</v>
      </c>
      <c r="D37" s="263" t="s">
        <v>942</v>
      </c>
      <c r="E37" s="263" t="s">
        <v>543</v>
      </c>
      <c r="F37" s="376">
        <v>252207</v>
      </c>
      <c r="G37" s="262">
        <v>6.51</v>
      </c>
      <c r="H37" s="340" t="s">
        <v>306</v>
      </c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</row>
    <row r="38" spans="1:35">
      <c r="A38" s="239">
        <v>44232</v>
      </c>
      <c r="B38" s="262">
        <v>508905</v>
      </c>
      <c r="C38" s="263" t="s">
        <v>943</v>
      </c>
      <c r="D38" s="263" t="s">
        <v>944</v>
      </c>
      <c r="E38" s="263" t="s">
        <v>544</v>
      </c>
      <c r="F38" s="376">
        <v>45000</v>
      </c>
      <c r="G38" s="262">
        <v>43.6</v>
      </c>
      <c r="H38" s="340" t="s">
        <v>306</v>
      </c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</row>
    <row r="39" spans="1:35">
      <c r="A39" s="239">
        <v>44232</v>
      </c>
      <c r="B39" s="262">
        <v>508905</v>
      </c>
      <c r="C39" s="263" t="s">
        <v>943</v>
      </c>
      <c r="D39" s="263" t="s">
        <v>945</v>
      </c>
      <c r="E39" s="263" t="s">
        <v>543</v>
      </c>
      <c r="F39" s="376">
        <v>46070</v>
      </c>
      <c r="G39" s="262">
        <v>43.6</v>
      </c>
      <c r="H39" s="340" t="s">
        <v>306</v>
      </c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</row>
    <row r="40" spans="1:35">
      <c r="A40" s="239">
        <v>44232</v>
      </c>
      <c r="B40" s="262">
        <v>538920</v>
      </c>
      <c r="C40" s="263" t="s">
        <v>896</v>
      </c>
      <c r="D40" s="263" t="s">
        <v>899</v>
      </c>
      <c r="E40" s="263" t="s">
        <v>543</v>
      </c>
      <c r="F40" s="376">
        <v>17800</v>
      </c>
      <c r="G40" s="262">
        <v>14.98</v>
      </c>
      <c r="H40" s="340" t="s">
        <v>306</v>
      </c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</row>
    <row r="41" spans="1:35">
      <c r="A41" s="239">
        <v>44232</v>
      </c>
      <c r="B41" s="262">
        <v>538920</v>
      </c>
      <c r="C41" s="263" t="s">
        <v>896</v>
      </c>
      <c r="D41" s="263" t="s">
        <v>946</v>
      </c>
      <c r="E41" s="263" t="s">
        <v>543</v>
      </c>
      <c r="F41" s="376">
        <v>19500</v>
      </c>
      <c r="G41" s="262">
        <v>14.98</v>
      </c>
      <c r="H41" s="340" t="s">
        <v>306</v>
      </c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</row>
    <row r="42" spans="1:35">
      <c r="A42" s="239">
        <v>44232</v>
      </c>
      <c r="B42" s="262">
        <v>538920</v>
      </c>
      <c r="C42" s="263" t="s">
        <v>896</v>
      </c>
      <c r="D42" s="263" t="s">
        <v>947</v>
      </c>
      <c r="E42" s="263" t="s">
        <v>544</v>
      </c>
      <c r="F42" s="376">
        <v>85000</v>
      </c>
      <c r="G42" s="262">
        <v>14.98</v>
      </c>
      <c r="H42" s="340" t="s">
        <v>306</v>
      </c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</row>
    <row r="43" spans="1:35">
      <c r="A43" s="239">
        <v>44232</v>
      </c>
      <c r="B43" s="262">
        <v>538920</v>
      </c>
      <c r="C43" s="263" t="s">
        <v>896</v>
      </c>
      <c r="D43" s="263" t="s">
        <v>898</v>
      </c>
      <c r="E43" s="263" t="s">
        <v>544</v>
      </c>
      <c r="F43" s="376">
        <v>100000</v>
      </c>
      <c r="G43" s="262">
        <v>14.98</v>
      </c>
      <c r="H43" s="340" t="s">
        <v>306</v>
      </c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</row>
    <row r="44" spans="1:35">
      <c r="A44" s="239">
        <v>44232</v>
      </c>
      <c r="B44" s="262">
        <v>538920</v>
      </c>
      <c r="C44" s="263" t="s">
        <v>896</v>
      </c>
      <c r="D44" s="263" t="s">
        <v>948</v>
      </c>
      <c r="E44" s="263" t="s">
        <v>543</v>
      </c>
      <c r="F44" s="376">
        <v>20000</v>
      </c>
      <c r="G44" s="262">
        <v>14.98</v>
      </c>
      <c r="H44" s="340" t="s">
        <v>306</v>
      </c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</row>
    <row r="45" spans="1:35">
      <c r="A45" s="239">
        <v>44232</v>
      </c>
      <c r="B45" s="262">
        <v>538920</v>
      </c>
      <c r="C45" s="263" t="s">
        <v>896</v>
      </c>
      <c r="D45" s="263" t="s">
        <v>897</v>
      </c>
      <c r="E45" s="263" t="s">
        <v>543</v>
      </c>
      <c r="F45" s="376">
        <v>50000</v>
      </c>
      <c r="G45" s="262">
        <v>14.98</v>
      </c>
      <c r="H45" s="340" t="s">
        <v>306</v>
      </c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</row>
    <row r="46" spans="1:35">
      <c r="A46" s="239">
        <v>44232</v>
      </c>
      <c r="B46" s="262">
        <v>538920</v>
      </c>
      <c r="C46" s="263" t="s">
        <v>896</v>
      </c>
      <c r="D46" s="263" t="s">
        <v>900</v>
      </c>
      <c r="E46" s="263" t="s">
        <v>543</v>
      </c>
      <c r="F46" s="376">
        <v>50000</v>
      </c>
      <c r="G46" s="262">
        <v>14.98</v>
      </c>
      <c r="H46" s="340" t="s">
        <v>306</v>
      </c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</row>
    <row r="47" spans="1:35">
      <c r="A47" s="239">
        <v>44232</v>
      </c>
      <c r="B47" s="262">
        <v>538920</v>
      </c>
      <c r="C47" s="263" t="s">
        <v>896</v>
      </c>
      <c r="D47" s="263" t="s">
        <v>949</v>
      </c>
      <c r="E47" s="263" t="s">
        <v>543</v>
      </c>
      <c r="F47" s="376">
        <v>25000</v>
      </c>
      <c r="G47" s="262">
        <v>14.98</v>
      </c>
      <c r="H47" s="340" t="s">
        <v>306</v>
      </c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</row>
    <row r="48" spans="1:35">
      <c r="A48" s="239">
        <v>44232</v>
      </c>
      <c r="B48" s="262">
        <v>539026</v>
      </c>
      <c r="C48" s="263" t="s">
        <v>950</v>
      </c>
      <c r="D48" s="263" t="s">
        <v>951</v>
      </c>
      <c r="E48" s="263" t="s">
        <v>543</v>
      </c>
      <c r="F48" s="376">
        <v>40000</v>
      </c>
      <c r="G48" s="262">
        <v>25.28</v>
      </c>
      <c r="H48" s="340" t="s">
        <v>306</v>
      </c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</row>
    <row r="49" spans="1:35">
      <c r="A49" s="239">
        <v>44232</v>
      </c>
      <c r="B49" s="262">
        <v>539026</v>
      </c>
      <c r="C49" s="263" t="s">
        <v>950</v>
      </c>
      <c r="D49" s="263" t="s">
        <v>952</v>
      </c>
      <c r="E49" s="263" t="s">
        <v>544</v>
      </c>
      <c r="F49" s="376">
        <v>40000</v>
      </c>
      <c r="G49" s="262">
        <v>24.02</v>
      </c>
      <c r="H49" s="340" t="s">
        <v>306</v>
      </c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</row>
    <row r="50" spans="1:35">
      <c r="A50" s="239">
        <v>44232</v>
      </c>
      <c r="B50" s="262">
        <v>532070</v>
      </c>
      <c r="C50" s="263" t="s">
        <v>865</v>
      </c>
      <c r="D50" s="263" t="s">
        <v>953</v>
      </c>
      <c r="E50" s="263" t="s">
        <v>543</v>
      </c>
      <c r="F50" s="376">
        <v>25000</v>
      </c>
      <c r="G50" s="262">
        <v>11.15</v>
      </c>
      <c r="H50" s="340" t="s">
        <v>306</v>
      </c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</row>
    <row r="51" spans="1:35">
      <c r="A51" s="239">
        <v>44232</v>
      </c>
      <c r="B51" s="262">
        <v>532070</v>
      </c>
      <c r="C51" s="263" t="s">
        <v>865</v>
      </c>
      <c r="D51" s="263" t="s">
        <v>953</v>
      </c>
      <c r="E51" s="263" t="s">
        <v>544</v>
      </c>
      <c r="F51" s="376">
        <v>28033</v>
      </c>
      <c r="G51" s="262">
        <v>10.9</v>
      </c>
      <c r="H51" s="340" t="s">
        <v>306</v>
      </c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</row>
    <row r="52" spans="1:35">
      <c r="A52" s="239">
        <v>44232</v>
      </c>
      <c r="B52" s="262">
        <v>539659</v>
      </c>
      <c r="C52" s="263" t="s">
        <v>954</v>
      </c>
      <c r="D52" s="263" t="s">
        <v>955</v>
      </c>
      <c r="E52" s="263" t="s">
        <v>544</v>
      </c>
      <c r="F52" s="376">
        <v>24000</v>
      </c>
      <c r="G52" s="262">
        <v>12.15</v>
      </c>
      <c r="H52" s="340" t="s">
        <v>306</v>
      </c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</row>
    <row r="53" spans="1:35">
      <c r="A53" s="239">
        <v>44232</v>
      </c>
      <c r="B53" s="262">
        <v>539222</v>
      </c>
      <c r="C53" s="263" t="s">
        <v>956</v>
      </c>
      <c r="D53" s="263" t="s">
        <v>957</v>
      </c>
      <c r="E53" s="263" t="s">
        <v>543</v>
      </c>
      <c r="F53" s="376">
        <v>30000</v>
      </c>
      <c r="G53" s="262">
        <v>29.59</v>
      </c>
      <c r="H53" s="340" t="s">
        <v>306</v>
      </c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</row>
    <row r="54" spans="1:35">
      <c r="A54" s="239">
        <v>44232</v>
      </c>
      <c r="B54" s="262" t="s">
        <v>351</v>
      </c>
      <c r="C54" s="263" t="s">
        <v>958</v>
      </c>
      <c r="D54" s="263" t="s">
        <v>959</v>
      </c>
      <c r="E54" s="263" t="s">
        <v>543</v>
      </c>
      <c r="F54" s="376">
        <v>6590110</v>
      </c>
      <c r="G54" s="262">
        <v>93.1</v>
      </c>
      <c r="H54" s="340" t="s">
        <v>776</v>
      </c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</row>
    <row r="55" spans="1:35">
      <c r="A55" s="239">
        <v>44232</v>
      </c>
      <c r="B55" s="262" t="s">
        <v>679</v>
      </c>
      <c r="C55" s="263" t="s">
        <v>960</v>
      </c>
      <c r="D55" s="263" t="s">
        <v>961</v>
      </c>
      <c r="E55" s="263" t="s">
        <v>543</v>
      </c>
      <c r="F55" s="376">
        <v>465000</v>
      </c>
      <c r="G55" s="262">
        <v>475</v>
      </c>
      <c r="H55" s="340" t="s">
        <v>776</v>
      </c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</row>
    <row r="56" spans="1:35">
      <c r="A56" s="239">
        <v>44232</v>
      </c>
      <c r="B56" s="262" t="s">
        <v>962</v>
      </c>
      <c r="C56" s="263" t="s">
        <v>963</v>
      </c>
      <c r="D56" s="263" t="s">
        <v>853</v>
      </c>
      <c r="E56" s="263" t="s">
        <v>543</v>
      </c>
      <c r="F56" s="376">
        <v>112410</v>
      </c>
      <c r="G56" s="262">
        <v>27.27</v>
      </c>
      <c r="H56" s="340" t="s">
        <v>776</v>
      </c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</row>
    <row r="57" spans="1:35">
      <c r="A57" s="239">
        <v>44232</v>
      </c>
      <c r="B57" s="262" t="s">
        <v>907</v>
      </c>
      <c r="C57" s="263" t="s">
        <v>908</v>
      </c>
      <c r="D57" s="263" t="s">
        <v>964</v>
      </c>
      <c r="E57" s="263" t="s">
        <v>543</v>
      </c>
      <c r="F57" s="376">
        <v>196714</v>
      </c>
      <c r="G57" s="262">
        <v>51.2</v>
      </c>
      <c r="H57" s="340" t="s">
        <v>776</v>
      </c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</row>
    <row r="58" spans="1:35">
      <c r="A58" s="239">
        <v>44232</v>
      </c>
      <c r="B58" s="262" t="s">
        <v>148</v>
      </c>
      <c r="C58" s="263" t="s">
        <v>965</v>
      </c>
      <c r="D58" s="263" t="s">
        <v>966</v>
      </c>
      <c r="E58" s="263" t="s">
        <v>543</v>
      </c>
      <c r="F58" s="376">
        <v>10058483</v>
      </c>
      <c r="G58" s="262">
        <v>50.88</v>
      </c>
      <c r="H58" s="340" t="s">
        <v>776</v>
      </c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</row>
    <row r="59" spans="1:35">
      <c r="A59" s="239">
        <v>44232</v>
      </c>
      <c r="B59" s="262" t="s">
        <v>967</v>
      </c>
      <c r="C59" s="263" t="s">
        <v>968</v>
      </c>
      <c r="D59" s="263" t="s">
        <v>969</v>
      </c>
      <c r="E59" s="263" t="s">
        <v>543</v>
      </c>
      <c r="F59" s="376">
        <v>305400</v>
      </c>
      <c r="G59" s="262">
        <v>17.420000000000002</v>
      </c>
      <c r="H59" s="340" t="s">
        <v>776</v>
      </c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</row>
    <row r="60" spans="1:35">
      <c r="A60" s="239">
        <v>44232</v>
      </c>
      <c r="B60" s="262" t="s">
        <v>845</v>
      </c>
      <c r="C60" s="263" t="s">
        <v>846</v>
      </c>
      <c r="D60" s="263" t="s">
        <v>909</v>
      </c>
      <c r="E60" s="263" t="s">
        <v>543</v>
      </c>
      <c r="F60" s="376">
        <v>95000</v>
      </c>
      <c r="G60" s="262">
        <v>18.45</v>
      </c>
      <c r="H60" s="340" t="s">
        <v>776</v>
      </c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</row>
    <row r="61" spans="1:35">
      <c r="A61" s="239">
        <v>44232</v>
      </c>
      <c r="B61" s="262" t="s">
        <v>845</v>
      </c>
      <c r="C61" s="263" t="s">
        <v>846</v>
      </c>
      <c r="D61" s="263" t="s">
        <v>910</v>
      </c>
      <c r="E61" s="263" t="s">
        <v>543</v>
      </c>
      <c r="F61" s="376">
        <v>45000</v>
      </c>
      <c r="G61" s="262">
        <v>18.399999999999999</v>
      </c>
      <c r="H61" s="340" t="s">
        <v>776</v>
      </c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</row>
    <row r="62" spans="1:35">
      <c r="A62" s="239">
        <v>44232</v>
      </c>
      <c r="B62" s="262" t="s">
        <v>970</v>
      </c>
      <c r="C62" s="263" t="s">
        <v>971</v>
      </c>
      <c r="D62" s="263" t="s">
        <v>972</v>
      </c>
      <c r="E62" s="263" t="s">
        <v>543</v>
      </c>
      <c r="F62" s="376">
        <v>229961</v>
      </c>
      <c r="G62" s="262">
        <v>4.45</v>
      </c>
      <c r="H62" s="340" t="s">
        <v>776</v>
      </c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</row>
    <row r="63" spans="1:35">
      <c r="A63" s="239">
        <v>44232</v>
      </c>
      <c r="B63" s="262" t="s">
        <v>973</v>
      </c>
      <c r="C63" s="263" t="s">
        <v>974</v>
      </c>
      <c r="D63" s="263" t="s">
        <v>975</v>
      </c>
      <c r="E63" s="263" t="s">
        <v>543</v>
      </c>
      <c r="F63" s="376">
        <v>700000</v>
      </c>
      <c r="G63" s="262">
        <v>455.87</v>
      </c>
      <c r="H63" s="340" t="s">
        <v>776</v>
      </c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</row>
    <row r="64" spans="1:35">
      <c r="A64" s="239">
        <v>44232</v>
      </c>
      <c r="B64" s="262" t="s">
        <v>973</v>
      </c>
      <c r="C64" s="263" t="s">
        <v>974</v>
      </c>
      <c r="D64" s="263" t="s">
        <v>976</v>
      </c>
      <c r="E64" s="263" t="s">
        <v>543</v>
      </c>
      <c r="F64" s="376">
        <v>205786</v>
      </c>
      <c r="G64" s="262">
        <v>449.02</v>
      </c>
      <c r="H64" s="340" t="s">
        <v>776</v>
      </c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</row>
    <row r="65" spans="1:35">
      <c r="A65" s="239">
        <v>44232</v>
      </c>
      <c r="B65" s="262" t="s">
        <v>973</v>
      </c>
      <c r="C65" s="263" t="s">
        <v>974</v>
      </c>
      <c r="D65" s="263" t="s">
        <v>977</v>
      </c>
      <c r="E65" s="263" t="s">
        <v>543</v>
      </c>
      <c r="F65" s="376">
        <v>164501</v>
      </c>
      <c r="G65" s="262">
        <v>459.86</v>
      </c>
      <c r="H65" s="340" t="s">
        <v>776</v>
      </c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</row>
    <row r="66" spans="1:35">
      <c r="A66" s="239">
        <v>44232</v>
      </c>
      <c r="B66" s="262" t="s">
        <v>973</v>
      </c>
      <c r="C66" s="263" t="s">
        <v>974</v>
      </c>
      <c r="D66" s="263" t="s">
        <v>978</v>
      </c>
      <c r="E66" s="263" t="s">
        <v>543</v>
      </c>
      <c r="F66" s="376">
        <v>369567</v>
      </c>
      <c r="G66" s="262">
        <v>456.48</v>
      </c>
      <c r="H66" s="340" t="s">
        <v>776</v>
      </c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</row>
    <row r="67" spans="1:35">
      <c r="A67" s="239">
        <v>44232</v>
      </c>
      <c r="B67" s="262" t="s">
        <v>973</v>
      </c>
      <c r="C67" s="263" t="s">
        <v>974</v>
      </c>
      <c r="D67" s="263" t="s">
        <v>979</v>
      </c>
      <c r="E67" s="263" t="s">
        <v>543</v>
      </c>
      <c r="F67" s="376">
        <v>250241</v>
      </c>
      <c r="G67" s="262">
        <v>457.59</v>
      </c>
      <c r="H67" s="340" t="s">
        <v>776</v>
      </c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</row>
    <row r="68" spans="1:35">
      <c r="A68" s="239">
        <v>44232</v>
      </c>
      <c r="B68" s="262" t="s">
        <v>973</v>
      </c>
      <c r="C68" s="263" t="s">
        <v>974</v>
      </c>
      <c r="D68" s="263" t="s">
        <v>980</v>
      </c>
      <c r="E68" s="263" t="s">
        <v>543</v>
      </c>
      <c r="F68" s="376">
        <v>198587</v>
      </c>
      <c r="G68" s="262">
        <v>461.07</v>
      </c>
      <c r="H68" s="340" t="s">
        <v>776</v>
      </c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</row>
    <row r="69" spans="1:35">
      <c r="A69" s="239">
        <v>44232</v>
      </c>
      <c r="B69" s="262" t="s">
        <v>973</v>
      </c>
      <c r="C69" s="263" t="s">
        <v>974</v>
      </c>
      <c r="D69" s="263" t="s">
        <v>981</v>
      </c>
      <c r="E69" s="263" t="s">
        <v>543</v>
      </c>
      <c r="F69" s="376">
        <v>669275</v>
      </c>
      <c r="G69" s="262">
        <v>453.07</v>
      </c>
      <c r="H69" s="340" t="s">
        <v>776</v>
      </c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</row>
    <row r="70" spans="1:35">
      <c r="A70" s="239">
        <v>44232</v>
      </c>
      <c r="B70" s="262" t="s">
        <v>973</v>
      </c>
      <c r="C70" s="263" t="s">
        <v>974</v>
      </c>
      <c r="D70" s="263" t="s">
        <v>982</v>
      </c>
      <c r="E70" s="263" t="s">
        <v>543</v>
      </c>
      <c r="F70" s="376">
        <v>300000</v>
      </c>
      <c r="G70" s="262">
        <v>498</v>
      </c>
      <c r="H70" s="340" t="s">
        <v>776</v>
      </c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</row>
    <row r="71" spans="1:35">
      <c r="A71" s="239">
        <v>44232</v>
      </c>
      <c r="B71" s="262" t="s">
        <v>983</v>
      </c>
      <c r="C71" s="263" t="s">
        <v>984</v>
      </c>
      <c r="D71" s="263" t="s">
        <v>985</v>
      </c>
      <c r="E71" s="263" t="s">
        <v>543</v>
      </c>
      <c r="F71" s="376">
        <v>202235</v>
      </c>
      <c r="G71" s="262">
        <v>28.84</v>
      </c>
      <c r="H71" s="340" t="s">
        <v>776</v>
      </c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</row>
    <row r="72" spans="1:35">
      <c r="A72" s="239">
        <v>44232</v>
      </c>
      <c r="B72" s="262" t="s">
        <v>986</v>
      </c>
      <c r="C72" s="263" t="s">
        <v>987</v>
      </c>
      <c r="D72" s="263" t="s">
        <v>852</v>
      </c>
      <c r="E72" s="263" t="s">
        <v>543</v>
      </c>
      <c r="F72" s="376">
        <v>175863</v>
      </c>
      <c r="G72" s="262">
        <v>142.61000000000001</v>
      </c>
      <c r="H72" s="340" t="s">
        <v>776</v>
      </c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</row>
    <row r="73" spans="1:35">
      <c r="A73" s="239">
        <v>44232</v>
      </c>
      <c r="B73" s="262" t="s">
        <v>869</v>
      </c>
      <c r="C73" s="263" t="s">
        <v>870</v>
      </c>
      <c r="D73" s="263" t="s">
        <v>853</v>
      </c>
      <c r="E73" s="263" t="s">
        <v>543</v>
      </c>
      <c r="F73" s="376">
        <v>5210688</v>
      </c>
      <c r="G73" s="262">
        <v>3.83</v>
      </c>
      <c r="H73" s="340" t="s">
        <v>776</v>
      </c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</row>
    <row r="74" spans="1:35">
      <c r="A74" s="239">
        <v>44232</v>
      </c>
      <c r="B74" s="262" t="s">
        <v>199</v>
      </c>
      <c r="C74" s="263" t="s">
        <v>988</v>
      </c>
      <c r="D74" s="263" t="s">
        <v>902</v>
      </c>
      <c r="E74" s="263" t="s">
        <v>543</v>
      </c>
      <c r="F74" s="376">
        <v>6227124</v>
      </c>
      <c r="G74" s="262">
        <v>224.46</v>
      </c>
      <c r="H74" s="340" t="s">
        <v>776</v>
      </c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</row>
    <row r="75" spans="1:35">
      <c r="A75" s="239">
        <v>44232</v>
      </c>
      <c r="B75" s="262" t="s">
        <v>903</v>
      </c>
      <c r="C75" s="263" t="s">
        <v>904</v>
      </c>
      <c r="D75" s="263" t="s">
        <v>989</v>
      </c>
      <c r="E75" s="263" t="s">
        <v>544</v>
      </c>
      <c r="F75" s="376">
        <v>136103</v>
      </c>
      <c r="G75" s="262">
        <v>92.26</v>
      </c>
      <c r="H75" s="340" t="s">
        <v>776</v>
      </c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</row>
    <row r="76" spans="1:35">
      <c r="A76" s="239">
        <v>44232</v>
      </c>
      <c r="B76" s="262" t="s">
        <v>351</v>
      </c>
      <c r="C76" s="263" t="s">
        <v>958</v>
      </c>
      <c r="D76" s="263" t="s">
        <v>990</v>
      </c>
      <c r="E76" s="263" t="s">
        <v>544</v>
      </c>
      <c r="F76" s="376">
        <v>6590110</v>
      </c>
      <c r="G76" s="262">
        <v>93.1</v>
      </c>
      <c r="H76" s="340" t="s">
        <v>776</v>
      </c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</row>
    <row r="77" spans="1:35">
      <c r="A77" s="239">
        <v>44232</v>
      </c>
      <c r="B77" s="262" t="s">
        <v>679</v>
      </c>
      <c r="C77" s="263" t="s">
        <v>960</v>
      </c>
      <c r="D77" s="263" t="s">
        <v>991</v>
      </c>
      <c r="E77" s="263" t="s">
        <v>544</v>
      </c>
      <c r="F77" s="376">
        <v>250000</v>
      </c>
      <c r="G77" s="262">
        <v>475.02</v>
      </c>
      <c r="H77" s="340" t="s">
        <v>776</v>
      </c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</row>
    <row r="78" spans="1:35">
      <c r="A78" s="239">
        <v>44232</v>
      </c>
      <c r="B78" s="262" t="s">
        <v>679</v>
      </c>
      <c r="C78" s="263" t="s">
        <v>960</v>
      </c>
      <c r="D78" s="263" t="s">
        <v>992</v>
      </c>
      <c r="E78" s="263" t="s">
        <v>544</v>
      </c>
      <c r="F78" s="376">
        <v>250000</v>
      </c>
      <c r="G78" s="262">
        <v>475.13</v>
      </c>
      <c r="H78" s="340" t="s">
        <v>776</v>
      </c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</row>
    <row r="79" spans="1:35">
      <c r="A79" s="239">
        <v>44232</v>
      </c>
      <c r="B79" s="262" t="s">
        <v>962</v>
      </c>
      <c r="C79" s="263" t="s">
        <v>963</v>
      </c>
      <c r="D79" s="263" t="s">
        <v>853</v>
      </c>
      <c r="E79" s="263" t="s">
        <v>544</v>
      </c>
      <c r="F79" s="376">
        <v>118214</v>
      </c>
      <c r="G79" s="262">
        <v>26.98</v>
      </c>
      <c r="H79" s="340" t="s">
        <v>776</v>
      </c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</row>
    <row r="80" spans="1:35">
      <c r="A80" s="239">
        <v>44232</v>
      </c>
      <c r="B80" s="262" t="s">
        <v>905</v>
      </c>
      <c r="C80" s="263" t="s">
        <v>906</v>
      </c>
      <c r="D80" s="263" t="s">
        <v>911</v>
      </c>
      <c r="E80" s="263" t="s">
        <v>544</v>
      </c>
      <c r="F80" s="376">
        <v>3454478</v>
      </c>
      <c r="G80" s="262">
        <v>24.84</v>
      </c>
      <c r="H80" s="340" t="s">
        <v>776</v>
      </c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</row>
    <row r="81" spans="1:35">
      <c r="A81" s="239">
        <v>44232</v>
      </c>
      <c r="B81" s="262" t="s">
        <v>148</v>
      </c>
      <c r="C81" s="263" t="s">
        <v>965</v>
      </c>
      <c r="D81" s="263" t="s">
        <v>966</v>
      </c>
      <c r="E81" s="263" t="s">
        <v>544</v>
      </c>
      <c r="F81" s="376">
        <v>10132483</v>
      </c>
      <c r="G81" s="262">
        <v>50.86</v>
      </c>
      <c r="H81" s="340" t="s">
        <v>776</v>
      </c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</row>
    <row r="82" spans="1:35">
      <c r="A82" s="239">
        <v>44232</v>
      </c>
      <c r="B82" s="262" t="s">
        <v>967</v>
      </c>
      <c r="C82" s="263" t="s">
        <v>968</v>
      </c>
      <c r="D82" s="263" t="s">
        <v>871</v>
      </c>
      <c r="E82" s="263" t="s">
        <v>544</v>
      </c>
      <c r="F82" s="376">
        <v>235380</v>
      </c>
      <c r="G82" s="262">
        <v>17.29</v>
      </c>
      <c r="H82" s="340" t="s">
        <v>776</v>
      </c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</row>
    <row r="83" spans="1:35">
      <c r="A83" s="239">
        <v>44232</v>
      </c>
      <c r="B83" s="262" t="s">
        <v>845</v>
      </c>
      <c r="C83" s="263" t="s">
        <v>846</v>
      </c>
      <c r="D83" s="263" t="s">
        <v>909</v>
      </c>
      <c r="E83" s="263" t="s">
        <v>544</v>
      </c>
      <c r="F83" s="376">
        <v>19000</v>
      </c>
      <c r="G83" s="262">
        <v>18.329999999999998</v>
      </c>
      <c r="H83" s="340" t="s">
        <v>776</v>
      </c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</row>
    <row r="84" spans="1:35">
      <c r="A84" s="239">
        <v>44232</v>
      </c>
      <c r="B84" s="262" t="s">
        <v>845</v>
      </c>
      <c r="C84" s="263" t="s">
        <v>846</v>
      </c>
      <c r="D84" s="263" t="s">
        <v>910</v>
      </c>
      <c r="E84" s="263" t="s">
        <v>544</v>
      </c>
      <c r="F84" s="376">
        <v>90000</v>
      </c>
      <c r="G84" s="262">
        <v>18.46</v>
      </c>
      <c r="H84" s="340" t="s">
        <v>776</v>
      </c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</row>
    <row r="85" spans="1:35">
      <c r="A85" s="239">
        <v>44232</v>
      </c>
      <c r="B85" s="262" t="s">
        <v>973</v>
      </c>
      <c r="C85" s="263" t="s">
        <v>974</v>
      </c>
      <c r="D85" s="263" t="s">
        <v>993</v>
      </c>
      <c r="E85" s="263" t="s">
        <v>544</v>
      </c>
      <c r="F85" s="376">
        <v>231370</v>
      </c>
      <c r="G85" s="262">
        <v>462.48</v>
      </c>
      <c r="H85" s="340" t="s">
        <v>776</v>
      </c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</row>
    <row r="86" spans="1:35">
      <c r="A86" s="239">
        <v>44232</v>
      </c>
      <c r="B86" s="262" t="s">
        <v>973</v>
      </c>
      <c r="C86" s="263" t="s">
        <v>974</v>
      </c>
      <c r="D86" s="263" t="s">
        <v>980</v>
      </c>
      <c r="E86" s="263" t="s">
        <v>544</v>
      </c>
      <c r="F86" s="376">
        <v>198587</v>
      </c>
      <c r="G86" s="262">
        <v>461.34</v>
      </c>
      <c r="H86" s="340" t="s">
        <v>776</v>
      </c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</row>
    <row r="87" spans="1:35">
      <c r="A87" s="239">
        <v>44232</v>
      </c>
      <c r="B87" s="262" t="s">
        <v>973</v>
      </c>
      <c r="C87" s="263" t="s">
        <v>974</v>
      </c>
      <c r="D87" s="263" t="s">
        <v>994</v>
      </c>
      <c r="E87" s="263" t="s">
        <v>544</v>
      </c>
      <c r="F87" s="376">
        <v>192939</v>
      </c>
      <c r="G87" s="262">
        <v>462.59</v>
      </c>
      <c r="H87" s="340" t="s">
        <v>776</v>
      </c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</row>
    <row r="88" spans="1:35">
      <c r="A88" s="239">
        <v>44232</v>
      </c>
      <c r="B88" s="262" t="s">
        <v>973</v>
      </c>
      <c r="C88" s="263" t="s">
        <v>974</v>
      </c>
      <c r="D88" s="263" t="s">
        <v>979</v>
      </c>
      <c r="E88" s="263" t="s">
        <v>544</v>
      </c>
      <c r="F88" s="376">
        <v>257184</v>
      </c>
      <c r="G88" s="262">
        <v>458.44</v>
      </c>
      <c r="H88" s="340" t="s">
        <v>776</v>
      </c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</row>
    <row r="89" spans="1:35">
      <c r="A89" s="239">
        <v>44232</v>
      </c>
      <c r="B89" s="262" t="s">
        <v>973</v>
      </c>
      <c r="C89" s="263" t="s">
        <v>974</v>
      </c>
      <c r="D89" s="263" t="s">
        <v>995</v>
      </c>
      <c r="E89" s="263" t="s">
        <v>544</v>
      </c>
      <c r="F89" s="376">
        <v>180000</v>
      </c>
      <c r="G89" s="262">
        <v>451.24</v>
      </c>
      <c r="H89" s="340" t="s">
        <v>776</v>
      </c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</row>
    <row r="90" spans="1:35">
      <c r="A90" s="239">
        <v>44232</v>
      </c>
      <c r="B90" s="262" t="s">
        <v>973</v>
      </c>
      <c r="C90" s="263" t="s">
        <v>974</v>
      </c>
      <c r="D90" s="263" t="s">
        <v>976</v>
      </c>
      <c r="E90" s="263" t="s">
        <v>544</v>
      </c>
      <c r="F90" s="376">
        <v>226595</v>
      </c>
      <c r="G90" s="262">
        <v>450.59</v>
      </c>
      <c r="H90" s="340" t="s">
        <v>776</v>
      </c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</row>
    <row r="91" spans="1:35">
      <c r="A91" s="239">
        <v>44232</v>
      </c>
      <c r="B91" s="262" t="s">
        <v>973</v>
      </c>
      <c r="C91" s="263" t="s">
        <v>974</v>
      </c>
      <c r="D91" s="263" t="s">
        <v>978</v>
      </c>
      <c r="E91" s="263" t="s">
        <v>544</v>
      </c>
      <c r="F91" s="376">
        <v>369486</v>
      </c>
      <c r="G91" s="262">
        <v>456.6</v>
      </c>
      <c r="H91" s="340" t="s">
        <v>776</v>
      </c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</row>
    <row r="92" spans="1:35">
      <c r="A92" s="239">
        <v>44232</v>
      </c>
      <c r="B92" s="262" t="s">
        <v>973</v>
      </c>
      <c r="C92" s="263" t="s">
        <v>974</v>
      </c>
      <c r="D92" s="263" t="s">
        <v>977</v>
      </c>
      <c r="E92" s="263" t="s">
        <v>544</v>
      </c>
      <c r="F92" s="376">
        <v>164501</v>
      </c>
      <c r="G92" s="262">
        <v>460.01</v>
      </c>
      <c r="H92" s="340" t="s">
        <v>776</v>
      </c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</row>
    <row r="93" spans="1:35">
      <c r="A93" s="239">
        <v>44232</v>
      </c>
      <c r="B93" s="262" t="s">
        <v>973</v>
      </c>
      <c r="C93" s="263" t="s">
        <v>974</v>
      </c>
      <c r="D93" s="263" t="s">
        <v>982</v>
      </c>
      <c r="E93" s="263" t="s">
        <v>544</v>
      </c>
      <c r="F93" s="376">
        <v>300000</v>
      </c>
      <c r="G93" s="262">
        <v>453.53</v>
      </c>
      <c r="H93" s="340" t="s">
        <v>776</v>
      </c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</row>
    <row r="94" spans="1:35">
      <c r="A94" s="239">
        <v>44232</v>
      </c>
      <c r="B94" s="262" t="s">
        <v>996</v>
      </c>
      <c r="C94" s="263" t="s">
        <v>997</v>
      </c>
      <c r="D94" s="263" t="s">
        <v>998</v>
      </c>
      <c r="E94" s="263" t="s">
        <v>544</v>
      </c>
      <c r="F94" s="376">
        <v>26000</v>
      </c>
      <c r="G94" s="262">
        <v>181.07</v>
      </c>
      <c r="H94" s="340" t="s">
        <v>776</v>
      </c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</row>
    <row r="95" spans="1:35">
      <c r="A95" s="239">
        <v>44232</v>
      </c>
      <c r="B95" s="262" t="s">
        <v>983</v>
      </c>
      <c r="C95" s="263" t="s">
        <v>984</v>
      </c>
      <c r="D95" s="263" t="s">
        <v>985</v>
      </c>
      <c r="E95" s="263" t="s">
        <v>544</v>
      </c>
      <c r="F95" s="376">
        <v>273234</v>
      </c>
      <c r="G95" s="262">
        <v>29.05</v>
      </c>
      <c r="H95" s="340" t="s">
        <v>776</v>
      </c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</row>
    <row r="96" spans="1:35">
      <c r="A96" s="239">
        <v>44232</v>
      </c>
      <c r="B96" s="262" t="s">
        <v>986</v>
      </c>
      <c r="C96" s="263" t="s">
        <v>987</v>
      </c>
      <c r="D96" s="263" t="s">
        <v>852</v>
      </c>
      <c r="E96" s="263" t="s">
        <v>544</v>
      </c>
      <c r="F96" s="376">
        <v>207978</v>
      </c>
      <c r="G96" s="262">
        <v>145.94</v>
      </c>
      <c r="H96" s="340" t="s">
        <v>776</v>
      </c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</row>
    <row r="97" spans="1:35">
      <c r="A97" s="239">
        <v>44232</v>
      </c>
      <c r="B97" s="262" t="s">
        <v>869</v>
      </c>
      <c r="C97" s="263" t="s">
        <v>870</v>
      </c>
      <c r="D97" s="263" t="s">
        <v>853</v>
      </c>
      <c r="E97" s="263" t="s">
        <v>544</v>
      </c>
      <c r="F97" s="376">
        <v>4531688</v>
      </c>
      <c r="G97" s="262">
        <v>3.79</v>
      </c>
      <c r="H97" s="340" t="s">
        <v>776</v>
      </c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</row>
    <row r="98" spans="1:35">
      <c r="A98" s="239">
        <v>44232</v>
      </c>
      <c r="B98" s="262" t="s">
        <v>869</v>
      </c>
      <c r="C98" s="263" t="s">
        <v>870</v>
      </c>
      <c r="D98" s="263" t="s">
        <v>912</v>
      </c>
      <c r="E98" s="263" t="s">
        <v>544</v>
      </c>
      <c r="F98" s="376">
        <v>10000000</v>
      </c>
      <c r="G98" s="262">
        <v>3.6</v>
      </c>
      <c r="H98" s="340" t="s">
        <v>776</v>
      </c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</row>
    <row r="99" spans="1:35">
      <c r="A99" s="239">
        <v>44232</v>
      </c>
      <c r="B99" s="262" t="s">
        <v>199</v>
      </c>
      <c r="C99" s="263" t="s">
        <v>988</v>
      </c>
      <c r="D99" s="263" t="s">
        <v>902</v>
      </c>
      <c r="E99" s="263" t="s">
        <v>544</v>
      </c>
      <c r="F99" s="376">
        <v>5962683</v>
      </c>
      <c r="G99" s="262">
        <v>225.31</v>
      </c>
      <c r="H99" s="340" t="s">
        <v>776</v>
      </c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</row>
    <row r="100" spans="1:35">
      <c r="B100" s="262"/>
      <c r="C100" s="263"/>
      <c r="D100" s="263"/>
      <c r="E100" s="263"/>
      <c r="F100" s="376"/>
      <c r="G100" s="262"/>
      <c r="H100" s="340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</row>
    <row r="101" spans="1:35">
      <c r="B101" s="262"/>
      <c r="C101" s="263"/>
      <c r="D101" s="263"/>
      <c r="E101" s="263"/>
      <c r="F101" s="376"/>
      <c r="G101" s="262"/>
      <c r="H101" s="340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</row>
    <row r="102" spans="1:35">
      <c r="B102" s="262"/>
      <c r="C102" s="263"/>
      <c r="D102" s="263"/>
      <c r="E102" s="263"/>
      <c r="F102" s="376"/>
      <c r="G102" s="262"/>
      <c r="H102" s="340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</row>
    <row r="103" spans="1:35">
      <c r="B103" s="262"/>
      <c r="C103" s="263"/>
      <c r="D103" s="263"/>
      <c r="E103" s="263"/>
      <c r="F103" s="376"/>
      <c r="G103" s="262"/>
      <c r="H103" s="340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</row>
    <row r="104" spans="1:35">
      <c r="B104" s="262"/>
      <c r="C104" s="263"/>
      <c r="D104" s="263"/>
      <c r="E104" s="263"/>
      <c r="F104" s="376"/>
      <c r="G104" s="262"/>
      <c r="H104" s="340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</row>
    <row r="105" spans="1:35">
      <c r="B105" s="262"/>
      <c r="C105" s="263"/>
      <c r="D105" s="263"/>
      <c r="E105" s="263"/>
      <c r="F105" s="376"/>
      <c r="G105" s="262"/>
      <c r="H105" s="340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</row>
    <row r="106" spans="1:35">
      <c r="B106" s="262"/>
      <c r="C106" s="263"/>
      <c r="D106" s="263"/>
      <c r="E106" s="263"/>
      <c r="F106" s="376"/>
      <c r="G106" s="262"/>
      <c r="H106" s="340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</row>
    <row r="107" spans="1:35">
      <c r="B107" s="262"/>
      <c r="C107" s="263"/>
      <c r="D107" s="263"/>
      <c r="E107" s="263"/>
      <c r="F107" s="376"/>
      <c r="G107" s="262"/>
      <c r="H107" s="340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</row>
    <row r="108" spans="1:35">
      <c r="B108" s="262"/>
      <c r="C108" s="263"/>
      <c r="D108" s="263"/>
      <c r="E108" s="263"/>
      <c r="F108" s="376"/>
      <c r="G108" s="262"/>
      <c r="H108" s="340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</row>
    <row r="109" spans="1:35">
      <c r="B109" s="262"/>
      <c r="C109" s="263"/>
      <c r="D109" s="263"/>
      <c r="E109" s="263"/>
      <c r="F109" s="376"/>
      <c r="G109" s="262"/>
      <c r="H109" s="340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</row>
    <row r="110" spans="1:35">
      <c r="B110" s="262"/>
      <c r="C110" s="263"/>
      <c r="D110" s="263"/>
      <c r="E110" s="263"/>
      <c r="F110" s="376"/>
      <c r="G110" s="262"/>
      <c r="H110" s="340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</row>
    <row r="111" spans="1:35">
      <c r="B111" s="262"/>
      <c r="C111" s="263"/>
      <c r="D111" s="263"/>
      <c r="E111" s="263"/>
      <c r="F111" s="376"/>
      <c r="G111" s="262"/>
      <c r="H111" s="340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</row>
    <row r="112" spans="1:35">
      <c r="B112" s="262"/>
      <c r="C112" s="263"/>
      <c r="D112" s="263"/>
      <c r="E112" s="263"/>
      <c r="F112" s="376"/>
      <c r="G112" s="262"/>
      <c r="H112" s="340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</row>
    <row r="113" spans="2:35">
      <c r="B113" s="262"/>
      <c r="C113" s="263"/>
      <c r="D113" s="263"/>
      <c r="E113" s="263"/>
      <c r="F113" s="376"/>
      <c r="G113" s="262"/>
      <c r="H113" s="340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</row>
    <row r="114" spans="2:35">
      <c r="B114" s="262"/>
      <c r="C114" s="263"/>
      <c r="D114" s="263"/>
      <c r="E114" s="263"/>
      <c r="F114" s="376"/>
      <c r="G114" s="262"/>
      <c r="H114" s="340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</row>
    <row r="115" spans="2:35">
      <c r="B115" s="262"/>
      <c r="C115" s="263"/>
      <c r="D115" s="263"/>
      <c r="E115" s="263"/>
      <c r="F115" s="376"/>
      <c r="G115" s="262"/>
      <c r="H115" s="340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</row>
    <row r="116" spans="2:35">
      <c r="B116" s="262"/>
      <c r="C116" s="263"/>
      <c r="D116" s="263"/>
      <c r="E116" s="263"/>
      <c r="F116" s="376"/>
      <c r="G116" s="262"/>
      <c r="H116" s="340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</row>
    <row r="117" spans="2:35">
      <c r="B117" s="262"/>
      <c r="C117" s="263"/>
      <c r="D117" s="263"/>
      <c r="E117" s="263"/>
      <c r="F117" s="376"/>
      <c r="G117" s="262"/>
      <c r="H117" s="340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</row>
    <row r="118" spans="2:35">
      <c r="B118" s="262"/>
      <c r="C118" s="263"/>
      <c r="D118" s="263"/>
      <c r="E118" s="263"/>
      <c r="F118" s="376"/>
      <c r="G118" s="262"/>
      <c r="H118" s="340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</row>
    <row r="119" spans="2:35">
      <c r="B119" s="262"/>
      <c r="C119" s="263"/>
      <c r="D119" s="263"/>
      <c r="E119" s="263"/>
      <c r="F119" s="376"/>
      <c r="G119" s="262"/>
      <c r="H119" s="340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</row>
    <row r="120" spans="2:35">
      <c r="B120" s="262"/>
      <c r="C120" s="263"/>
      <c r="D120" s="263"/>
      <c r="E120" s="263"/>
      <c r="F120" s="376"/>
      <c r="G120" s="262"/>
      <c r="H120" s="340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</row>
    <row r="121" spans="2:35">
      <c r="B121" s="262"/>
      <c r="C121" s="263"/>
      <c r="D121" s="263"/>
      <c r="E121" s="263"/>
      <c r="F121" s="376"/>
      <c r="G121" s="262"/>
      <c r="H121" s="340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</row>
    <row r="122" spans="2:35">
      <c r="B122" s="262"/>
      <c r="C122" s="263"/>
      <c r="D122" s="263"/>
      <c r="E122" s="263"/>
      <c r="F122" s="376"/>
      <c r="G122" s="262"/>
      <c r="H122" s="340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</row>
    <row r="123" spans="2:35">
      <c r="B123" s="262"/>
      <c r="C123" s="263"/>
      <c r="D123" s="263"/>
      <c r="E123" s="263"/>
      <c r="F123" s="376"/>
      <c r="G123" s="262"/>
      <c r="H123" s="340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</row>
    <row r="124" spans="2:35">
      <c r="B124" s="262"/>
      <c r="C124" s="263"/>
      <c r="D124" s="263"/>
      <c r="E124" s="263"/>
      <c r="F124" s="376"/>
      <c r="G124" s="262"/>
      <c r="H124" s="340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</row>
    <row r="125" spans="2:35">
      <c r="B125" s="262"/>
      <c r="C125" s="263"/>
      <c r="D125" s="263"/>
      <c r="E125" s="263"/>
      <c r="F125" s="376"/>
      <c r="G125" s="262"/>
      <c r="H125" s="340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</row>
    <row r="126" spans="2:35">
      <c r="B126" s="262"/>
      <c r="C126" s="263"/>
      <c r="D126" s="263"/>
      <c r="E126" s="263"/>
      <c r="F126" s="376"/>
      <c r="G126" s="262"/>
      <c r="H126" s="340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</row>
    <row r="127" spans="2:35">
      <c r="B127" s="262"/>
      <c r="C127" s="263"/>
      <c r="D127" s="263"/>
      <c r="E127" s="263"/>
      <c r="F127" s="376"/>
      <c r="G127" s="262"/>
      <c r="H127" s="340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</row>
    <row r="128" spans="2:35">
      <c r="B128" s="262"/>
      <c r="C128" s="263"/>
      <c r="D128" s="263"/>
      <c r="E128" s="263"/>
      <c r="F128" s="376"/>
      <c r="G128" s="262"/>
      <c r="H128" s="340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</row>
    <row r="129" spans="2:35">
      <c r="B129" s="262"/>
      <c r="C129" s="263"/>
      <c r="D129" s="263"/>
      <c r="E129" s="263"/>
      <c r="F129" s="376"/>
      <c r="G129" s="262"/>
      <c r="H129" s="340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</row>
    <row r="130" spans="2:35">
      <c r="B130" s="262"/>
      <c r="C130" s="263"/>
      <c r="D130" s="263"/>
      <c r="E130" s="263"/>
      <c r="F130" s="376"/>
      <c r="G130" s="262"/>
      <c r="H130" s="340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</row>
    <row r="131" spans="2:35">
      <c r="B131" s="262"/>
      <c r="C131" s="263"/>
      <c r="D131" s="263"/>
      <c r="E131" s="263"/>
      <c r="F131" s="376"/>
      <c r="G131" s="262"/>
      <c r="H131" s="262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</row>
    <row r="132" spans="2:35">
      <c r="B132" s="262"/>
      <c r="C132" s="263"/>
      <c r="D132" s="263"/>
      <c r="E132" s="263"/>
      <c r="F132" s="376"/>
      <c r="G132" s="262"/>
      <c r="H132" s="262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</row>
    <row r="133" spans="2:35">
      <c r="B133" s="262"/>
      <c r="C133" s="263"/>
      <c r="D133" s="263"/>
      <c r="E133" s="263"/>
      <c r="F133" s="376"/>
      <c r="G133" s="262"/>
      <c r="H133" s="262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</row>
    <row r="134" spans="2:35">
      <c r="B134" s="262"/>
      <c r="C134" s="263"/>
      <c r="D134" s="263"/>
      <c r="E134" s="263"/>
      <c r="F134" s="376"/>
      <c r="G134" s="262"/>
      <c r="H134" s="262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</row>
    <row r="135" spans="2:35">
      <c r="B135" s="262"/>
      <c r="C135" s="263"/>
      <c r="D135" s="263"/>
      <c r="E135" s="263"/>
      <c r="F135" s="376"/>
      <c r="G135" s="262"/>
      <c r="H135" s="262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</row>
    <row r="136" spans="2:35">
      <c r="B136" s="262"/>
      <c r="C136" s="263"/>
      <c r="D136" s="263"/>
      <c r="E136" s="263"/>
      <c r="F136" s="376"/>
      <c r="G136" s="262"/>
      <c r="H136" s="262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</row>
    <row r="137" spans="2:35">
      <c r="B137" s="262"/>
      <c r="C137" s="263"/>
      <c r="D137" s="263"/>
      <c r="E137" s="263"/>
      <c r="F137" s="376"/>
      <c r="G137" s="262"/>
      <c r="H137" s="262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</row>
    <row r="138" spans="2:35">
      <c r="B138" s="262"/>
      <c r="C138" s="263"/>
      <c r="D138" s="263"/>
      <c r="E138" s="263"/>
      <c r="F138" s="376"/>
      <c r="G138" s="262"/>
      <c r="H138" s="262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</row>
    <row r="139" spans="2:35">
      <c r="B139" s="262"/>
      <c r="C139" s="263"/>
      <c r="D139" s="263"/>
      <c r="E139" s="263"/>
      <c r="F139" s="376"/>
      <c r="G139" s="262"/>
      <c r="H139" s="262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</row>
    <row r="140" spans="2:35">
      <c r="B140" s="262"/>
      <c r="C140" s="263"/>
      <c r="D140" s="263"/>
      <c r="E140" s="263"/>
      <c r="F140" s="376"/>
      <c r="G140" s="262"/>
      <c r="H140" s="262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</row>
    <row r="141" spans="2:35">
      <c r="B141" s="262"/>
      <c r="C141" s="263"/>
      <c r="D141" s="263"/>
      <c r="E141" s="263"/>
      <c r="F141" s="376"/>
      <c r="G141" s="262"/>
      <c r="H141" s="262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</row>
    <row r="142" spans="2:35">
      <c r="B142" s="262"/>
      <c r="C142" s="263"/>
      <c r="D142" s="263"/>
      <c r="E142" s="263"/>
      <c r="F142" s="376"/>
      <c r="G142" s="262"/>
      <c r="H142" s="262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</row>
    <row r="143" spans="2:35">
      <c r="B143" s="262"/>
      <c r="C143" s="263"/>
      <c r="D143" s="263"/>
      <c r="E143" s="263"/>
      <c r="F143" s="376"/>
      <c r="G143" s="262"/>
      <c r="H143" s="262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</row>
    <row r="144" spans="2:35">
      <c r="B144" s="262"/>
      <c r="C144" s="263"/>
      <c r="D144" s="263"/>
      <c r="E144" s="263"/>
      <c r="F144" s="376"/>
      <c r="G144" s="262"/>
      <c r="H144" s="262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</row>
    <row r="145" spans="2:35">
      <c r="B145" s="262"/>
      <c r="C145" s="263"/>
      <c r="D145" s="263"/>
      <c r="E145" s="263"/>
      <c r="F145" s="376"/>
      <c r="G145" s="262"/>
      <c r="H145" s="262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</row>
    <row r="146" spans="2:35">
      <c r="B146" s="262"/>
      <c r="C146" s="263"/>
      <c r="D146" s="263"/>
      <c r="E146" s="263"/>
      <c r="F146" s="376"/>
      <c r="G146" s="262"/>
      <c r="H146" s="262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  <c r="AD146" s="238"/>
      <c r="AE146" s="238"/>
      <c r="AF146" s="238"/>
      <c r="AG146" s="238"/>
      <c r="AH146" s="238"/>
      <c r="AI146" s="238"/>
    </row>
    <row r="147" spans="2:35">
      <c r="B147" s="262"/>
      <c r="C147" s="263"/>
      <c r="D147" s="263"/>
      <c r="E147" s="263"/>
      <c r="F147" s="376"/>
      <c r="G147" s="262"/>
      <c r="H147" s="262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</row>
    <row r="148" spans="2:35">
      <c r="B148" s="262"/>
      <c r="C148" s="263"/>
      <c r="D148" s="263"/>
      <c r="E148" s="263"/>
      <c r="F148" s="376"/>
      <c r="G148" s="262"/>
      <c r="H148" s="262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</row>
    <row r="149" spans="2:35">
      <c r="B149" s="262"/>
      <c r="C149" s="263"/>
      <c r="D149" s="263"/>
      <c r="E149" s="263"/>
      <c r="F149" s="376"/>
      <c r="G149" s="262"/>
      <c r="H149" s="262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</row>
    <row r="150" spans="2:35">
      <c r="B150" s="262"/>
      <c r="C150" s="263"/>
      <c r="D150" s="263"/>
      <c r="E150" s="263"/>
      <c r="F150" s="376"/>
      <c r="G150" s="262"/>
      <c r="H150" s="262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</row>
    <row r="151" spans="2:35">
      <c r="B151" s="262"/>
      <c r="C151" s="263"/>
      <c r="D151" s="263"/>
      <c r="E151" s="263"/>
      <c r="F151" s="376"/>
      <c r="G151" s="262"/>
      <c r="H151" s="262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</row>
    <row r="152" spans="2:35">
      <c r="B152" s="262"/>
      <c r="C152" s="263"/>
      <c r="D152" s="263"/>
      <c r="E152" s="263"/>
      <c r="F152" s="376"/>
      <c r="G152" s="262"/>
      <c r="H152" s="262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</row>
    <row r="153" spans="2:35">
      <c r="B153" s="262"/>
      <c r="C153" s="263"/>
      <c r="D153" s="263"/>
      <c r="E153" s="263"/>
      <c r="F153" s="376"/>
      <c r="G153" s="262"/>
      <c r="H153" s="262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8"/>
      <c r="AI153" s="238"/>
    </row>
    <row r="154" spans="2:35">
      <c r="B154" s="262"/>
      <c r="C154" s="263"/>
      <c r="D154" s="263"/>
      <c r="E154" s="263"/>
      <c r="F154" s="376"/>
      <c r="G154" s="262"/>
      <c r="H154" s="262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8"/>
      <c r="AD154" s="238"/>
      <c r="AE154" s="238"/>
      <c r="AF154" s="238"/>
      <c r="AG154" s="238"/>
      <c r="AH154" s="238"/>
      <c r="AI154" s="238"/>
    </row>
    <row r="155" spans="2:35">
      <c r="B155" s="262"/>
      <c r="C155" s="263"/>
      <c r="D155" s="263"/>
      <c r="E155" s="263"/>
      <c r="F155" s="376"/>
      <c r="G155" s="262"/>
      <c r="H155" s="262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8"/>
      <c r="AI155" s="238"/>
    </row>
    <row r="156" spans="2:35">
      <c r="B156" s="262"/>
      <c r="C156" s="263"/>
      <c r="D156" s="263"/>
      <c r="E156" s="263"/>
      <c r="F156" s="376"/>
      <c r="G156" s="262"/>
      <c r="H156" s="262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</row>
    <row r="157" spans="2:35">
      <c r="B157" s="262"/>
      <c r="C157" s="263"/>
      <c r="D157" s="263"/>
      <c r="E157" s="263"/>
      <c r="F157" s="376"/>
      <c r="G157" s="262"/>
      <c r="H157" s="262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  <c r="AI157" s="238"/>
    </row>
    <row r="158" spans="2:35">
      <c r="B158" s="262"/>
      <c r="C158" s="263"/>
      <c r="D158" s="263"/>
      <c r="E158" s="263"/>
      <c r="F158" s="376"/>
      <c r="G158" s="262"/>
      <c r="H158" s="262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</row>
    <row r="159" spans="2:35">
      <c r="B159" s="262"/>
      <c r="C159" s="263"/>
      <c r="D159" s="263"/>
      <c r="E159" s="263"/>
      <c r="F159" s="376"/>
      <c r="G159" s="262"/>
      <c r="H159" s="262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</row>
    <row r="160" spans="2:35">
      <c r="B160" s="262"/>
      <c r="C160" s="263"/>
      <c r="D160" s="263"/>
      <c r="E160" s="263"/>
      <c r="F160" s="376"/>
      <c r="G160" s="262"/>
      <c r="H160" s="262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</row>
    <row r="161" spans="2:35">
      <c r="B161" s="262"/>
      <c r="C161" s="263"/>
      <c r="D161" s="263"/>
      <c r="E161" s="263"/>
      <c r="F161" s="376"/>
      <c r="G161" s="262"/>
      <c r="H161" s="262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</row>
    <row r="162" spans="2:35">
      <c r="B162" s="262"/>
      <c r="C162" s="263"/>
      <c r="D162" s="263"/>
      <c r="E162" s="263"/>
      <c r="F162" s="376"/>
      <c r="G162" s="262"/>
      <c r="H162" s="262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</row>
    <row r="163" spans="2:35">
      <c r="B163" s="262"/>
      <c r="C163" s="263"/>
      <c r="D163" s="263"/>
      <c r="E163" s="263"/>
      <c r="F163" s="376"/>
      <c r="G163" s="262"/>
      <c r="H163" s="262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</row>
    <row r="164" spans="2:35">
      <c r="B164" s="262"/>
      <c r="C164" s="263"/>
      <c r="D164" s="263"/>
      <c r="E164" s="263"/>
      <c r="F164" s="376"/>
      <c r="G164" s="262"/>
      <c r="H164" s="262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</row>
    <row r="165" spans="2:35">
      <c r="B165" s="262"/>
      <c r="C165" s="263"/>
      <c r="D165" s="263"/>
      <c r="E165" s="263"/>
      <c r="F165" s="376"/>
      <c r="G165" s="262"/>
      <c r="H165" s="262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</row>
    <row r="166" spans="2:35">
      <c r="B166" s="262"/>
      <c r="C166" s="263"/>
      <c r="D166" s="263"/>
      <c r="E166" s="263"/>
      <c r="F166" s="376"/>
      <c r="G166" s="262"/>
      <c r="H166" s="262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</row>
    <row r="167" spans="2:35">
      <c r="B167" s="262"/>
      <c r="C167" s="263"/>
      <c r="D167" s="263"/>
      <c r="E167" s="263"/>
      <c r="F167" s="376"/>
      <c r="G167" s="262"/>
      <c r="H167" s="262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</row>
    <row r="168" spans="2:35">
      <c r="B168" s="262"/>
      <c r="C168" s="263"/>
      <c r="D168" s="263"/>
      <c r="E168" s="263"/>
      <c r="F168" s="376"/>
      <c r="G168" s="262"/>
      <c r="H168" s="262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</row>
    <row r="169" spans="2:35">
      <c r="B169" s="262"/>
      <c r="C169" s="263"/>
      <c r="D169" s="263"/>
      <c r="E169" s="263"/>
      <c r="F169" s="376"/>
      <c r="G169" s="262"/>
      <c r="H169" s="262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38"/>
      <c r="AI169" s="238"/>
    </row>
    <row r="170" spans="2:35">
      <c r="B170" s="262"/>
      <c r="C170" s="263"/>
      <c r="D170" s="263"/>
      <c r="E170" s="263"/>
      <c r="F170" s="376"/>
      <c r="G170" s="262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</row>
    <row r="171" spans="2:35">
      <c r="B171" s="262"/>
      <c r="C171" s="263"/>
      <c r="D171" s="263"/>
      <c r="E171" s="263"/>
      <c r="F171" s="376"/>
      <c r="G171" s="262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</row>
    <row r="172" spans="2:35">
      <c r="B172" s="262"/>
      <c r="C172" s="263"/>
      <c r="D172" s="263"/>
      <c r="E172" s="263"/>
      <c r="F172" s="376"/>
      <c r="G172" s="262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</row>
    <row r="173" spans="2:35">
      <c r="B173" s="262"/>
      <c r="C173" s="263"/>
      <c r="D173" s="263"/>
      <c r="E173" s="263"/>
      <c r="F173" s="376"/>
      <c r="G173" s="262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</row>
    <row r="174" spans="2:35">
      <c r="B174" s="262"/>
      <c r="C174" s="263"/>
      <c r="D174" s="263"/>
      <c r="E174" s="263"/>
      <c r="F174" s="376"/>
      <c r="G174" s="262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</row>
    <row r="175" spans="2:35">
      <c r="B175" s="262"/>
      <c r="C175" s="263"/>
      <c r="D175" s="263"/>
      <c r="E175" s="263"/>
      <c r="F175" s="376"/>
      <c r="G175" s="262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8"/>
      <c r="AI175" s="238"/>
    </row>
    <row r="176" spans="2:35">
      <c r="B176" s="262"/>
      <c r="C176" s="263"/>
      <c r="D176" s="263"/>
      <c r="E176" s="263"/>
      <c r="F176" s="376"/>
      <c r="G176" s="262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8"/>
      <c r="AI176" s="238"/>
    </row>
    <row r="177" spans="2:35">
      <c r="B177" s="262"/>
      <c r="C177" s="263"/>
      <c r="D177" s="263"/>
      <c r="E177" s="263"/>
      <c r="F177" s="376"/>
      <c r="G177" s="262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</row>
    <row r="178" spans="2:35">
      <c r="B178" s="262"/>
      <c r="C178" s="263"/>
      <c r="D178" s="263"/>
      <c r="E178" s="263"/>
      <c r="F178" s="376"/>
      <c r="G178" s="262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8"/>
      <c r="AI178" s="238"/>
    </row>
    <row r="179" spans="2:35">
      <c r="B179" s="262"/>
      <c r="C179" s="263"/>
      <c r="D179" s="263"/>
      <c r="E179" s="263"/>
      <c r="F179" s="376"/>
      <c r="G179" s="262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8"/>
      <c r="AI179" s="238"/>
    </row>
    <row r="180" spans="2:35">
      <c r="B180" s="262"/>
      <c r="C180" s="263"/>
      <c r="D180" s="263"/>
      <c r="E180" s="263"/>
      <c r="F180" s="376"/>
      <c r="G180" s="262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8"/>
      <c r="AI180" s="238"/>
    </row>
    <row r="181" spans="2:35">
      <c r="B181" s="262"/>
      <c r="C181" s="263"/>
      <c r="D181" s="263"/>
      <c r="E181" s="263"/>
      <c r="F181" s="376"/>
      <c r="G181" s="262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</row>
    <row r="182" spans="2:35">
      <c r="B182" s="262"/>
      <c r="C182" s="263"/>
      <c r="D182" s="263"/>
      <c r="E182" s="263"/>
      <c r="F182" s="376"/>
      <c r="G182" s="262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8"/>
      <c r="AI182" s="238"/>
    </row>
    <row r="183" spans="2:35">
      <c r="B183" s="262"/>
      <c r="C183" s="263"/>
      <c r="D183" s="263"/>
      <c r="E183" s="263"/>
      <c r="F183" s="376"/>
      <c r="G183" s="262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38"/>
      <c r="AI183" s="238"/>
    </row>
    <row r="184" spans="2:35">
      <c r="B184" s="262"/>
      <c r="C184" s="263"/>
      <c r="D184" s="263"/>
      <c r="E184" s="263"/>
      <c r="F184" s="376"/>
      <c r="G184" s="262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</row>
    <row r="185" spans="2:35">
      <c r="B185" s="262"/>
      <c r="C185" s="263"/>
      <c r="D185" s="263"/>
      <c r="E185" s="263"/>
      <c r="F185" s="376"/>
      <c r="G185" s="262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</row>
    <row r="186" spans="2:35">
      <c r="B186" s="262"/>
      <c r="C186" s="263"/>
      <c r="D186" s="263"/>
      <c r="E186" s="263"/>
      <c r="F186" s="376"/>
      <c r="G186" s="262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</row>
    <row r="187" spans="2:35">
      <c r="B187" s="262"/>
      <c r="C187" s="263"/>
      <c r="D187" s="263"/>
      <c r="E187" s="263"/>
      <c r="F187" s="376"/>
      <c r="G187" s="262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</row>
    <row r="188" spans="2:35">
      <c r="B188" s="262"/>
      <c r="C188" s="263"/>
      <c r="D188" s="263"/>
      <c r="E188" s="263"/>
      <c r="F188" s="376"/>
      <c r="G188" s="262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</row>
    <row r="189" spans="2:35">
      <c r="B189" s="262"/>
      <c r="C189" s="263"/>
      <c r="D189" s="263"/>
      <c r="E189" s="263"/>
      <c r="F189" s="376"/>
      <c r="G189" s="262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8"/>
      <c r="AI189" s="238"/>
    </row>
    <row r="190" spans="2:35">
      <c r="B190" s="262"/>
      <c r="C190" s="263"/>
      <c r="D190" s="263"/>
      <c r="E190" s="263"/>
      <c r="F190" s="376"/>
      <c r="G190" s="262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</row>
    <row r="191" spans="2:35">
      <c r="B191" s="262"/>
      <c r="C191" s="263"/>
      <c r="D191" s="263"/>
      <c r="E191" s="263"/>
      <c r="F191" s="376"/>
      <c r="G191" s="262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</row>
    <row r="192" spans="2:35">
      <c r="B192" s="262"/>
      <c r="C192" s="263"/>
      <c r="D192" s="263"/>
      <c r="E192" s="263"/>
      <c r="F192" s="376"/>
      <c r="G192" s="262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</row>
    <row r="193" spans="2:35">
      <c r="B193" s="262"/>
      <c r="C193" s="263"/>
      <c r="D193" s="263"/>
      <c r="E193" s="263"/>
      <c r="F193" s="376"/>
      <c r="G193" s="262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</row>
    <row r="194" spans="2:35">
      <c r="B194" s="262"/>
      <c r="C194" s="263"/>
      <c r="D194" s="263"/>
      <c r="E194" s="263"/>
      <c r="F194" s="376"/>
      <c r="G194" s="262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</row>
    <row r="195" spans="2:35">
      <c r="B195" s="262"/>
      <c r="C195" s="263"/>
      <c r="D195" s="263"/>
      <c r="E195" s="263"/>
      <c r="F195" s="376"/>
      <c r="G195" s="262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</row>
    <row r="196" spans="2:35">
      <c r="B196" s="262"/>
      <c r="C196" s="263"/>
      <c r="D196" s="263"/>
      <c r="E196" s="263"/>
      <c r="F196" s="376"/>
      <c r="G196" s="262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8"/>
      <c r="AI196" s="238"/>
    </row>
    <row r="197" spans="2:35">
      <c r="B197" s="262"/>
      <c r="C197" s="263"/>
      <c r="D197" s="263"/>
      <c r="E197" s="263"/>
      <c r="F197" s="376"/>
      <c r="G197" s="262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8"/>
      <c r="AI197" s="238"/>
    </row>
    <row r="198" spans="2:35">
      <c r="B198" s="262"/>
      <c r="C198" s="263"/>
      <c r="D198" s="263"/>
      <c r="E198" s="263"/>
      <c r="F198" s="376"/>
      <c r="G198" s="262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</row>
    <row r="199" spans="2:35">
      <c r="B199" s="262"/>
      <c r="C199" s="263"/>
      <c r="D199" s="263"/>
      <c r="E199" s="263"/>
      <c r="F199" s="376"/>
      <c r="G199" s="262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</row>
    <row r="200" spans="2:35">
      <c r="B200" s="262"/>
      <c r="C200" s="263"/>
      <c r="D200" s="263"/>
      <c r="E200" s="263"/>
      <c r="F200" s="376"/>
      <c r="G200" s="262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</row>
    <row r="201" spans="2:35">
      <c r="B201" s="262"/>
      <c r="C201" s="263"/>
      <c r="D201" s="263"/>
      <c r="E201" s="263"/>
      <c r="F201" s="376"/>
      <c r="G201" s="262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</row>
    <row r="202" spans="2:35">
      <c r="B202" s="262"/>
      <c r="C202" s="263"/>
      <c r="D202" s="263"/>
      <c r="E202" s="263"/>
      <c r="F202" s="376"/>
      <c r="G202" s="262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</row>
    <row r="203" spans="2:35">
      <c r="B203" s="262"/>
      <c r="C203" s="263"/>
      <c r="D203" s="263"/>
      <c r="E203" s="263"/>
      <c r="F203" s="376"/>
      <c r="G203" s="262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</row>
    <row r="204" spans="2:35">
      <c r="B204" s="262"/>
      <c r="C204" s="263"/>
      <c r="D204" s="263"/>
      <c r="E204" s="263"/>
      <c r="F204" s="376"/>
      <c r="G204" s="262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38"/>
      <c r="AI204" s="238"/>
    </row>
    <row r="205" spans="2:35">
      <c r="B205" s="262"/>
      <c r="C205" s="263"/>
      <c r="D205" s="263"/>
      <c r="E205" s="263"/>
      <c r="F205" s="376"/>
      <c r="G205" s="262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</row>
    <row r="206" spans="2:35">
      <c r="B206" s="262"/>
      <c r="C206" s="263"/>
      <c r="D206" s="263"/>
      <c r="E206" s="263"/>
      <c r="F206" s="376"/>
      <c r="G206" s="262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8"/>
      <c r="AI206" s="238"/>
    </row>
    <row r="207" spans="2:35">
      <c r="B207" s="262"/>
      <c r="C207" s="263"/>
      <c r="D207" s="263"/>
      <c r="E207" s="263"/>
      <c r="F207" s="376"/>
      <c r="G207" s="262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</row>
    <row r="208" spans="2:35">
      <c r="B208" s="262"/>
      <c r="C208" s="263"/>
      <c r="D208" s="263"/>
      <c r="E208" s="263"/>
      <c r="F208" s="376"/>
      <c r="G208" s="262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</row>
    <row r="209" spans="2:35">
      <c r="B209" s="262"/>
      <c r="C209" s="263"/>
      <c r="D209" s="263"/>
      <c r="E209" s="263"/>
      <c r="F209" s="376"/>
      <c r="G209" s="262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</row>
    <row r="210" spans="2:35">
      <c r="B210" s="262"/>
      <c r="C210" s="263"/>
      <c r="D210" s="263"/>
      <c r="E210" s="263"/>
      <c r="F210" s="376"/>
      <c r="G210" s="262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8"/>
      <c r="AI210" s="238"/>
    </row>
    <row r="211" spans="2:35">
      <c r="B211" s="262"/>
      <c r="C211" s="263"/>
      <c r="D211" s="263"/>
      <c r="E211" s="263"/>
      <c r="F211" s="376"/>
      <c r="G211" s="262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8"/>
      <c r="AI211" s="238"/>
    </row>
    <row r="212" spans="2:35">
      <c r="B212" s="262"/>
      <c r="C212" s="263"/>
      <c r="D212" s="263"/>
      <c r="E212" s="263"/>
      <c r="F212" s="376"/>
      <c r="G212" s="262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</row>
    <row r="213" spans="2:35">
      <c r="B213" s="262"/>
      <c r="C213" s="263"/>
      <c r="D213" s="263"/>
      <c r="E213" s="263"/>
      <c r="F213" s="376"/>
      <c r="G213" s="262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</row>
    <row r="214" spans="2:35">
      <c r="B214" s="262"/>
      <c r="C214" s="263"/>
      <c r="D214" s="263"/>
      <c r="E214" s="263"/>
      <c r="F214" s="376"/>
      <c r="G214" s="262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</row>
    <row r="215" spans="2:35">
      <c r="B215" s="262"/>
      <c r="C215" s="263"/>
      <c r="D215" s="263"/>
      <c r="E215" s="263"/>
      <c r="F215" s="376"/>
      <c r="G215" s="262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</row>
    <row r="216" spans="2:35">
      <c r="B216" s="262"/>
      <c r="C216" s="263"/>
      <c r="D216" s="263"/>
      <c r="E216" s="263"/>
      <c r="F216" s="376"/>
      <c r="G216" s="262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</row>
    <row r="217" spans="2:35">
      <c r="B217" s="262"/>
      <c r="C217" s="263"/>
      <c r="D217" s="263"/>
      <c r="E217" s="263"/>
      <c r="F217" s="376"/>
      <c r="G217" s="262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</row>
    <row r="218" spans="2:35">
      <c r="B218" s="262"/>
      <c r="C218" s="263"/>
      <c r="D218" s="263"/>
      <c r="E218" s="263"/>
      <c r="F218" s="376"/>
      <c r="G218" s="262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</row>
    <row r="219" spans="2:35">
      <c r="B219" s="262"/>
      <c r="C219" s="263"/>
      <c r="D219" s="263"/>
      <c r="E219" s="263"/>
      <c r="F219" s="376"/>
      <c r="G219" s="262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</row>
    <row r="220" spans="2:35">
      <c r="B220" s="262"/>
      <c r="C220" s="263"/>
      <c r="D220" s="263"/>
      <c r="E220" s="263"/>
      <c r="F220" s="376"/>
      <c r="G220" s="262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</row>
    <row r="221" spans="2:35">
      <c r="B221" s="262"/>
      <c r="C221" s="263"/>
      <c r="D221" s="263"/>
      <c r="E221" s="263"/>
      <c r="F221" s="376"/>
      <c r="G221" s="262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</row>
    <row r="222" spans="2:35">
      <c r="B222" s="262"/>
      <c r="C222" s="263"/>
      <c r="D222" s="263"/>
      <c r="E222" s="263"/>
      <c r="F222" s="376"/>
      <c r="G222" s="262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</row>
    <row r="223" spans="2:35">
      <c r="B223" s="262"/>
      <c r="C223" s="263"/>
      <c r="D223" s="263"/>
      <c r="E223" s="263"/>
      <c r="F223" s="376"/>
      <c r="G223" s="262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</row>
    <row r="224" spans="2:35">
      <c r="B224" s="262"/>
      <c r="C224" s="263"/>
      <c r="D224" s="263"/>
      <c r="E224" s="263"/>
      <c r="F224" s="376"/>
      <c r="G224" s="262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38"/>
      <c r="AI224" s="238"/>
    </row>
    <row r="225" spans="2:35">
      <c r="B225" s="262"/>
      <c r="C225" s="263"/>
      <c r="D225" s="263"/>
      <c r="E225" s="263"/>
      <c r="F225" s="376"/>
      <c r="G225" s="262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38"/>
      <c r="AI225" s="238"/>
    </row>
    <row r="226" spans="2:35">
      <c r="B226" s="262"/>
      <c r="C226" s="263"/>
      <c r="D226" s="263"/>
      <c r="E226" s="263"/>
      <c r="F226" s="376"/>
      <c r="G226" s="262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</row>
    <row r="227" spans="2:35">
      <c r="B227" s="262"/>
      <c r="C227" s="263"/>
      <c r="D227" s="263"/>
      <c r="E227" s="263"/>
      <c r="F227" s="376"/>
      <c r="G227" s="262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</row>
    <row r="228" spans="2:35">
      <c r="B228" s="262"/>
      <c r="C228" s="263"/>
      <c r="D228" s="263"/>
      <c r="E228" s="263"/>
      <c r="F228" s="376"/>
      <c r="G228" s="262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</row>
    <row r="229" spans="2:35">
      <c r="B229" s="262"/>
      <c r="C229" s="263"/>
      <c r="D229" s="263"/>
      <c r="E229" s="263"/>
      <c r="F229" s="376"/>
      <c r="G229" s="262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</row>
    <row r="230" spans="2:35">
      <c r="B230" s="262"/>
      <c r="C230" s="263"/>
      <c r="D230" s="263"/>
      <c r="E230" s="263"/>
      <c r="F230" s="376"/>
      <c r="G230" s="262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8"/>
      <c r="AI230" s="238"/>
    </row>
    <row r="231" spans="2:35">
      <c r="B231" s="262"/>
      <c r="C231" s="263"/>
      <c r="D231" s="263"/>
      <c r="E231" s="263"/>
      <c r="F231" s="376"/>
      <c r="G231" s="262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8"/>
      <c r="AI231" s="238"/>
    </row>
    <row r="232" spans="2:35">
      <c r="B232" s="262"/>
      <c r="C232" s="263"/>
      <c r="D232" s="263"/>
      <c r="E232" s="263"/>
      <c r="F232" s="376"/>
      <c r="G232" s="262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8"/>
      <c r="AI232" s="238"/>
    </row>
    <row r="233" spans="2:35">
      <c r="B233" s="262"/>
      <c r="C233" s="263"/>
      <c r="D233" s="263"/>
      <c r="E233" s="263"/>
      <c r="F233" s="376"/>
      <c r="G233" s="262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</row>
    <row r="234" spans="2:35">
      <c r="B234" s="262"/>
      <c r="C234" s="263"/>
      <c r="D234" s="263"/>
      <c r="E234" s="263"/>
      <c r="F234" s="376"/>
      <c r="G234" s="262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8"/>
      <c r="AI234" s="238"/>
    </row>
    <row r="235" spans="2:35">
      <c r="B235" s="262"/>
      <c r="C235" s="263"/>
      <c r="D235" s="263"/>
      <c r="E235" s="263"/>
      <c r="F235" s="376"/>
      <c r="G235" s="262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</row>
    <row r="236" spans="2:35">
      <c r="B236" s="262"/>
      <c r="C236" s="263"/>
      <c r="D236" s="263"/>
      <c r="E236" s="263"/>
      <c r="F236" s="376"/>
      <c r="G236" s="262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</row>
    <row r="237" spans="2:35">
      <c r="B237" s="262"/>
      <c r="C237" s="263"/>
      <c r="D237" s="263"/>
      <c r="E237" s="263"/>
      <c r="F237" s="376"/>
      <c r="G237" s="262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</row>
    <row r="238" spans="2:35">
      <c r="B238" s="262"/>
      <c r="C238" s="263"/>
      <c r="D238" s="263"/>
      <c r="E238" s="263"/>
      <c r="F238" s="376"/>
      <c r="G238" s="262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8"/>
      <c r="AI238" s="238"/>
    </row>
    <row r="239" spans="2:35">
      <c r="B239" s="262"/>
      <c r="C239" s="263"/>
      <c r="D239" s="263"/>
      <c r="E239" s="263"/>
      <c r="F239" s="376"/>
      <c r="G239" s="262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8"/>
      <c r="AI239" s="238"/>
    </row>
    <row r="240" spans="2:35">
      <c r="B240" s="262"/>
      <c r="C240" s="263"/>
      <c r="D240" s="263"/>
      <c r="E240" s="263"/>
      <c r="F240" s="376"/>
      <c r="G240" s="262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8"/>
      <c r="AI240" s="238"/>
    </row>
    <row r="241" spans="2:35">
      <c r="B241" s="262"/>
      <c r="C241" s="263"/>
      <c r="D241" s="263"/>
      <c r="E241" s="263"/>
      <c r="F241" s="376"/>
      <c r="G241" s="262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</row>
    <row r="242" spans="2:35">
      <c r="B242" s="262"/>
      <c r="C242" s="263"/>
      <c r="D242" s="263"/>
      <c r="E242" s="263"/>
      <c r="F242" s="376"/>
      <c r="G242" s="262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</row>
    <row r="243" spans="2:35">
      <c r="B243" s="262"/>
      <c r="C243" s="263"/>
      <c r="D243" s="263"/>
      <c r="E243" s="263"/>
      <c r="F243" s="376"/>
      <c r="G243" s="262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</row>
    <row r="244" spans="2:35">
      <c r="B244" s="262"/>
      <c r="C244" s="263"/>
      <c r="D244" s="263"/>
      <c r="E244" s="263"/>
      <c r="F244" s="376"/>
      <c r="G244" s="262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8"/>
      <c r="AI244" s="238"/>
    </row>
    <row r="245" spans="2:35">
      <c r="B245" s="262"/>
      <c r="C245" s="263"/>
      <c r="D245" s="263"/>
      <c r="E245" s="263"/>
      <c r="F245" s="376"/>
      <c r="G245" s="262"/>
      <c r="I245" s="238"/>
      <c r="J245" s="238"/>
      <c r="K245" s="238"/>
      <c r="L245" s="238"/>
      <c r="M245" s="238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8"/>
      <c r="AI245" s="238"/>
    </row>
    <row r="246" spans="2:35">
      <c r="B246" s="262"/>
      <c r="C246" s="263"/>
      <c r="D246" s="263"/>
      <c r="E246" s="263"/>
      <c r="F246" s="376"/>
      <c r="G246" s="262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</row>
    <row r="247" spans="2:35">
      <c r="B247" s="262"/>
      <c r="C247" s="263"/>
      <c r="D247" s="263"/>
      <c r="E247" s="263"/>
      <c r="F247" s="376"/>
      <c r="G247" s="262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</row>
    <row r="248" spans="2:35">
      <c r="B248" s="262"/>
      <c r="C248" s="263"/>
      <c r="D248" s="263"/>
      <c r="E248" s="263"/>
      <c r="F248" s="376"/>
      <c r="G248" s="262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</row>
    <row r="249" spans="2:35">
      <c r="B249" s="262"/>
      <c r="C249" s="263"/>
      <c r="D249" s="263"/>
      <c r="E249" s="263"/>
      <c r="F249" s="376"/>
      <c r="G249" s="262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</row>
    <row r="250" spans="2:35">
      <c r="B250" s="262"/>
      <c r="C250" s="263"/>
      <c r="D250" s="263"/>
      <c r="E250" s="263"/>
      <c r="F250" s="376"/>
      <c r="G250" s="262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</row>
    <row r="251" spans="2:35">
      <c r="B251" s="262"/>
      <c r="C251" s="263"/>
      <c r="D251" s="263"/>
      <c r="E251" s="263"/>
      <c r="F251" s="376"/>
      <c r="G251" s="262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</row>
    <row r="252" spans="2:35">
      <c r="B252" s="262"/>
      <c r="C252" s="263"/>
      <c r="D252" s="263"/>
      <c r="E252" s="263"/>
      <c r="F252" s="376"/>
      <c r="G252" s="262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8"/>
      <c r="AI252" s="238"/>
    </row>
    <row r="253" spans="2:35">
      <c r="B253" s="262"/>
      <c r="C253" s="263"/>
      <c r="D253" s="263"/>
      <c r="E253" s="263"/>
      <c r="F253" s="376"/>
      <c r="G253" s="262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</row>
    <row r="254" spans="2:35">
      <c r="B254" s="262"/>
      <c r="C254" s="263"/>
      <c r="D254" s="263"/>
      <c r="E254" s="263"/>
      <c r="F254" s="376"/>
      <c r="G254" s="262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8"/>
      <c r="AI254" s="238"/>
    </row>
    <row r="255" spans="2:35">
      <c r="B255" s="262"/>
      <c r="C255" s="263"/>
      <c r="D255" s="263"/>
      <c r="E255" s="263"/>
      <c r="F255" s="376"/>
      <c r="G255" s="262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</row>
    <row r="256" spans="2:35">
      <c r="B256" s="262"/>
      <c r="C256" s="263"/>
      <c r="D256" s="263"/>
      <c r="E256" s="263"/>
      <c r="F256" s="376"/>
      <c r="G256" s="262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</row>
    <row r="257" spans="2:35">
      <c r="B257" s="262"/>
      <c r="C257" s="263"/>
      <c r="D257" s="263"/>
      <c r="E257" s="263"/>
      <c r="F257" s="376"/>
      <c r="G257" s="262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</row>
    <row r="258" spans="2:35">
      <c r="B258" s="262"/>
      <c r="C258" s="263"/>
      <c r="D258" s="263"/>
      <c r="E258" s="263"/>
      <c r="F258" s="376"/>
      <c r="G258" s="262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</row>
    <row r="259" spans="2:35">
      <c r="B259" s="262"/>
      <c r="C259" s="263"/>
      <c r="D259" s="263"/>
      <c r="E259" s="263"/>
      <c r="F259" s="376"/>
      <c r="G259" s="262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</row>
    <row r="260" spans="2:35">
      <c r="B260" s="262"/>
      <c r="C260" s="263"/>
      <c r="D260" s="263"/>
      <c r="E260" s="263"/>
      <c r="F260" s="376"/>
      <c r="G260" s="262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</row>
    <row r="261" spans="2:35">
      <c r="B261" s="262"/>
      <c r="C261" s="263"/>
      <c r="D261" s="263"/>
      <c r="E261" s="263"/>
      <c r="F261" s="376"/>
      <c r="G261" s="262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</row>
    <row r="262" spans="2:35">
      <c r="B262" s="262"/>
      <c r="C262" s="263"/>
      <c r="D262" s="263"/>
      <c r="E262" s="263"/>
      <c r="F262" s="376"/>
      <c r="G262" s="262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</row>
    <row r="263" spans="2:35">
      <c r="B263" s="262"/>
      <c r="C263" s="263"/>
      <c r="D263" s="263"/>
      <c r="E263" s="263"/>
      <c r="F263" s="376"/>
      <c r="G263" s="262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</row>
    <row r="264" spans="2:35">
      <c r="B264" s="262"/>
      <c r="C264" s="263"/>
      <c r="D264" s="263"/>
      <c r="E264" s="263"/>
      <c r="F264" s="376"/>
      <c r="G264" s="262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</row>
    <row r="265" spans="2:35">
      <c r="B265" s="262"/>
      <c r="C265" s="263"/>
      <c r="D265" s="263"/>
      <c r="E265" s="263"/>
      <c r="F265" s="376"/>
      <c r="G265" s="262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</row>
    <row r="266" spans="2:35">
      <c r="B266" s="262"/>
      <c r="C266" s="263"/>
      <c r="D266" s="263"/>
      <c r="E266" s="263"/>
      <c r="F266" s="376"/>
      <c r="G266" s="262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</row>
    <row r="267" spans="2:35">
      <c r="B267" s="262"/>
      <c r="C267" s="263"/>
      <c r="D267" s="263"/>
      <c r="E267" s="263"/>
      <c r="F267" s="376"/>
      <c r="G267" s="262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</row>
    <row r="268" spans="2:35">
      <c r="B268" s="262"/>
      <c r="C268" s="263"/>
      <c r="D268" s="263"/>
      <c r="E268" s="263"/>
      <c r="F268" s="376"/>
      <c r="G268" s="262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</row>
    <row r="269" spans="2:35">
      <c r="B269" s="262"/>
      <c r="C269" s="263"/>
      <c r="D269" s="263"/>
      <c r="E269" s="263"/>
      <c r="F269" s="376"/>
      <c r="G269" s="262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</row>
    <row r="270" spans="2:35">
      <c r="B270" s="262"/>
      <c r="C270" s="263"/>
      <c r="D270" s="263"/>
      <c r="E270" s="263"/>
      <c r="F270" s="376"/>
      <c r="G270" s="262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</row>
    <row r="271" spans="2:35">
      <c r="B271" s="262"/>
      <c r="C271" s="263"/>
      <c r="D271" s="263"/>
      <c r="E271" s="263"/>
      <c r="F271" s="376"/>
      <c r="G271" s="262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</row>
    <row r="272" spans="2:35">
      <c r="B272" s="262"/>
      <c r="C272" s="263"/>
      <c r="D272" s="263"/>
      <c r="E272" s="263"/>
      <c r="F272" s="376"/>
      <c r="G272" s="262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</row>
    <row r="273" spans="2:35">
      <c r="B273" s="262"/>
      <c r="C273" s="263"/>
      <c r="D273" s="263"/>
      <c r="E273" s="263"/>
      <c r="F273" s="376"/>
      <c r="G273" s="262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</row>
    <row r="274" spans="2:35">
      <c r="B274" s="262"/>
      <c r="C274" s="263"/>
      <c r="D274" s="263"/>
      <c r="E274" s="263"/>
      <c r="F274" s="376"/>
      <c r="G274" s="262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</row>
    <row r="275" spans="2:35">
      <c r="B275" s="262"/>
      <c r="C275" s="263"/>
      <c r="D275" s="263"/>
      <c r="E275" s="263"/>
      <c r="F275" s="376"/>
      <c r="G275" s="262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</row>
    <row r="276" spans="2:35">
      <c r="B276" s="262"/>
      <c r="C276" s="263"/>
      <c r="D276" s="263"/>
      <c r="E276" s="263"/>
      <c r="F276" s="376"/>
      <c r="G276" s="262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8"/>
      <c r="AI276" s="238"/>
    </row>
    <row r="277" spans="2:35">
      <c r="B277" s="262"/>
      <c r="C277" s="263"/>
      <c r="D277" s="263"/>
      <c r="E277" s="263"/>
      <c r="F277" s="376"/>
      <c r="G277" s="262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</row>
    <row r="278" spans="2:35">
      <c r="B278" s="262"/>
      <c r="C278" s="263"/>
      <c r="D278" s="263"/>
      <c r="E278" s="263"/>
      <c r="F278" s="376"/>
      <c r="G278" s="262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</row>
    <row r="279" spans="2:35">
      <c r="B279" s="262"/>
      <c r="C279" s="263"/>
      <c r="D279" s="263"/>
      <c r="E279" s="263"/>
      <c r="F279" s="376"/>
      <c r="G279" s="262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</row>
    <row r="280" spans="2:35">
      <c r="B280" s="262"/>
      <c r="C280" s="263"/>
      <c r="D280" s="263"/>
      <c r="E280" s="263"/>
      <c r="F280" s="376"/>
      <c r="G280" s="262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</row>
    <row r="281" spans="2:35">
      <c r="B281" s="262"/>
      <c r="C281" s="263"/>
      <c r="D281" s="263"/>
      <c r="E281" s="263"/>
      <c r="F281" s="376"/>
      <c r="G281" s="262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</row>
    <row r="282" spans="2:35">
      <c r="B282" s="262"/>
      <c r="C282" s="263"/>
      <c r="D282" s="263"/>
      <c r="E282" s="263"/>
      <c r="F282" s="376"/>
      <c r="G282" s="262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</row>
    <row r="283" spans="2:35">
      <c r="B283" s="262"/>
      <c r="C283" s="263"/>
      <c r="D283" s="263"/>
      <c r="E283" s="263"/>
      <c r="F283" s="376"/>
      <c r="G283" s="262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</row>
    <row r="284" spans="2:35">
      <c r="B284" s="262"/>
      <c r="C284" s="263"/>
      <c r="D284" s="263"/>
      <c r="E284" s="263"/>
      <c r="F284" s="376"/>
      <c r="G284" s="262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</row>
    <row r="285" spans="2:35">
      <c r="B285" s="262"/>
      <c r="C285" s="263"/>
      <c r="D285" s="263"/>
      <c r="E285" s="263"/>
      <c r="F285" s="376"/>
      <c r="G285" s="262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</row>
    <row r="286" spans="2:35">
      <c r="B286" s="262"/>
      <c r="C286" s="263"/>
      <c r="D286" s="263"/>
      <c r="E286" s="263"/>
      <c r="F286" s="376"/>
      <c r="G286" s="262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</row>
    <row r="287" spans="2:35">
      <c r="B287" s="262"/>
      <c r="C287" s="263"/>
      <c r="D287" s="263"/>
      <c r="E287" s="263"/>
      <c r="F287" s="376"/>
      <c r="G287" s="262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</row>
    <row r="288" spans="2:35">
      <c r="B288" s="262"/>
      <c r="C288" s="263"/>
      <c r="D288" s="263"/>
      <c r="E288" s="263"/>
      <c r="F288" s="376"/>
      <c r="G288" s="262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8"/>
      <c r="AI288" s="238"/>
    </row>
    <row r="289" spans="2:35">
      <c r="B289" s="262"/>
      <c r="C289" s="263"/>
      <c r="D289" s="263"/>
      <c r="E289" s="263"/>
      <c r="F289" s="376"/>
      <c r="G289" s="262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8"/>
      <c r="AI289" s="238"/>
    </row>
    <row r="290" spans="2:35">
      <c r="B290" s="262"/>
      <c r="C290" s="263"/>
      <c r="D290" s="263"/>
      <c r="E290" s="263"/>
      <c r="F290" s="376"/>
      <c r="G290" s="262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8"/>
      <c r="AI290" s="238"/>
    </row>
    <row r="291" spans="2:35">
      <c r="B291" s="262"/>
      <c r="C291" s="263"/>
      <c r="D291" s="263"/>
      <c r="E291" s="263"/>
      <c r="F291" s="376"/>
      <c r="G291" s="262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</row>
    <row r="292" spans="2:35">
      <c r="B292" s="262"/>
      <c r="C292" s="263"/>
      <c r="D292" s="263"/>
      <c r="E292" s="263"/>
      <c r="F292" s="376"/>
      <c r="G292" s="262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</row>
    <row r="293" spans="2:35">
      <c r="B293" s="262"/>
      <c r="C293" s="263"/>
      <c r="D293" s="263"/>
      <c r="E293" s="263"/>
      <c r="F293" s="376"/>
      <c r="G293" s="262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</row>
    <row r="294" spans="2:35">
      <c r="B294" s="262"/>
      <c r="C294" s="263"/>
      <c r="D294" s="263"/>
      <c r="E294" s="263"/>
      <c r="F294" s="376"/>
      <c r="G294" s="262"/>
      <c r="I294" s="238"/>
      <c r="J294" s="238"/>
      <c r="K294" s="238"/>
      <c r="L294" s="238"/>
      <c r="M294" s="238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8"/>
      <c r="AI294" s="238"/>
    </row>
    <row r="295" spans="2:35">
      <c r="B295" s="262"/>
      <c r="C295" s="263"/>
      <c r="D295" s="263"/>
      <c r="E295" s="263"/>
      <c r="F295" s="376"/>
      <c r="G295" s="262"/>
      <c r="I295" s="238"/>
      <c r="J295" s="238"/>
      <c r="K295" s="238"/>
      <c r="L295" s="238"/>
      <c r="M295" s="238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8"/>
      <c r="AI295" s="238"/>
    </row>
    <row r="296" spans="2:35">
      <c r="B296" s="262"/>
      <c r="C296" s="263"/>
      <c r="D296" s="263"/>
      <c r="E296" s="263"/>
      <c r="F296" s="376"/>
      <c r="G296" s="262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8"/>
      <c r="AI296" s="238"/>
    </row>
    <row r="297" spans="2:35">
      <c r="B297" s="262"/>
      <c r="C297" s="263"/>
      <c r="D297" s="263"/>
      <c r="E297" s="263"/>
      <c r="F297" s="376"/>
      <c r="G297" s="262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</row>
    <row r="298" spans="2:35">
      <c r="B298" s="262"/>
      <c r="C298" s="263"/>
      <c r="D298" s="263"/>
      <c r="E298" s="263"/>
      <c r="F298" s="376"/>
      <c r="G298" s="262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8"/>
      <c r="AI298" s="238"/>
    </row>
    <row r="299" spans="2:35">
      <c r="B299" s="262"/>
      <c r="C299" s="263"/>
      <c r="D299" s="263"/>
      <c r="E299" s="263"/>
      <c r="F299" s="376"/>
      <c r="G299" s="262"/>
      <c r="I299" s="238"/>
      <c r="J299" s="238"/>
      <c r="K299" s="238"/>
      <c r="L299" s="238"/>
      <c r="M299" s="238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8"/>
      <c r="AI299" s="238"/>
    </row>
    <row r="300" spans="2:35">
      <c r="B300" s="262"/>
      <c r="C300" s="263"/>
      <c r="D300" s="263"/>
      <c r="E300" s="263"/>
      <c r="F300" s="376"/>
      <c r="G300" s="262"/>
      <c r="I300" s="238"/>
      <c r="J300" s="238"/>
      <c r="K300" s="238"/>
      <c r="L300" s="238"/>
      <c r="M300" s="238"/>
      <c r="N300" s="238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8"/>
      <c r="AI300" s="238"/>
    </row>
    <row r="301" spans="2:35">
      <c r="B301" s="262"/>
      <c r="C301" s="263"/>
      <c r="D301" s="263"/>
      <c r="E301" s="263"/>
      <c r="F301" s="376"/>
      <c r="G301" s="262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8"/>
      <c r="AI301" s="238"/>
    </row>
    <row r="302" spans="2:35">
      <c r="B302" s="262"/>
      <c r="C302" s="263"/>
      <c r="D302" s="263"/>
      <c r="E302" s="263"/>
      <c r="F302" s="376"/>
      <c r="G302" s="262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8"/>
      <c r="AI302" s="238"/>
    </row>
    <row r="303" spans="2:35">
      <c r="B303" s="262"/>
      <c r="C303" s="263"/>
      <c r="D303" s="263"/>
      <c r="E303" s="263"/>
      <c r="F303" s="376"/>
      <c r="G303" s="262"/>
      <c r="I303" s="238"/>
      <c r="J303" s="238"/>
      <c r="K303" s="238"/>
      <c r="L303" s="238"/>
      <c r="M303" s="238"/>
      <c r="N303" s="238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8"/>
      <c r="AI303" s="238"/>
    </row>
    <row r="304" spans="2:35">
      <c r="B304" s="262"/>
      <c r="C304" s="263"/>
      <c r="D304" s="263"/>
      <c r="E304" s="263"/>
      <c r="F304" s="376"/>
      <c r="G304" s="262"/>
      <c r="I304" s="238"/>
      <c r="J304" s="238"/>
      <c r="K304" s="238"/>
      <c r="L304" s="238"/>
      <c r="M304" s="238"/>
      <c r="N304" s="238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8"/>
      <c r="AI304" s="238"/>
    </row>
    <row r="305" spans="2:35">
      <c r="B305" s="262"/>
      <c r="C305" s="263"/>
      <c r="D305" s="263"/>
      <c r="E305" s="263"/>
      <c r="F305" s="376"/>
      <c r="G305" s="262"/>
      <c r="I305" s="238"/>
      <c r="J305" s="238"/>
      <c r="K305" s="238"/>
      <c r="L305" s="238"/>
      <c r="M305" s="238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8"/>
      <c r="AI305" s="238"/>
    </row>
    <row r="306" spans="2:35">
      <c r="B306" s="262"/>
      <c r="C306" s="263"/>
      <c r="D306" s="263"/>
      <c r="E306" s="263"/>
      <c r="F306" s="376"/>
      <c r="G306" s="262"/>
      <c r="I306" s="238"/>
      <c r="J306" s="238"/>
      <c r="K306" s="238"/>
      <c r="L306" s="238"/>
      <c r="M306" s="238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8"/>
      <c r="AI306" s="238"/>
    </row>
    <row r="307" spans="2:35">
      <c r="B307" s="262"/>
      <c r="C307" s="263"/>
      <c r="D307" s="263"/>
      <c r="E307" s="263"/>
      <c r="F307" s="376"/>
      <c r="G307" s="262"/>
      <c r="I307" s="238"/>
      <c r="J307" s="238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8"/>
      <c r="AI307" s="238"/>
    </row>
    <row r="308" spans="2:35">
      <c r="B308" s="262"/>
      <c r="C308" s="263"/>
      <c r="D308" s="263"/>
      <c r="E308" s="263"/>
      <c r="F308" s="376"/>
      <c r="G308" s="262"/>
      <c r="I308" s="238"/>
      <c r="J308" s="238"/>
      <c r="K308" s="238"/>
      <c r="L308" s="238"/>
      <c r="M308" s="238"/>
      <c r="N308" s="238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8"/>
      <c r="AI308" s="238"/>
    </row>
    <row r="309" spans="2:35">
      <c r="B309" s="262"/>
      <c r="C309" s="263"/>
      <c r="D309" s="263"/>
      <c r="E309" s="263"/>
      <c r="F309" s="376"/>
      <c r="G309" s="262"/>
      <c r="I309" s="238"/>
      <c r="J309" s="238"/>
      <c r="K309" s="238"/>
      <c r="L309" s="238"/>
      <c r="M309" s="238"/>
      <c r="N309" s="238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8"/>
      <c r="AI309" s="238"/>
    </row>
    <row r="310" spans="2:35">
      <c r="B310" s="262"/>
      <c r="C310" s="263"/>
      <c r="D310" s="263"/>
      <c r="E310" s="263"/>
      <c r="F310" s="376"/>
      <c r="G310" s="262"/>
      <c r="I310" s="238"/>
      <c r="J310" s="238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38"/>
      <c r="AI310" s="238"/>
    </row>
    <row r="311" spans="2:35">
      <c r="B311" s="262"/>
      <c r="C311" s="263"/>
      <c r="D311" s="263"/>
      <c r="E311" s="263"/>
      <c r="F311" s="376"/>
      <c r="G311" s="262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8"/>
      <c r="AI311" s="238"/>
    </row>
    <row r="312" spans="2:35">
      <c r="B312" s="262"/>
      <c r="C312" s="263"/>
      <c r="D312" s="263"/>
      <c r="E312" s="263"/>
      <c r="F312" s="376"/>
      <c r="G312" s="262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8"/>
      <c r="AI312" s="238"/>
    </row>
    <row r="313" spans="2:35">
      <c r="B313" s="262"/>
      <c r="C313" s="263"/>
      <c r="D313" s="263"/>
      <c r="E313" s="263"/>
      <c r="F313" s="376"/>
      <c r="G313" s="262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8"/>
      <c r="AI313" s="238"/>
    </row>
    <row r="314" spans="2:35">
      <c r="B314" s="262"/>
      <c r="C314" s="263"/>
      <c r="D314" s="263"/>
      <c r="E314" s="263"/>
      <c r="F314" s="376"/>
      <c r="G314" s="262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38"/>
      <c r="AI314" s="238"/>
    </row>
    <row r="315" spans="2:35">
      <c r="B315" s="262"/>
      <c r="C315" s="263"/>
      <c r="D315" s="263"/>
      <c r="E315" s="263"/>
      <c r="F315" s="376"/>
      <c r="G315" s="262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8"/>
      <c r="AI315" s="238"/>
    </row>
    <row r="316" spans="2:35">
      <c r="B316" s="262"/>
      <c r="C316" s="263"/>
      <c r="D316" s="263"/>
      <c r="E316" s="263"/>
      <c r="F316" s="376"/>
      <c r="G316" s="262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8"/>
      <c r="AI316" s="238"/>
    </row>
    <row r="317" spans="2:35">
      <c r="B317" s="262"/>
      <c r="C317" s="263"/>
      <c r="D317" s="263"/>
      <c r="E317" s="263"/>
      <c r="F317" s="376"/>
      <c r="G317" s="262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8"/>
      <c r="AI317" s="238"/>
    </row>
    <row r="318" spans="2:35">
      <c r="B318" s="262"/>
      <c r="C318" s="263"/>
      <c r="D318" s="263"/>
      <c r="E318" s="263"/>
      <c r="F318" s="376"/>
      <c r="G318" s="262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</row>
    <row r="319" spans="2:35">
      <c r="B319" s="262"/>
      <c r="C319" s="263"/>
      <c r="D319" s="263"/>
      <c r="E319" s="263"/>
      <c r="F319" s="376"/>
      <c r="G319" s="262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8"/>
      <c r="AI319" s="238"/>
    </row>
    <row r="320" spans="2:35">
      <c r="B320" s="262"/>
      <c r="C320" s="263"/>
      <c r="D320" s="263"/>
      <c r="E320" s="263"/>
      <c r="F320" s="376"/>
      <c r="G320" s="262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8"/>
      <c r="AI320" s="238"/>
    </row>
    <row r="321" spans="2:35">
      <c r="B321" s="262"/>
      <c r="C321" s="263"/>
      <c r="D321" s="263"/>
      <c r="E321" s="263"/>
      <c r="F321" s="376"/>
      <c r="G321" s="262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8"/>
      <c r="AI321" s="238"/>
    </row>
    <row r="322" spans="2:35">
      <c r="B322" s="262"/>
      <c r="C322" s="263"/>
      <c r="D322" s="263"/>
      <c r="E322" s="263"/>
      <c r="F322" s="376"/>
      <c r="G322" s="262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38"/>
      <c r="AI322" s="238"/>
    </row>
    <row r="323" spans="2:35">
      <c r="B323" s="262"/>
      <c r="C323" s="263"/>
      <c r="D323" s="263"/>
      <c r="E323" s="263"/>
      <c r="F323" s="376"/>
      <c r="G323" s="262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38"/>
      <c r="AI323" s="238"/>
    </row>
    <row r="324" spans="2:35">
      <c r="B324" s="262"/>
      <c r="C324" s="263"/>
      <c r="D324" s="263"/>
      <c r="E324" s="263"/>
      <c r="F324" s="376"/>
      <c r="G324" s="262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8"/>
      <c r="AI324" s="238"/>
    </row>
    <row r="325" spans="2:35">
      <c r="B325" s="262"/>
      <c r="C325" s="263"/>
      <c r="D325" s="263"/>
      <c r="E325" s="263"/>
      <c r="F325" s="376"/>
      <c r="G325" s="262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38"/>
      <c r="AI325" s="238"/>
    </row>
    <row r="326" spans="2:35">
      <c r="B326" s="262"/>
      <c r="C326" s="263"/>
      <c r="D326" s="263"/>
      <c r="E326" s="263"/>
      <c r="F326" s="376"/>
      <c r="G326" s="262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38"/>
      <c r="AI326" s="238"/>
    </row>
    <row r="327" spans="2:35">
      <c r="B327" s="262"/>
      <c r="C327" s="263"/>
      <c r="D327" s="263"/>
      <c r="E327" s="263"/>
      <c r="F327" s="376"/>
      <c r="G327" s="262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8"/>
      <c r="AI327" s="238"/>
    </row>
    <row r="328" spans="2:35">
      <c r="B328" s="262"/>
      <c r="C328" s="263"/>
      <c r="D328" s="263"/>
      <c r="E328" s="263"/>
      <c r="F328" s="376"/>
      <c r="G328" s="262"/>
      <c r="I328" s="238"/>
      <c r="J328" s="238"/>
      <c r="K328" s="238"/>
      <c r="L328" s="238"/>
      <c r="M328" s="238"/>
      <c r="N328" s="238"/>
      <c r="O328" s="238"/>
      <c r="P328" s="238"/>
      <c r="Q328" s="238"/>
      <c r="R328" s="238"/>
      <c r="S328" s="238"/>
      <c r="T328" s="238"/>
      <c r="U328" s="238"/>
      <c r="V328" s="238"/>
      <c r="W328" s="238"/>
      <c r="X328" s="238"/>
      <c r="Y328" s="238"/>
      <c r="Z328" s="238"/>
      <c r="AA328" s="238"/>
      <c r="AB328" s="238"/>
      <c r="AC328" s="238"/>
      <c r="AD328" s="238"/>
      <c r="AE328" s="238"/>
      <c r="AF328" s="238"/>
      <c r="AG328" s="238"/>
      <c r="AH328" s="238"/>
      <c r="AI328" s="238"/>
    </row>
    <row r="329" spans="2:35">
      <c r="B329" s="262"/>
      <c r="C329" s="263"/>
      <c r="D329" s="263"/>
      <c r="E329" s="263"/>
      <c r="F329" s="376"/>
      <c r="G329" s="262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38"/>
      <c r="AI329" s="238"/>
    </row>
    <row r="330" spans="2:35">
      <c r="B330" s="262"/>
      <c r="C330" s="263"/>
      <c r="D330" s="263"/>
      <c r="E330" s="263"/>
      <c r="F330" s="376"/>
      <c r="G330" s="262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38"/>
      <c r="AI330" s="238"/>
    </row>
    <row r="331" spans="2:35">
      <c r="B331" s="262"/>
      <c r="C331" s="263"/>
      <c r="D331" s="263"/>
      <c r="E331" s="263"/>
      <c r="F331" s="376"/>
      <c r="G331" s="262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38"/>
      <c r="AI331" s="238"/>
    </row>
    <row r="332" spans="2:35">
      <c r="B332" s="262"/>
      <c r="C332" s="263"/>
      <c r="D332" s="263"/>
      <c r="E332" s="263"/>
      <c r="F332" s="376"/>
      <c r="G332" s="262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38"/>
      <c r="AI332" s="238"/>
    </row>
    <row r="333" spans="2:35">
      <c r="B333" s="262"/>
      <c r="C333" s="263"/>
      <c r="D333" s="263"/>
      <c r="E333" s="263"/>
      <c r="F333" s="376"/>
      <c r="G333" s="262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8"/>
      <c r="AI333" s="238"/>
    </row>
    <row r="334" spans="2:35">
      <c r="B334" s="262"/>
      <c r="C334" s="263"/>
      <c r="D334" s="263"/>
      <c r="E334" s="263"/>
      <c r="F334" s="376"/>
      <c r="G334" s="262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8"/>
      <c r="AI334" s="238"/>
    </row>
    <row r="335" spans="2:35">
      <c r="B335" s="262"/>
      <c r="C335" s="263"/>
      <c r="D335" s="263"/>
      <c r="E335" s="263"/>
      <c r="F335" s="376"/>
      <c r="G335" s="262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8"/>
      <c r="AI335" s="238"/>
    </row>
    <row r="336" spans="2:35">
      <c r="B336" s="262"/>
      <c r="C336" s="263"/>
      <c r="D336" s="263"/>
      <c r="E336" s="263"/>
      <c r="F336" s="376"/>
      <c r="G336" s="262"/>
      <c r="I336" s="238"/>
      <c r="J336" s="238"/>
      <c r="K336" s="238"/>
      <c r="L336" s="238"/>
      <c r="M336" s="238"/>
      <c r="N336" s="238"/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38"/>
      <c r="AI336" s="238"/>
    </row>
    <row r="337" spans="2:35">
      <c r="B337" s="262"/>
      <c r="C337" s="263"/>
      <c r="D337" s="263"/>
      <c r="E337" s="263"/>
      <c r="F337" s="376"/>
      <c r="G337" s="262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38"/>
      <c r="AI337" s="238"/>
    </row>
    <row r="338" spans="2:35">
      <c r="B338" s="262"/>
      <c r="C338" s="263"/>
      <c r="D338" s="263"/>
      <c r="E338" s="263"/>
      <c r="F338" s="376"/>
      <c r="G338" s="262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8"/>
      <c r="AI338" s="238"/>
    </row>
    <row r="339" spans="2:35">
      <c r="B339" s="262"/>
      <c r="C339" s="263"/>
      <c r="D339" s="263"/>
      <c r="E339" s="263"/>
      <c r="F339" s="376"/>
      <c r="G339" s="262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8"/>
      <c r="AI339" s="238"/>
    </row>
    <row r="340" spans="2:35">
      <c r="B340" s="262"/>
      <c r="C340" s="263"/>
      <c r="D340" s="263"/>
      <c r="E340" s="263"/>
      <c r="F340" s="376"/>
      <c r="G340" s="262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8"/>
      <c r="AI340" s="238"/>
    </row>
    <row r="341" spans="2:35">
      <c r="B341" s="262"/>
      <c r="C341" s="263"/>
      <c r="D341" s="263"/>
      <c r="E341" s="263"/>
      <c r="F341" s="376"/>
      <c r="G341" s="262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8"/>
      <c r="AI341" s="238"/>
    </row>
    <row r="342" spans="2:35">
      <c r="B342" s="262"/>
      <c r="C342" s="263"/>
      <c r="D342" s="263"/>
      <c r="E342" s="263"/>
      <c r="F342" s="376"/>
      <c r="G342" s="262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38"/>
      <c r="AI342" s="238"/>
    </row>
    <row r="343" spans="2:35">
      <c r="B343" s="262"/>
      <c r="C343" s="263"/>
      <c r="D343" s="263"/>
      <c r="E343" s="263"/>
      <c r="F343" s="376"/>
      <c r="G343" s="262"/>
      <c r="I343" s="238"/>
      <c r="J343" s="238"/>
      <c r="K343" s="238"/>
      <c r="L343" s="238"/>
      <c r="M343" s="238"/>
      <c r="N343" s="238"/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38"/>
      <c r="AI343" s="238"/>
    </row>
    <row r="344" spans="2:35">
      <c r="B344" s="262"/>
      <c r="C344" s="263"/>
      <c r="D344" s="263"/>
      <c r="E344" s="263"/>
      <c r="F344" s="376"/>
      <c r="G344" s="262"/>
      <c r="I344" s="238"/>
      <c r="J344" s="238"/>
      <c r="K344" s="238"/>
      <c r="L344" s="238"/>
      <c r="M344" s="238"/>
      <c r="N344" s="238"/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38"/>
      <c r="AI344" s="238"/>
    </row>
    <row r="345" spans="2:35">
      <c r="B345" s="262"/>
      <c r="C345" s="263"/>
      <c r="D345" s="263"/>
      <c r="E345" s="263"/>
      <c r="F345" s="376"/>
      <c r="G345" s="262"/>
      <c r="I345" s="238"/>
      <c r="J345" s="238"/>
      <c r="K345" s="238"/>
      <c r="L345" s="238"/>
      <c r="M345" s="238"/>
      <c r="N345" s="238"/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38"/>
      <c r="AI345" s="238"/>
    </row>
    <row r="346" spans="2:35">
      <c r="B346" s="262"/>
      <c r="C346" s="263"/>
      <c r="D346" s="263"/>
      <c r="E346" s="263"/>
      <c r="F346" s="376"/>
      <c r="G346" s="262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8"/>
      <c r="AI346" s="238"/>
    </row>
    <row r="347" spans="2:35">
      <c r="B347" s="262"/>
      <c r="C347" s="263"/>
      <c r="D347" s="263"/>
      <c r="E347" s="263"/>
      <c r="F347" s="376"/>
      <c r="G347" s="262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</row>
    <row r="348" spans="2:35">
      <c r="B348" s="262"/>
      <c r="C348" s="263"/>
      <c r="D348" s="263"/>
      <c r="E348" s="263"/>
      <c r="F348" s="376"/>
      <c r="G348" s="262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</row>
    <row r="349" spans="2:35">
      <c r="B349" s="262"/>
      <c r="C349" s="263"/>
      <c r="D349" s="263"/>
      <c r="E349" s="263"/>
      <c r="F349" s="376"/>
      <c r="G349" s="262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</row>
    <row r="350" spans="2:35">
      <c r="B350" s="262"/>
      <c r="C350" s="263"/>
      <c r="D350" s="263"/>
      <c r="E350" s="263"/>
      <c r="F350" s="376"/>
      <c r="G350" s="262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8"/>
      <c r="AI350" s="238"/>
    </row>
    <row r="351" spans="2:35">
      <c r="B351" s="262"/>
      <c r="C351" s="263"/>
      <c r="D351" s="263"/>
      <c r="E351" s="263"/>
      <c r="F351" s="376"/>
      <c r="G351" s="262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38"/>
      <c r="AI351" s="238"/>
    </row>
    <row r="352" spans="2:35">
      <c r="B352" s="262"/>
      <c r="C352" s="263"/>
      <c r="D352" s="263"/>
      <c r="E352" s="263"/>
      <c r="F352" s="376"/>
      <c r="G352" s="262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</row>
    <row r="353" spans="2:35">
      <c r="B353" s="262"/>
      <c r="C353" s="263"/>
      <c r="D353" s="263"/>
      <c r="E353" s="263"/>
      <c r="F353" s="376"/>
      <c r="G353" s="262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</row>
    <row r="354" spans="2:35">
      <c r="B354" s="262"/>
      <c r="C354" s="263"/>
      <c r="D354" s="263"/>
      <c r="E354" s="263"/>
      <c r="F354" s="376"/>
      <c r="G354" s="262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</row>
    <row r="355" spans="2:35">
      <c r="B355" s="262"/>
      <c r="C355" s="263"/>
      <c r="D355" s="263"/>
      <c r="E355" s="263"/>
      <c r="F355" s="376"/>
      <c r="G355" s="262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</row>
    <row r="356" spans="2:35">
      <c r="B356" s="262"/>
      <c r="C356" s="263"/>
      <c r="D356" s="263"/>
      <c r="E356" s="263"/>
      <c r="F356" s="376"/>
      <c r="G356" s="262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38"/>
      <c r="AI356" s="238"/>
    </row>
    <row r="357" spans="2:35">
      <c r="B357" s="262"/>
      <c r="C357" s="263"/>
      <c r="D357" s="263"/>
      <c r="E357" s="263"/>
      <c r="F357" s="376"/>
      <c r="G357" s="262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38"/>
      <c r="AI357" s="238"/>
    </row>
    <row r="358" spans="2:35">
      <c r="B358" s="262"/>
      <c r="C358" s="263"/>
      <c r="D358" s="263"/>
      <c r="E358" s="263"/>
      <c r="F358" s="376"/>
      <c r="G358" s="262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38"/>
      <c r="AI358" s="238"/>
    </row>
    <row r="359" spans="2:35">
      <c r="B359" s="262"/>
      <c r="C359" s="263"/>
      <c r="D359" s="263"/>
      <c r="E359" s="263"/>
      <c r="F359" s="376"/>
      <c r="G359" s="262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38"/>
      <c r="AI359" s="238"/>
    </row>
    <row r="360" spans="2:35">
      <c r="B360" s="262"/>
      <c r="C360" s="263"/>
      <c r="D360" s="263"/>
      <c r="E360" s="263"/>
      <c r="F360" s="376"/>
      <c r="G360" s="262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38"/>
      <c r="AI360" s="238"/>
    </row>
    <row r="361" spans="2:35">
      <c r="B361" s="262"/>
      <c r="C361" s="263"/>
      <c r="D361" s="263"/>
      <c r="E361" s="263"/>
      <c r="F361" s="376"/>
      <c r="G361" s="262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</row>
    <row r="362" spans="2:35">
      <c r="B362" s="262"/>
      <c r="C362" s="263"/>
      <c r="D362" s="263"/>
      <c r="E362" s="263"/>
      <c r="F362" s="376"/>
      <c r="G362" s="262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8"/>
      <c r="AI362" s="238"/>
    </row>
    <row r="363" spans="2:35">
      <c r="B363" s="262"/>
      <c r="C363" s="263"/>
      <c r="D363" s="263"/>
      <c r="E363" s="263"/>
      <c r="F363" s="376"/>
      <c r="G363" s="262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8"/>
      <c r="AI363" s="238"/>
    </row>
    <row r="364" spans="2:35"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38"/>
      <c r="AI364" s="238"/>
    </row>
    <row r="365" spans="2:35"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38"/>
      <c r="AI365" s="238"/>
    </row>
    <row r="366" spans="2:35"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8"/>
      <c r="AI366" s="238"/>
    </row>
    <row r="367" spans="2:35"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8"/>
      <c r="AI367" s="238"/>
    </row>
    <row r="368" spans="2:35"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8"/>
      <c r="AI368" s="238"/>
    </row>
    <row r="369" spans="9:35"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8"/>
      <c r="AI369" s="238"/>
    </row>
    <row r="370" spans="9:35"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38"/>
      <c r="AI370" s="238"/>
    </row>
    <row r="371" spans="9:35"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38"/>
      <c r="AI371" s="238"/>
    </row>
    <row r="372" spans="9:35"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38"/>
      <c r="AI372" s="238"/>
    </row>
    <row r="373" spans="9:35"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38"/>
      <c r="AI373" s="238"/>
    </row>
    <row r="374" spans="9:35"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38"/>
      <c r="AI374" s="238"/>
    </row>
    <row r="375" spans="9:35"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8"/>
      <c r="AI375" s="238"/>
    </row>
    <row r="376" spans="9:35"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8"/>
      <c r="AI376" s="238"/>
    </row>
    <row r="377" spans="9:35"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8"/>
      <c r="AI377" s="238"/>
    </row>
    <row r="378" spans="9:35"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38"/>
      <c r="AI378" s="238"/>
    </row>
    <row r="379" spans="9:35"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38"/>
      <c r="AI379" s="238"/>
    </row>
    <row r="380" spans="9:35"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8"/>
      <c r="AI380" s="238"/>
    </row>
    <row r="381" spans="9:35"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8"/>
      <c r="AI381" s="238"/>
    </row>
    <row r="382" spans="9:35"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8"/>
      <c r="AI382" s="238"/>
    </row>
    <row r="383" spans="9:35"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8"/>
      <c r="AI383" s="238"/>
    </row>
    <row r="384" spans="9:35"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8"/>
      <c r="AI384" s="238"/>
    </row>
    <row r="385" spans="9:35"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8"/>
      <c r="AI385" s="238"/>
    </row>
    <row r="386" spans="9:35"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8"/>
      <c r="AI386" s="238"/>
    </row>
    <row r="387" spans="9:35"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8"/>
      <c r="AI387" s="238"/>
    </row>
    <row r="388" spans="9:35"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8"/>
      <c r="AI388" s="238"/>
    </row>
    <row r="389" spans="9:35"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8"/>
      <c r="AI389" s="238"/>
    </row>
    <row r="390" spans="9:35"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8"/>
      <c r="AI390" s="238"/>
    </row>
    <row r="391" spans="9:35"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38"/>
      <c r="AI391" s="238"/>
    </row>
    <row r="392" spans="9:35">
      <c r="I392" s="238"/>
      <c r="J392" s="238"/>
      <c r="K392" s="238"/>
      <c r="L392" s="238"/>
      <c r="M392" s="238"/>
      <c r="N392" s="238"/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38"/>
      <c r="AI392" s="238"/>
    </row>
    <row r="393" spans="9:35">
      <c r="I393" s="238"/>
      <c r="J393" s="238"/>
      <c r="K393" s="238"/>
      <c r="L393" s="238"/>
      <c r="M393" s="238"/>
      <c r="N393" s="238"/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238"/>
      <c r="Z393" s="238"/>
      <c r="AA393" s="238"/>
      <c r="AB393" s="238"/>
      <c r="AC393" s="238"/>
      <c r="AD393" s="238"/>
      <c r="AE393" s="238"/>
      <c r="AF393" s="238"/>
      <c r="AG393" s="238"/>
      <c r="AH393" s="238"/>
      <c r="AI393" s="238"/>
    </row>
    <row r="394" spans="9:35"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38"/>
      <c r="AI394" s="238"/>
    </row>
    <row r="395" spans="9:35"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38"/>
      <c r="AI395" s="238"/>
    </row>
    <row r="396" spans="9:35"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38"/>
      <c r="AI396" s="238"/>
    </row>
    <row r="397" spans="9:35"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38"/>
      <c r="AI397" s="238"/>
    </row>
    <row r="398" spans="9:35">
      <c r="I398" s="238"/>
      <c r="J398" s="238"/>
      <c r="K398" s="238"/>
      <c r="L398" s="238"/>
      <c r="M398" s="238"/>
      <c r="N398" s="238"/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238"/>
      <c r="Z398" s="238"/>
      <c r="AA398" s="238"/>
      <c r="AB398" s="238"/>
      <c r="AC398" s="238"/>
      <c r="AD398" s="238"/>
      <c r="AE398" s="238"/>
      <c r="AF398" s="238"/>
      <c r="AG398" s="238"/>
      <c r="AH398" s="238"/>
      <c r="AI398" s="238"/>
    </row>
    <row r="399" spans="9:35">
      <c r="I399" s="238"/>
      <c r="J399" s="238"/>
      <c r="K399" s="238"/>
      <c r="L399" s="238"/>
      <c r="M399" s="238"/>
      <c r="N399" s="238"/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238"/>
      <c r="Z399" s="238"/>
      <c r="AA399" s="238"/>
      <c r="AB399" s="238"/>
      <c r="AC399" s="238"/>
      <c r="AD399" s="238"/>
      <c r="AE399" s="238"/>
      <c r="AF399" s="238"/>
      <c r="AG399" s="238"/>
      <c r="AH399" s="238"/>
      <c r="AI399" s="238"/>
    </row>
    <row r="400" spans="9:35">
      <c r="I400" s="238"/>
      <c r="J400" s="238"/>
      <c r="K400" s="238"/>
      <c r="L400" s="238"/>
      <c r="M400" s="238"/>
      <c r="N400" s="238"/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238"/>
      <c r="Z400" s="238"/>
      <c r="AA400" s="238"/>
      <c r="AB400" s="238"/>
      <c r="AC400" s="238"/>
      <c r="AD400" s="238"/>
      <c r="AE400" s="238"/>
      <c r="AF400" s="238"/>
      <c r="AG400" s="238"/>
      <c r="AH400" s="238"/>
      <c r="AI400" s="238"/>
    </row>
    <row r="401" spans="9:35">
      <c r="I401" s="238"/>
      <c r="J401" s="238"/>
      <c r="K401" s="238"/>
      <c r="L401" s="238"/>
      <c r="M401" s="238"/>
      <c r="N401" s="238"/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238"/>
      <c r="Z401" s="238"/>
      <c r="AA401" s="238"/>
      <c r="AB401" s="238"/>
      <c r="AC401" s="238"/>
      <c r="AD401" s="238"/>
      <c r="AE401" s="238"/>
      <c r="AF401" s="238"/>
      <c r="AG401" s="238"/>
      <c r="AH401" s="238"/>
      <c r="AI401" s="238"/>
    </row>
    <row r="402" spans="9:35">
      <c r="I402" s="238"/>
      <c r="J402" s="238"/>
      <c r="K402" s="238"/>
      <c r="L402" s="238"/>
      <c r="M402" s="238"/>
      <c r="N402" s="238"/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238"/>
      <c r="Z402" s="238"/>
      <c r="AA402" s="238"/>
      <c r="AB402" s="238"/>
      <c r="AC402" s="238"/>
      <c r="AD402" s="238"/>
      <c r="AE402" s="238"/>
      <c r="AF402" s="238"/>
      <c r="AG402" s="238"/>
      <c r="AH402" s="238"/>
      <c r="AI402" s="238"/>
    </row>
    <row r="403" spans="9:35"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38"/>
      <c r="AI403" s="238"/>
    </row>
    <row r="404" spans="9:35"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38"/>
      <c r="AI404" s="238"/>
    </row>
    <row r="405" spans="9:35"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38"/>
      <c r="AI405" s="238"/>
    </row>
    <row r="406" spans="9:35">
      <c r="I406" s="238"/>
      <c r="J406" s="238"/>
      <c r="K406" s="238"/>
      <c r="L406" s="238"/>
      <c r="M406" s="238"/>
      <c r="N406" s="238"/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238"/>
      <c r="Z406" s="238"/>
      <c r="AA406" s="238"/>
      <c r="AB406" s="238"/>
      <c r="AC406" s="238"/>
      <c r="AD406" s="238"/>
      <c r="AE406" s="238"/>
      <c r="AF406" s="238"/>
      <c r="AG406" s="238"/>
      <c r="AH406" s="238"/>
      <c r="AI406" s="238"/>
    </row>
    <row r="407" spans="9:35">
      <c r="I407" s="238"/>
      <c r="J407" s="238"/>
      <c r="K407" s="238"/>
      <c r="L407" s="238"/>
      <c r="M407" s="238"/>
      <c r="N407" s="238"/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238"/>
      <c r="Z407" s="238"/>
      <c r="AA407" s="238"/>
      <c r="AB407" s="238"/>
      <c r="AC407" s="238"/>
      <c r="AD407" s="238"/>
      <c r="AE407" s="238"/>
      <c r="AF407" s="238"/>
      <c r="AG407" s="238"/>
      <c r="AH407" s="238"/>
      <c r="AI407" s="238"/>
    </row>
    <row r="408" spans="9:35"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38"/>
      <c r="AI408" s="238"/>
    </row>
    <row r="409" spans="9:35"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38"/>
      <c r="AI409" s="238"/>
    </row>
    <row r="410" spans="9:35"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38"/>
      <c r="AI410" s="238"/>
    </row>
    <row r="411" spans="9:35"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38"/>
      <c r="AI411" s="238"/>
    </row>
    <row r="412" spans="9:35">
      <c r="I412" s="238"/>
      <c r="J412" s="238"/>
      <c r="K412" s="238"/>
      <c r="L412" s="238"/>
      <c r="M412" s="238"/>
      <c r="N412" s="238"/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238"/>
      <c r="Z412" s="238"/>
      <c r="AA412" s="238"/>
      <c r="AB412" s="238"/>
      <c r="AC412" s="238"/>
      <c r="AD412" s="238"/>
      <c r="AE412" s="238"/>
      <c r="AF412" s="238"/>
      <c r="AG412" s="238"/>
      <c r="AH412" s="238"/>
      <c r="AI412" s="238"/>
    </row>
    <row r="413" spans="9:35">
      <c r="I413" s="238"/>
      <c r="J413" s="238"/>
      <c r="K413" s="238"/>
      <c r="L413" s="238"/>
      <c r="M413" s="238"/>
      <c r="N413" s="238"/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238"/>
      <c r="Z413" s="238"/>
      <c r="AA413" s="238"/>
      <c r="AB413" s="238"/>
      <c r="AC413" s="238"/>
      <c r="AD413" s="238"/>
      <c r="AE413" s="238"/>
      <c r="AF413" s="238"/>
      <c r="AG413" s="238"/>
      <c r="AH413" s="238"/>
      <c r="AI413" s="238"/>
    </row>
    <row r="414" spans="9:35">
      <c r="I414" s="238"/>
      <c r="J414" s="238"/>
      <c r="K414" s="238"/>
      <c r="L414" s="238"/>
      <c r="M414" s="238"/>
      <c r="N414" s="238"/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238"/>
      <c r="Z414" s="238"/>
      <c r="AA414" s="238"/>
      <c r="AB414" s="238"/>
      <c r="AC414" s="238"/>
      <c r="AD414" s="238"/>
      <c r="AE414" s="238"/>
      <c r="AF414" s="238"/>
      <c r="AG414" s="238"/>
      <c r="AH414" s="238"/>
      <c r="AI414" s="238"/>
    </row>
    <row r="415" spans="9:35">
      <c r="I415" s="238"/>
      <c r="J415" s="238"/>
      <c r="K415" s="238"/>
      <c r="L415" s="238"/>
      <c r="M415" s="238"/>
      <c r="N415" s="238"/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238"/>
      <c r="Z415" s="238"/>
      <c r="AA415" s="238"/>
      <c r="AB415" s="238"/>
      <c r="AC415" s="238"/>
      <c r="AD415" s="238"/>
      <c r="AE415" s="238"/>
      <c r="AF415" s="238"/>
      <c r="AG415" s="238"/>
      <c r="AH415" s="238"/>
      <c r="AI415" s="238"/>
    </row>
    <row r="416" spans="9:35">
      <c r="I416" s="238"/>
      <c r="J416" s="238"/>
      <c r="K416" s="238"/>
      <c r="L416" s="238"/>
      <c r="M416" s="238"/>
      <c r="N416" s="238"/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238"/>
      <c r="Z416" s="238"/>
      <c r="AA416" s="238"/>
      <c r="AB416" s="238"/>
      <c r="AC416" s="238"/>
      <c r="AD416" s="238"/>
      <c r="AE416" s="238"/>
      <c r="AF416" s="238"/>
      <c r="AG416" s="238"/>
      <c r="AH416" s="238"/>
      <c r="AI416" s="238"/>
    </row>
    <row r="417" spans="9:35"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38"/>
      <c r="AI417" s="238"/>
    </row>
    <row r="418" spans="9:35"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38"/>
      <c r="AI418" s="238"/>
    </row>
    <row r="419" spans="9:35"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38"/>
      <c r="AI419" s="238"/>
    </row>
    <row r="420" spans="9:35">
      <c r="I420" s="238"/>
      <c r="J420" s="238"/>
      <c r="K420" s="238"/>
      <c r="L420" s="238"/>
      <c r="M420" s="238"/>
      <c r="N420" s="238"/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238"/>
      <c r="Z420" s="238"/>
      <c r="AA420" s="238"/>
      <c r="AB420" s="238"/>
      <c r="AC420" s="238"/>
      <c r="AD420" s="238"/>
      <c r="AE420" s="238"/>
      <c r="AF420" s="238"/>
      <c r="AG420" s="238"/>
      <c r="AH420" s="238"/>
      <c r="AI420" s="238"/>
    </row>
    <row r="421" spans="9:35">
      <c r="I421" s="238"/>
      <c r="J421" s="238"/>
      <c r="K421" s="238"/>
      <c r="L421" s="238"/>
      <c r="M421" s="238"/>
      <c r="N421" s="238"/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238"/>
      <c r="Z421" s="238"/>
      <c r="AA421" s="238"/>
      <c r="AB421" s="238"/>
      <c r="AC421" s="238"/>
      <c r="AD421" s="238"/>
      <c r="AE421" s="238"/>
      <c r="AF421" s="238"/>
      <c r="AG421" s="238"/>
      <c r="AH421" s="238"/>
      <c r="AI421" s="238"/>
    </row>
    <row r="422" spans="9:35"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8"/>
      <c r="AI422" s="238"/>
    </row>
    <row r="423" spans="9:35"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38"/>
      <c r="AI423" s="238"/>
    </row>
    <row r="424" spans="9:35"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38"/>
      <c r="AI424" s="238"/>
    </row>
    <row r="425" spans="9:35"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38"/>
      <c r="AI425" s="238"/>
    </row>
    <row r="426" spans="9:35"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38"/>
      <c r="AI426" s="238"/>
    </row>
    <row r="427" spans="9:35"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38"/>
      <c r="AI427" s="238"/>
    </row>
    <row r="428" spans="9:35"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38"/>
      <c r="AI428" s="238"/>
    </row>
    <row r="429" spans="9:35"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38"/>
      <c r="AI429" s="238"/>
    </row>
    <row r="430" spans="9:35"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38"/>
      <c r="AI430" s="238"/>
    </row>
    <row r="431" spans="9:35"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38"/>
      <c r="AI431" s="238"/>
    </row>
    <row r="432" spans="9:35"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38"/>
      <c r="AI432" s="238"/>
    </row>
    <row r="433" spans="9:35"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38"/>
      <c r="AI433" s="238"/>
    </row>
    <row r="434" spans="9:35">
      <c r="I434" s="238"/>
      <c r="J434" s="238"/>
      <c r="K434" s="238"/>
      <c r="L434" s="238"/>
      <c r="M434" s="238"/>
      <c r="N434" s="238"/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238"/>
      <c r="Z434" s="238"/>
      <c r="AA434" s="238"/>
      <c r="AB434" s="238"/>
      <c r="AC434" s="238"/>
      <c r="AD434" s="238"/>
      <c r="AE434" s="238"/>
      <c r="AF434" s="238"/>
      <c r="AG434" s="238"/>
      <c r="AH434" s="238"/>
      <c r="AI434" s="238"/>
    </row>
    <row r="435" spans="9:35">
      <c r="I435" s="238"/>
      <c r="J435" s="238"/>
      <c r="K435" s="238"/>
      <c r="L435" s="238"/>
      <c r="M435" s="238"/>
      <c r="N435" s="238"/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238"/>
      <c r="Z435" s="238"/>
      <c r="AA435" s="238"/>
      <c r="AB435" s="238"/>
      <c r="AC435" s="238"/>
      <c r="AD435" s="238"/>
      <c r="AE435" s="238"/>
      <c r="AF435" s="238"/>
      <c r="AG435" s="238"/>
      <c r="AH435" s="238"/>
      <c r="AI435" s="238"/>
    </row>
    <row r="436" spans="9:35"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38"/>
      <c r="AI436" s="238"/>
    </row>
    <row r="437" spans="9:35"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38"/>
      <c r="AI437" s="238"/>
    </row>
    <row r="438" spans="9:35"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38"/>
      <c r="AI438" s="238"/>
    </row>
    <row r="439" spans="9:35"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38"/>
      <c r="AI439" s="238"/>
    </row>
    <row r="440" spans="9:35">
      <c r="I440" s="238"/>
      <c r="J440" s="238"/>
      <c r="K440" s="238"/>
      <c r="L440" s="238"/>
      <c r="M440" s="238"/>
      <c r="N440" s="238"/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238"/>
      <c r="Z440" s="238"/>
      <c r="AA440" s="238"/>
      <c r="AB440" s="238"/>
      <c r="AC440" s="238"/>
      <c r="AD440" s="238"/>
      <c r="AE440" s="238"/>
      <c r="AF440" s="238"/>
      <c r="AG440" s="238"/>
      <c r="AH440" s="238"/>
      <c r="AI440" s="238"/>
    </row>
    <row r="441" spans="9:35">
      <c r="I441" s="238"/>
      <c r="J441" s="238"/>
      <c r="K441" s="238"/>
      <c r="L441" s="238"/>
      <c r="M441" s="238"/>
      <c r="N441" s="238"/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238"/>
      <c r="Z441" s="238"/>
      <c r="AA441" s="238"/>
      <c r="AB441" s="238"/>
      <c r="AC441" s="238"/>
      <c r="AD441" s="238"/>
      <c r="AE441" s="238"/>
      <c r="AF441" s="238"/>
      <c r="AG441" s="238"/>
      <c r="AH441" s="238"/>
      <c r="AI441" s="238"/>
    </row>
    <row r="442" spans="9:35">
      <c r="I442" s="238"/>
      <c r="J442" s="238"/>
      <c r="K442" s="238"/>
      <c r="L442" s="238"/>
      <c r="M442" s="238"/>
      <c r="N442" s="238"/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238"/>
      <c r="Z442" s="238"/>
      <c r="AA442" s="238"/>
      <c r="AB442" s="238"/>
      <c r="AC442" s="238"/>
      <c r="AD442" s="238"/>
      <c r="AE442" s="238"/>
      <c r="AF442" s="238"/>
      <c r="AG442" s="238"/>
      <c r="AH442" s="238"/>
      <c r="AI442" s="238"/>
    </row>
    <row r="443" spans="9:35"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8"/>
      <c r="Z443" s="238"/>
      <c r="AA443" s="238"/>
      <c r="AB443" s="238"/>
      <c r="AC443" s="238"/>
      <c r="AD443" s="238"/>
      <c r="AE443" s="238"/>
      <c r="AF443" s="238"/>
      <c r="AG443" s="238"/>
      <c r="AH443" s="238"/>
      <c r="AI443" s="238"/>
    </row>
    <row r="444" spans="9:35">
      <c r="I444" s="238"/>
      <c r="J444" s="238"/>
      <c r="K444" s="238"/>
      <c r="L444" s="238"/>
      <c r="M444" s="238"/>
      <c r="N444" s="238"/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38"/>
      <c r="AI444" s="238"/>
    </row>
    <row r="445" spans="9:35"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38"/>
      <c r="AI445" s="238"/>
    </row>
    <row r="446" spans="9:35"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38"/>
      <c r="AI446" s="238"/>
    </row>
    <row r="447" spans="9:35"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38"/>
      <c r="AI447" s="238"/>
    </row>
    <row r="448" spans="9:35">
      <c r="I448" s="238"/>
      <c r="J448" s="238"/>
      <c r="K448" s="238"/>
      <c r="L448" s="238"/>
      <c r="M448" s="238"/>
      <c r="N448" s="238"/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38"/>
      <c r="AI448" s="238"/>
    </row>
    <row r="449" spans="9:35">
      <c r="I449" s="238"/>
      <c r="J449" s="238"/>
      <c r="K449" s="238"/>
      <c r="L449" s="238"/>
      <c r="M449" s="238"/>
      <c r="N449" s="238"/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238"/>
      <c r="Z449" s="238"/>
      <c r="AA449" s="238"/>
      <c r="AB449" s="238"/>
      <c r="AC449" s="238"/>
      <c r="AD449" s="238"/>
      <c r="AE449" s="238"/>
      <c r="AF449" s="238"/>
      <c r="AG449" s="238"/>
      <c r="AH449" s="238"/>
      <c r="AI449" s="238"/>
    </row>
    <row r="450" spans="9:35"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38"/>
      <c r="AI450" s="238"/>
    </row>
    <row r="451" spans="9:35"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38"/>
      <c r="AI451" s="238"/>
    </row>
    <row r="452" spans="9:35"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38"/>
      <c r="AI452" s="238"/>
    </row>
    <row r="453" spans="9:35"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38"/>
      <c r="AI453" s="238"/>
    </row>
    <row r="454" spans="9:35"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38"/>
      <c r="AI454" s="238"/>
    </row>
    <row r="455" spans="9:35"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38"/>
      <c r="AI455" s="238"/>
    </row>
    <row r="456" spans="9:35"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8"/>
      <c r="AI456" s="238"/>
    </row>
    <row r="457" spans="9:35"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38"/>
      <c r="AI457" s="238"/>
    </row>
    <row r="458" spans="9:35"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38"/>
      <c r="AI458" s="238"/>
    </row>
    <row r="459" spans="9:35"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38"/>
      <c r="AI459" s="238"/>
    </row>
    <row r="460" spans="9:35"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38"/>
      <c r="AI460" s="238"/>
    </row>
    <row r="461" spans="9:35"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38"/>
      <c r="AI461" s="238"/>
    </row>
    <row r="462" spans="9:35">
      <c r="I462" s="238"/>
      <c r="J462" s="238"/>
      <c r="K462" s="238"/>
      <c r="L462" s="238"/>
      <c r="M462" s="238"/>
      <c r="N462" s="238"/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238"/>
      <c r="Z462" s="238"/>
      <c r="AA462" s="238"/>
      <c r="AB462" s="238"/>
      <c r="AC462" s="238"/>
      <c r="AD462" s="238"/>
      <c r="AE462" s="238"/>
      <c r="AF462" s="238"/>
      <c r="AG462" s="238"/>
      <c r="AH462" s="238"/>
      <c r="AI462" s="238"/>
    </row>
    <row r="463" spans="9:35">
      <c r="I463" s="238"/>
      <c r="J463" s="238"/>
      <c r="K463" s="238"/>
      <c r="L463" s="238"/>
      <c r="M463" s="238"/>
      <c r="N463" s="238"/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238"/>
      <c r="Z463" s="238"/>
      <c r="AA463" s="238"/>
      <c r="AB463" s="238"/>
      <c r="AC463" s="238"/>
      <c r="AD463" s="238"/>
      <c r="AE463" s="238"/>
      <c r="AF463" s="238"/>
      <c r="AG463" s="238"/>
      <c r="AH463" s="238"/>
      <c r="AI463" s="238"/>
    </row>
    <row r="464" spans="9:35"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38"/>
      <c r="AI464" s="238"/>
    </row>
    <row r="465" spans="9:35"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38"/>
      <c r="AI465" s="238"/>
    </row>
    <row r="466" spans="9:35"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38"/>
      <c r="AI466" s="238"/>
    </row>
    <row r="467" spans="9:35"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38"/>
      <c r="AI467" s="238"/>
    </row>
    <row r="468" spans="9:35"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38"/>
      <c r="AI468" s="238"/>
    </row>
    <row r="469" spans="9:35"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38"/>
      <c r="AI469" s="238"/>
    </row>
    <row r="470" spans="9:35"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38"/>
      <c r="AI470" s="238"/>
    </row>
    <row r="471" spans="9:35"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38"/>
      <c r="AI471" s="238"/>
    </row>
    <row r="472" spans="9:35"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38"/>
      <c r="AI472" s="238"/>
    </row>
    <row r="473" spans="9:35"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38"/>
      <c r="AI473" s="238"/>
    </row>
    <row r="474" spans="9:35"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38"/>
      <c r="AI474" s="238"/>
    </row>
    <row r="475" spans="9:35"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38"/>
      <c r="AI475" s="238"/>
    </row>
    <row r="476" spans="9:35">
      <c r="I476" s="238"/>
      <c r="J476" s="238"/>
      <c r="K476" s="238"/>
      <c r="L476" s="238"/>
      <c r="M476" s="238"/>
      <c r="N476" s="238"/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238"/>
      <c r="Z476" s="238"/>
      <c r="AA476" s="238"/>
      <c r="AB476" s="238"/>
      <c r="AC476" s="238"/>
      <c r="AD476" s="238"/>
      <c r="AE476" s="238"/>
      <c r="AF476" s="238"/>
      <c r="AG476" s="238"/>
      <c r="AH476" s="238"/>
      <c r="AI476" s="238"/>
    </row>
    <row r="477" spans="9:35">
      <c r="I477" s="238"/>
      <c r="J477" s="238"/>
      <c r="K477" s="238"/>
      <c r="L477" s="238"/>
      <c r="M477" s="238"/>
      <c r="N477" s="238"/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238"/>
      <c r="Z477" s="238"/>
      <c r="AA477" s="238"/>
      <c r="AB477" s="238"/>
      <c r="AC477" s="238"/>
      <c r="AD477" s="238"/>
      <c r="AE477" s="238"/>
      <c r="AF477" s="238"/>
      <c r="AG477" s="238"/>
      <c r="AH477" s="238"/>
      <c r="AI477" s="238"/>
    </row>
    <row r="478" spans="9:35"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38"/>
      <c r="AI478" s="238"/>
    </row>
    <row r="479" spans="9:35"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8"/>
      <c r="AI479" s="238"/>
    </row>
    <row r="480" spans="9:35"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38"/>
      <c r="AI480" s="238"/>
    </row>
    <row r="481" spans="9:35"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38"/>
      <c r="AI481" s="238"/>
    </row>
    <row r="482" spans="9:35"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38"/>
      <c r="AI482" s="238"/>
    </row>
    <row r="483" spans="9:35"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38"/>
      <c r="AI483" s="238"/>
    </row>
    <row r="484" spans="9:35"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38"/>
      <c r="AI484" s="238"/>
    </row>
    <row r="485" spans="9:35"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38"/>
      <c r="AI485" s="238"/>
    </row>
    <row r="486" spans="9:35"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38"/>
      <c r="AI486" s="238"/>
    </row>
    <row r="487" spans="9:35"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38"/>
      <c r="AI487" s="238"/>
    </row>
    <row r="488" spans="9:35"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38"/>
      <c r="AI488" s="238"/>
    </row>
    <row r="489" spans="9:35"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38"/>
      <c r="AI489" s="238"/>
    </row>
    <row r="490" spans="9:35">
      <c r="I490" s="238"/>
      <c r="J490" s="238"/>
      <c r="K490" s="238"/>
      <c r="L490" s="238"/>
      <c r="M490" s="238"/>
      <c r="N490" s="238"/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238"/>
      <c r="Z490" s="238"/>
      <c r="AA490" s="238"/>
      <c r="AB490" s="238"/>
      <c r="AC490" s="238"/>
      <c r="AD490" s="238"/>
      <c r="AE490" s="238"/>
      <c r="AF490" s="238"/>
      <c r="AG490" s="238"/>
      <c r="AH490" s="238"/>
      <c r="AI490" s="238"/>
    </row>
    <row r="491" spans="9:35">
      <c r="I491" s="238"/>
      <c r="J491" s="238"/>
      <c r="K491" s="238"/>
      <c r="L491" s="238"/>
      <c r="M491" s="238"/>
      <c r="N491" s="238"/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38"/>
      <c r="AI491" s="238"/>
    </row>
    <row r="492" spans="9:35"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8"/>
      <c r="AI492" s="238"/>
    </row>
    <row r="493" spans="9:35"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8"/>
      <c r="AI493" s="238"/>
    </row>
    <row r="494" spans="9:35"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8"/>
      <c r="AI494" s="238"/>
    </row>
    <row r="495" spans="9:35"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38"/>
      <c r="AI495" s="238"/>
    </row>
    <row r="496" spans="9:35">
      <c r="I496" s="238"/>
      <c r="J496" s="238"/>
      <c r="K496" s="238"/>
      <c r="L496" s="238"/>
      <c r="M496" s="238"/>
      <c r="N496" s="238"/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238"/>
      <c r="Z496" s="238"/>
      <c r="AA496" s="238"/>
      <c r="AB496" s="238"/>
      <c r="AC496" s="238"/>
      <c r="AD496" s="238"/>
      <c r="AE496" s="238"/>
      <c r="AF496" s="238"/>
      <c r="AG496" s="238"/>
      <c r="AH496" s="238"/>
      <c r="AI496" s="238"/>
    </row>
    <row r="497" spans="9:35">
      <c r="I497" s="238"/>
      <c r="J497" s="238"/>
      <c r="K497" s="238"/>
      <c r="L497" s="238"/>
      <c r="M497" s="238"/>
      <c r="N497" s="238"/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238"/>
      <c r="Z497" s="238"/>
      <c r="AA497" s="238"/>
      <c r="AB497" s="238"/>
      <c r="AC497" s="238"/>
      <c r="AD497" s="238"/>
      <c r="AE497" s="238"/>
      <c r="AF497" s="238"/>
      <c r="AG497" s="238"/>
      <c r="AH497" s="238"/>
      <c r="AI497" s="238"/>
    </row>
    <row r="498" spans="9:35">
      <c r="I498" s="238"/>
      <c r="J498" s="238"/>
      <c r="K498" s="238"/>
      <c r="L498" s="238"/>
      <c r="M498" s="238"/>
      <c r="N498" s="238"/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238"/>
      <c r="Z498" s="238"/>
      <c r="AA498" s="238"/>
      <c r="AB498" s="238"/>
      <c r="AC498" s="238"/>
      <c r="AD498" s="238"/>
      <c r="AE498" s="238"/>
      <c r="AF498" s="238"/>
      <c r="AG498" s="238"/>
      <c r="AH498" s="238"/>
      <c r="AI498" s="238"/>
    </row>
    <row r="499" spans="9:35">
      <c r="I499" s="238"/>
      <c r="J499" s="238"/>
      <c r="K499" s="238"/>
      <c r="L499" s="238"/>
      <c r="M499" s="238"/>
      <c r="N499" s="238"/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238"/>
      <c r="Z499" s="238"/>
      <c r="AA499" s="238"/>
      <c r="AB499" s="238"/>
      <c r="AC499" s="238"/>
      <c r="AD499" s="238"/>
      <c r="AE499" s="238"/>
      <c r="AF499" s="238"/>
      <c r="AG499" s="238"/>
      <c r="AH499" s="238"/>
      <c r="AI499" s="238"/>
    </row>
    <row r="500" spans="9:35">
      <c r="I500" s="238"/>
      <c r="J500" s="238"/>
      <c r="K500" s="238"/>
      <c r="L500" s="238"/>
      <c r="M500" s="238"/>
      <c r="N500" s="238"/>
      <c r="O500" s="238"/>
      <c r="P500" s="238"/>
      <c r="Q500" s="238"/>
      <c r="R500" s="238"/>
      <c r="S500" s="238"/>
      <c r="T500" s="238"/>
      <c r="U500" s="238"/>
      <c r="V500" s="238"/>
      <c r="W500" s="238"/>
      <c r="X500" s="238"/>
      <c r="Y500" s="238"/>
      <c r="Z500" s="238"/>
      <c r="AA500" s="238"/>
      <c r="AB500" s="238"/>
      <c r="AC500" s="238"/>
      <c r="AD500" s="238"/>
      <c r="AE500" s="238"/>
      <c r="AF500" s="238"/>
      <c r="AG500" s="238"/>
      <c r="AH500" s="238"/>
      <c r="AI500" s="238"/>
    </row>
    <row r="501" spans="9:35"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  <c r="U501" s="238"/>
      <c r="V501" s="238"/>
      <c r="W501" s="238"/>
      <c r="X501" s="238"/>
      <c r="Y501" s="238"/>
      <c r="Z501" s="238"/>
      <c r="AA501" s="238"/>
      <c r="AB501" s="238"/>
      <c r="AC501" s="238"/>
      <c r="AD501" s="238"/>
      <c r="AE501" s="238"/>
      <c r="AF501" s="238"/>
      <c r="AG501" s="238"/>
      <c r="AH501" s="238"/>
      <c r="AI501" s="238"/>
    </row>
    <row r="502" spans="9:35"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  <c r="U502" s="238"/>
      <c r="V502" s="238"/>
      <c r="W502" s="238"/>
      <c r="X502" s="238"/>
      <c r="Y502" s="238"/>
      <c r="Z502" s="238"/>
      <c r="AA502" s="238"/>
      <c r="AB502" s="238"/>
      <c r="AC502" s="238"/>
      <c r="AD502" s="238"/>
      <c r="AE502" s="238"/>
      <c r="AF502" s="238"/>
      <c r="AG502" s="238"/>
      <c r="AH502" s="238"/>
      <c r="AI502" s="238"/>
    </row>
    <row r="503" spans="9:35"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  <c r="U503" s="238"/>
      <c r="V503" s="238"/>
      <c r="W503" s="238"/>
      <c r="X503" s="238"/>
      <c r="Y503" s="238"/>
      <c r="Z503" s="238"/>
      <c r="AA503" s="238"/>
      <c r="AB503" s="238"/>
      <c r="AC503" s="238"/>
      <c r="AD503" s="238"/>
      <c r="AE503" s="238"/>
      <c r="AF503" s="238"/>
      <c r="AG503" s="238"/>
      <c r="AH503" s="238"/>
      <c r="AI503" s="238"/>
    </row>
    <row r="504" spans="9:35">
      <c r="I504" s="238"/>
      <c r="J504" s="238"/>
      <c r="K504" s="238"/>
      <c r="L504" s="238"/>
      <c r="M504" s="238"/>
      <c r="N504" s="238"/>
      <c r="O504" s="238"/>
      <c r="P504" s="238"/>
      <c r="Q504" s="238"/>
      <c r="R504" s="238"/>
      <c r="S504" s="238"/>
      <c r="T504" s="238"/>
      <c r="U504" s="238"/>
      <c r="V504" s="238"/>
      <c r="W504" s="238"/>
      <c r="X504" s="238"/>
      <c r="Y504" s="238"/>
      <c r="Z504" s="238"/>
      <c r="AA504" s="238"/>
      <c r="AB504" s="238"/>
      <c r="AC504" s="238"/>
      <c r="AD504" s="238"/>
      <c r="AE504" s="238"/>
      <c r="AF504" s="238"/>
      <c r="AG504" s="238"/>
      <c r="AH504" s="238"/>
      <c r="AI504" s="238"/>
    </row>
    <row r="505" spans="9:35">
      <c r="I505" s="238"/>
      <c r="J505" s="238"/>
      <c r="K505" s="238"/>
      <c r="L505" s="238"/>
      <c r="M505" s="238"/>
      <c r="N505" s="238"/>
      <c r="O505" s="238"/>
      <c r="P505" s="238"/>
      <c r="Q505" s="238"/>
      <c r="R505" s="238"/>
      <c r="S505" s="238"/>
      <c r="T505" s="238"/>
      <c r="U505" s="238"/>
      <c r="V505" s="238"/>
      <c r="W505" s="238"/>
      <c r="X505" s="238"/>
      <c r="Y505" s="238"/>
      <c r="Z505" s="238"/>
      <c r="AA505" s="238"/>
      <c r="AB505" s="238"/>
      <c r="AC505" s="238"/>
      <c r="AD505" s="238"/>
      <c r="AE505" s="238"/>
      <c r="AF505" s="238"/>
      <c r="AG505" s="238"/>
      <c r="AH505" s="238"/>
      <c r="AI505" s="238"/>
    </row>
    <row r="506" spans="9:35"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  <c r="U506" s="238"/>
      <c r="V506" s="238"/>
      <c r="W506" s="238"/>
      <c r="X506" s="238"/>
      <c r="Y506" s="238"/>
      <c r="Z506" s="238"/>
      <c r="AA506" s="238"/>
      <c r="AB506" s="238"/>
      <c r="AC506" s="238"/>
      <c r="AD506" s="238"/>
      <c r="AE506" s="238"/>
      <c r="AF506" s="238"/>
      <c r="AG506" s="238"/>
      <c r="AH506" s="238"/>
      <c r="AI506" s="238"/>
    </row>
    <row r="507" spans="9:35"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  <c r="U507" s="238"/>
      <c r="V507" s="238"/>
      <c r="W507" s="238"/>
      <c r="X507" s="238"/>
      <c r="Y507" s="238"/>
      <c r="Z507" s="238"/>
      <c r="AA507" s="238"/>
      <c r="AB507" s="238"/>
      <c r="AC507" s="238"/>
      <c r="AD507" s="238"/>
      <c r="AE507" s="238"/>
      <c r="AF507" s="238"/>
      <c r="AG507" s="238"/>
      <c r="AH507" s="238"/>
      <c r="AI507" s="238"/>
    </row>
    <row r="508" spans="9:35"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  <c r="U508" s="238"/>
      <c r="V508" s="238"/>
      <c r="W508" s="238"/>
      <c r="X508" s="238"/>
      <c r="Y508" s="238"/>
      <c r="Z508" s="238"/>
      <c r="AA508" s="238"/>
      <c r="AB508" s="238"/>
      <c r="AC508" s="238"/>
      <c r="AD508" s="238"/>
      <c r="AE508" s="238"/>
      <c r="AF508" s="238"/>
      <c r="AG508" s="238"/>
      <c r="AH508" s="238"/>
      <c r="AI508" s="238"/>
    </row>
    <row r="509" spans="9:35"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  <c r="U509" s="238"/>
      <c r="V509" s="238"/>
      <c r="W509" s="238"/>
      <c r="X509" s="238"/>
      <c r="Y509" s="238"/>
      <c r="Z509" s="238"/>
      <c r="AA509" s="238"/>
      <c r="AB509" s="238"/>
      <c r="AC509" s="238"/>
      <c r="AD509" s="238"/>
      <c r="AE509" s="238"/>
      <c r="AF509" s="238"/>
      <c r="AG509" s="238"/>
      <c r="AH509" s="238"/>
      <c r="AI509" s="238"/>
    </row>
    <row r="510" spans="9:35"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  <c r="U510" s="238"/>
      <c r="V510" s="238"/>
      <c r="W510" s="238"/>
      <c r="X510" s="238"/>
      <c r="Y510" s="238"/>
      <c r="Z510" s="238"/>
      <c r="AA510" s="238"/>
      <c r="AB510" s="238"/>
      <c r="AC510" s="238"/>
      <c r="AD510" s="238"/>
      <c r="AE510" s="238"/>
      <c r="AF510" s="238"/>
      <c r="AG510" s="238"/>
      <c r="AH510" s="238"/>
      <c r="AI510" s="238"/>
    </row>
    <row r="511" spans="9:35"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  <c r="U511" s="238"/>
      <c r="V511" s="238"/>
      <c r="W511" s="238"/>
      <c r="X511" s="238"/>
      <c r="Y511" s="238"/>
      <c r="Z511" s="238"/>
      <c r="AA511" s="238"/>
      <c r="AB511" s="238"/>
      <c r="AC511" s="238"/>
      <c r="AD511" s="238"/>
      <c r="AE511" s="238"/>
      <c r="AF511" s="238"/>
      <c r="AG511" s="238"/>
      <c r="AH511" s="238"/>
      <c r="AI511" s="238"/>
    </row>
    <row r="512" spans="9:35"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  <c r="U512" s="238"/>
      <c r="V512" s="238"/>
      <c r="W512" s="238"/>
      <c r="X512" s="238"/>
      <c r="Y512" s="238"/>
      <c r="Z512" s="238"/>
      <c r="AA512" s="238"/>
      <c r="AB512" s="238"/>
      <c r="AC512" s="238"/>
      <c r="AD512" s="238"/>
      <c r="AE512" s="238"/>
      <c r="AF512" s="238"/>
      <c r="AG512" s="238"/>
      <c r="AH512" s="238"/>
      <c r="AI512" s="238"/>
    </row>
    <row r="513" spans="9:35"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  <c r="U513" s="238"/>
      <c r="V513" s="238"/>
      <c r="W513" s="238"/>
      <c r="X513" s="238"/>
      <c r="Y513" s="238"/>
      <c r="Z513" s="238"/>
      <c r="AA513" s="238"/>
      <c r="AB513" s="238"/>
      <c r="AC513" s="238"/>
      <c r="AD513" s="238"/>
      <c r="AE513" s="238"/>
      <c r="AF513" s="238"/>
      <c r="AG513" s="238"/>
      <c r="AH513" s="238"/>
      <c r="AI513" s="238"/>
    </row>
    <row r="514" spans="9:35"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  <c r="U514" s="238"/>
      <c r="V514" s="238"/>
      <c r="W514" s="238"/>
      <c r="X514" s="238"/>
      <c r="Y514" s="238"/>
      <c r="Z514" s="238"/>
      <c r="AA514" s="238"/>
      <c r="AB514" s="238"/>
      <c r="AC514" s="238"/>
      <c r="AD514" s="238"/>
      <c r="AE514" s="238"/>
      <c r="AF514" s="238"/>
      <c r="AG514" s="238"/>
      <c r="AH514" s="238"/>
      <c r="AI514" s="238"/>
    </row>
    <row r="515" spans="9:35"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  <c r="U515" s="238"/>
      <c r="V515" s="238"/>
      <c r="W515" s="238"/>
      <c r="X515" s="238"/>
      <c r="Y515" s="238"/>
      <c r="Z515" s="238"/>
      <c r="AA515" s="238"/>
      <c r="AB515" s="238"/>
      <c r="AC515" s="238"/>
      <c r="AD515" s="238"/>
      <c r="AE515" s="238"/>
      <c r="AF515" s="238"/>
      <c r="AG515" s="238"/>
      <c r="AH515" s="238"/>
      <c r="AI515" s="238"/>
    </row>
    <row r="516" spans="9:35"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  <c r="U516" s="238"/>
      <c r="V516" s="238"/>
      <c r="W516" s="238"/>
      <c r="X516" s="238"/>
      <c r="Y516" s="238"/>
      <c r="Z516" s="238"/>
      <c r="AA516" s="238"/>
      <c r="AB516" s="238"/>
      <c r="AC516" s="238"/>
      <c r="AD516" s="238"/>
      <c r="AE516" s="238"/>
      <c r="AF516" s="238"/>
      <c r="AG516" s="238"/>
      <c r="AH516" s="238"/>
      <c r="AI516" s="238"/>
    </row>
    <row r="517" spans="9:35"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  <c r="U517" s="238"/>
      <c r="V517" s="238"/>
      <c r="W517" s="238"/>
      <c r="X517" s="238"/>
      <c r="Y517" s="238"/>
      <c r="Z517" s="238"/>
      <c r="AA517" s="238"/>
      <c r="AB517" s="238"/>
      <c r="AC517" s="238"/>
      <c r="AD517" s="238"/>
      <c r="AE517" s="238"/>
      <c r="AF517" s="238"/>
      <c r="AG517" s="238"/>
      <c r="AH517" s="238"/>
      <c r="AI517" s="238"/>
    </row>
    <row r="518" spans="9:35">
      <c r="I518" s="238"/>
      <c r="J518" s="238"/>
      <c r="K518" s="238"/>
      <c r="L518" s="238"/>
      <c r="M518" s="238"/>
      <c r="N518" s="238"/>
      <c r="O518" s="238"/>
      <c r="P518" s="238"/>
      <c r="Q518" s="238"/>
      <c r="R518" s="238"/>
      <c r="S518" s="238"/>
      <c r="T518" s="238"/>
      <c r="U518" s="238"/>
      <c r="V518" s="238"/>
      <c r="W518" s="238"/>
      <c r="X518" s="238"/>
      <c r="Y518" s="238"/>
      <c r="Z518" s="238"/>
      <c r="AA518" s="238"/>
      <c r="AB518" s="238"/>
      <c r="AC518" s="238"/>
      <c r="AD518" s="238"/>
      <c r="AE518" s="238"/>
      <c r="AF518" s="238"/>
      <c r="AG518" s="238"/>
      <c r="AH518" s="238"/>
      <c r="AI518" s="238"/>
    </row>
    <row r="519" spans="9:35">
      <c r="I519" s="238"/>
      <c r="J519" s="238"/>
      <c r="K519" s="238"/>
      <c r="L519" s="238"/>
      <c r="M519" s="238"/>
      <c r="N519" s="238"/>
      <c r="O519" s="238"/>
      <c r="P519" s="238"/>
      <c r="Q519" s="238"/>
      <c r="R519" s="238"/>
      <c r="S519" s="238"/>
      <c r="T519" s="238"/>
      <c r="U519" s="238"/>
      <c r="V519" s="238"/>
      <c r="W519" s="238"/>
      <c r="X519" s="238"/>
      <c r="Y519" s="238"/>
      <c r="Z519" s="238"/>
      <c r="AA519" s="238"/>
      <c r="AB519" s="238"/>
      <c r="AC519" s="238"/>
      <c r="AD519" s="238"/>
      <c r="AE519" s="238"/>
      <c r="AF519" s="238"/>
      <c r="AG519" s="238"/>
      <c r="AH519" s="238"/>
      <c r="AI519" s="238"/>
    </row>
    <row r="520" spans="9:35"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  <c r="U520" s="238"/>
      <c r="V520" s="238"/>
      <c r="W520" s="238"/>
      <c r="X520" s="238"/>
      <c r="Y520" s="238"/>
      <c r="Z520" s="238"/>
      <c r="AA520" s="238"/>
      <c r="AB520" s="238"/>
      <c r="AC520" s="238"/>
      <c r="AD520" s="238"/>
      <c r="AE520" s="238"/>
      <c r="AF520" s="238"/>
      <c r="AG520" s="238"/>
      <c r="AH520" s="238"/>
      <c r="AI520" s="238"/>
    </row>
    <row r="521" spans="9:35"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  <c r="U521" s="238"/>
      <c r="V521" s="238"/>
      <c r="W521" s="238"/>
      <c r="X521" s="238"/>
      <c r="Y521" s="238"/>
      <c r="Z521" s="238"/>
      <c r="AA521" s="238"/>
      <c r="AB521" s="238"/>
      <c r="AC521" s="238"/>
      <c r="AD521" s="238"/>
      <c r="AE521" s="238"/>
      <c r="AF521" s="238"/>
      <c r="AG521" s="238"/>
      <c r="AH521" s="238"/>
      <c r="AI521" s="238"/>
    </row>
    <row r="522" spans="9:35"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  <c r="U522" s="238"/>
      <c r="V522" s="238"/>
      <c r="W522" s="238"/>
      <c r="X522" s="238"/>
      <c r="Y522" s="238"/>
      <c r="Z522" s="238"/>
      <c r="AA522" s="238"/>
      <c r="AB522" s="238"/>
      <c r="AC522" s="238"/>
      <c r="AD522" s="238"/>
      <c r="AE522" s="238"/>
      <c r="AF522" s="238"/>
      <c r="AG522" s="238"/>
      <c r="AH522" s="238"/>
      <c r="AI522" s="238"/>
    </row>
    <row r="523" spans="9:35"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  <c r="U523" s="238"/>
      <c r="V523" s="238"/>
      <c r="W523" s="238"/>
      <c r="X523" s="238"/>
      <c r="Y523" s="238"/>
      <c r="Z523" s="238"/>
      <c r="AA523" s="238"/>
      <c r="AB523" s="238"/>
      <c r="AC523" s="238"/>
      <c r="AD523" s="238"/>
      <c r="AE523" s="238"/>
      <c r="AF523" s="238"/>
      <c r="AG523" s="238"/>
      <c r="AH523" s="238"/>
      <c r="AI523" s="238"/>
    </row>
    <row r="524" spans="9:35"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  <c r="U524" s="238"/>
      <c r="V524" s="238"/>
      <c r="W524" s="238"/>
      <c r="X524" s="238"/>
      <c r="Y524" s="238"/>
      <c r="Z524" s="238"/>
      <c r="AA524" s="238"/>
      <c r="AB524" s="238"/>
      <c r="AC524" s="238"/>
      <c r="AD524" s="238"/>
      <c r="AE524" s="238"/>
      <c r="AF524" s="238"/>
      <c r="AG524" s="238"/>
      <c r="AH524" s="238"/>
      <c r="AI524" s="238"/>
    </row>
    <row r="525" spans="9:35"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  <c r="U525" s="238"/>
      <c r="V525" s="238"/>
      <c r="W525" s="238"/>
      <c r="X525" s="238"/>
      <c r="Y525" s="238"/>
      <c r="Z525" s="238"/>
      <c r="AA525" s="238"/>
      <c r="AB525" s="238"/>
      <c r="AC525" s="238"/>
      <c r="AD525" s="238"/>
      <c r="AE525" s="238"/>
      <c r="AF525" s="238"/>
      <c r="AG525" s="238"/>
      <c r="AH525" s="238"/>
      <c r="AI525" s="238"/>
    </row>
    <row r="526" spans="9:35"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  <c r="U526" s="238"/>
      <c r="V526" s="238"/>
      <c r="W526" s="238"/>
      <c r="X526" s="238"/>
      <c r="Y526" s="238"/>
      <c r="Z526" s="238"/>
      <c r="AA526" s="238"/>
      <c r="AB526" s="238"/>
      <c r="AC526" s="238"/>
      <c r="AD526" s="238"/>
      <c r="AE526" s="238"/>
      <c r="AF526" s="238"/>
      <c r="AG526" s="238"/>
      <c r="AH526" s="238"/>
      <c r="AI526" s="238"/>
    </row>
    <row r="527" spans="9:35"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  <c r="U527" s="238"/>
      <c r="V527" s="238"/>
      <c r="W527" s="238"/>
      <c r="X527" s="238"/>
      <c r="Y527" s="238"/>
      <c r="Z527" s="238"/>
      <c r="AA527" s="238"/>
      <c r="AB527" s="238"/>
      <c r="AC527" s="238"/>
      <c r="AD527" s="238"/>
      <c r="AE527" s="238"/>
      <c r="AF527" s="238"/>
      <c r="AG527" s="238"/>
      <c r="AH527" s="238"/>
      <c r="AI527" s="238"/>
    </row>
    <row r="528" spans="9:35"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  <c r="U528" s="238"/>
      <c r="V528" s="238"/>
      <c r="W528" s="238"/>
      <c r="X528" s="238"/>
      <c r="Y528" s="238"/>
      <c r="Z528" s="238"/>
      <c r="AA528" s="238"/>
      <c r="AB528" s="238"/>
      <c r="AC528" s="238"/>
      <c r="AD528" s="238"/>
      <c r="AE528" s="238"/>
      <c r="AF528" s="238"/>
      <c r="AG528" s="238"/>
      <c r="AH528" s="238"/>
      <c r="AI528" s="238"/>
    </row>
    <row r="529" spans="9:35"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  <c r="U529" s="238"/>
      <c r="V529" s="238"/>
      <c r="W529" s="238"/>
      <c r="X529" s="238"/>
      <c r="Y529" s="238"/>
      <c r="Z529" s="238"/>
      <c r="AA529" s="238"/>
      <c r="AB529" s="238"/>
      <c r="AC529" s="238"/>
      <c r="AD529" s="238"/>
      <c r="AE529" s="238"/>
      <c r="AF529" s="238"/>
      <c r="AG529" s="238"/>
      <c r="AH529" s="238"/>
      <c r="AI529" s="238"/>
    </row>
    <row r="530" spans="9:35"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  <c r="U530" s="238"/>
      <c r="V530" s="238"/>
      <c r="W530" s="238"/>
      <c r="X530" s="238"/>
      <c r="Y530" s="238"/>
      <c r="Z530" s="238"/>
      <c r="AA530" s="238"/>
      <c r="AB530" s="238"/>
      <c r="AC530" s="238"/>
      <c r="AD530" s="238"/>
      <c r="AE530" s="238"/>
      <c r="AF530" s="238"/>
      <c r="AG530" s="238"/>
      <c r="AH530" s="238"/>
      <c r="AI530" s="238"/>
    </row>
    <row r="531" spans="9:35"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  <c r="U531" s="238"/>
      <c r="V531" s="238"/>
      <c r="W531" s="238"/>
      <c r="X531" s="238"/>
      <c r="Y531" s="238"/>
      <c r="Z531" s="238"/>
      <c r="AA531" s="238"/>
      <c r="AB531" s="238"/>
      <c r="AC531" s="238"/>
      <c r="AD531" s="238"/>
      <c r="AE531" s="238"/>
      <c r="AF531" s="238"/>
      <c r="AG531" s="238"/>
      <c r="AH531" s="238"/>
      <c r="AI531" s="238"/>
    </row>
    <row r="532" spans="9:35">
      <c r="I532" s="238"/>
      <c r="J532" s="238"/>
      <c r="K532" s="238"/>
      <c r="L532" s="238"/>
      <c r="M532" s="238"/>
      <c r="N532" s="238"/>
      <c r="O532" s="238"/>
      <c r="P532" s="238"/>
      <c r="Q532" s="238"/>
      <c r="R532" s="238"/>
      <c r="S532" s="238"/>
      <c r="T532" s="238"/>
      <c r="U532" s="238"/>
      <c r="V532" s="238"/>
      <c r="W532" s="238"/>
      <c r="X532" s="238"/>
      <c r="Y532" s="238"/>
      <c r="Z532" s="238"/>
      <c r="AA532" s="238"/>
      <c r="AB532" s="238"/>
      <c r="AC532" s="238"/>
      <c r="AD532" s="238"/>
      <c r="AE532" s="238"/>
      <c r="AF532" s="238"/>
      <c r="AG532" s="238"/>
      <c r="AH532" s="238"/>
      <c r="AI532" s="238"/>
    </row>
    <row r="533" spans="9:35">
      <c r="I533" s="238"/>
      <c r="J533" s="238"/>
      <c r="K533" s="238"/>
      <c r="L533" s="238"/>
      <c r="M533" s="238"/>
      <c r="N533" s="238"/>
      <c r="O533" s="238"/>
      <c r="P533" s="238"/>
      <c r="Q533" s="238"/>
      <c r="R533" s="238"/>
      <c r="S533" s="238"/>
      <c r="T533" s="238"/>
      <c r="U533" s="238"/>
      <c r="V533" s="238"/>
      <c r="W533" s="238"/>
      <c r="X533" s="238"/>
      <c r="Y533" s="238"/>
      <c r="Z533" s="238"/>
      <c r="AA533" s="238"/>
      <c r="AB533" s="238"/>
      <c r="AC533" s="238"/>
      <c r="AD533" s="238"/>
      <c r="AE533" s="238"/>
      <c r="AF533" s="238"/>
      <c r="AG533" s="238"/>
      <c r="AH533" s="238"/>
      <c r="AI533" s="238"/>
    </row>
    <row r="534" spans="9:35"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  <c r="U534" s="238"/>
      <c r="V534" s="238"/>
      <c r="W534" s="238"/>
      <c r="X534" s="238"/>
      <c r="Y534" s="238"/>
      <c r="Z534" s="238"/>
      <c r="AA534" s="238"/>
      <c r="AB534" s="238"/>
      <c r="AC534" s="238"/>
      <c r="AD534" s="238"/>
      <c r="AE534" s="238"/>
      <c r="AF534" s="238"/>
      <c r="AG534" s="238"/>
      <c r="AH534" s="238"/>
      <c r="AI534" s="238"/>
    </row>
    <row r="535" spans="9:35"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  <c r="U535" s="238"/>
      <c r="V535" s="238"/>
      <c r="W535" s="238"/>
      <c r="X535" s="238"/>
      <c r="Y535" s="238"/>
      <c r="Z535" s="238"/>
      <c r="AA535" s="238"/>
      <c r="AB535" s="238"/>
      <c r="AC535" s="238"/>
      <c r="AD535" s="238"/>
      <c r="AE535" s="238"/>
      <c r="AF535" s="238"/>
      <c r="AG535" s="238"/>
      <c r="AH535" s="238"/>
      <c r="AI535" s="238"/>
    </row>
    <row r="536" spans="9:35"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238"/>
      <c r="Z536" s="238"/>
      <c r="AA536" s="238"/>
      <c r="AB536" s="238"/>
      <c r="AC536" s="238"/>
      <c r="AD536" s="238"/>
      <c r="AE536" s="238"/>
      <c r="AF536" s="238"/>
      <c r="AG536" s="238"/>
      <c r="AH536" s="238"/>
      <c r="AI536" s="238"/>
    </row>
    <row r="537" spans="9:35"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  <c r="U537" s="238"/>
      <c r="V537" s="238"/>
      <c r="W537" s="238"/>
      <c r="X537" s="238"/>
      <c r="Y537" s="238"/>
      <c r="Z537" s="238"/>
      <c r="AA537" s="238"/>
      <c r="AB537" s="238"/>
      <c r="AC537" s="238"/>
      <c r="AD537" s="238"/>
      <c r="AE537" s="238"/>
      <c r="AF537" s="238"/>
      <c r="AG537" s="238"/>
      <c r="AH537" s="238"/>
      <c r="AI537" s="238"/>
    </row>
    <row r="538" spans="9:35"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  <c r="U538" s="238"/>
      <c r="V538" s="238"/>
      <c r="W538" s="238"/>
      <c r="X538" s="238"/>
      <c r="Y538" s="238"/>
      <c r="Z538" s="238"/>
      <c r="AA538" s="238"/>
      <c r="AB538" s="238"/>
      <c r="AC538" s="238"/>
      <c r="AD538" s="238"/>
      <c r="AE538" s="238"/>
      <c r="AF538" s="238"/>
      <c r="AG538" s="238"/>
      <c r="AH538" s="238"/>
      <c r="AI538" s="238"/>
    </row>
    <row r="539" spans="9:35"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  <c r="U539" s="238"/>
      <c r="V539" s="238"/>
      <c r="W539" s="238"/>
      <c r="X539" s="238"/>
      <c r="Y539" s="238"/>
      <c r="Z539" s="238"/>
      <c r="AA539" s="238"/>
      <c r="AB539" s="238"/>
      <c r="AC539" s="238"/>
      <c r="AD539" s="238"/>
      <c r="AE539" s="238"/>
      <c r="AF539" s="238"/>
      <c r="AG539" s="238"/>
      <c r="AH539" s="238"/>
      <c r="AI539" s="238"/>
    </row>
    <row r="540" spans="9:35"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  <c r="U540" s="238"/>
      <c r="V540" s="238"/>
      <c r="W540" s="238"/>
      <c r="X540" s="238"/>
      <c r="Y540" s="238"/>
      <c r="Z540" s="238"/>
      <c r="AA540" s="238"/>
      <c r="AB540" s="238"/>
      <c r="AC540" s="238"/>
      <c r="AD540" s="238"/>
      <c r="AE540" s="238"/>
      <c r="AF540" s="238"/>
      <c r="AG540" s="238"/>
      <c r="AH540" s="238"/>
      <c r="AI540" s="238"/>
    </row>
    <row r="541" spans="9:35"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/>
      <c r="AG541" s="238"/>
      <c r="AH541" s="238"/>
      <c r="AI541" s="238"/>
    </row>
    <row r="542" spans="9:35"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  <c r="U542" s="238"/>
      <c r="V542" s="238"/>
      <c r="W542" s="238"/>
      <c r="X542" s="238"/>
      <c r="Y542" s="238"/>
      <c r="Z542" s="238"/>
      <c r="AA542" s="238"/>
      <c r="AB542" s="238"/>
      <c r="AC542" s="238"/>
      <c r="AD542" s="238"/>
      <c r="AE542" s="238"/>
      <c r="AF542" s="238"/>
      <c r="AG542" s="238"/>
      <c r="AH542" s="238"/>
      <c r="AI542" s="238"/>
    </row>
    <row r="543" spans="9:35"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  <c r="U543" s="238"/>
      <c r="V543" s="238"/>
      <c r="W543" s="238"/>
      <c r="X543" s="238"/>
      <c r="Y543" s="238"/>
      <c r="Z543" s="238"/>
      <c r="AA543" s="238"/>
      <c r="AB543" s="238"/>
      <c r="AC543" s="238"/>
      <c r="AD543" s="238"/>
      <c r="AE543" s="238"/>
      <c r="AF543" s="238"/>
      <c r="AG543" s="238"/>
      <c r="AH543" s="238"/>
      <c r="AI543" s="238"/>
    </row>
    <row r="544" spans="9:35"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  <c r="U544" s="238"/>
      <c r="V544" s="238"/>
      <c r="W544" s="238"/>
      <c r="X544" s="238"/>
      <c r="Y544" s="238"/>
      <c r="Z544" s="238"/>
      <c r="AA544" s="238"/>
      <c r="AB544" s="238"/>
      <c r="AC544" s="238"/>
      <c r="AD544" s="238"/>
      <c r="AE544" s="238"/>
      <c r="AF544" s="238"/>
      <c r="AG544" s="238"/>
      <c r="AH544" s="238"/>
      <c r="AI544" s="238"/>
    </row>
    <row r="545" spans="9:35"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  <c r="U545" s="238"/>
      <c r="V545" s="238"/>
      <c r="W545" s="238"/>
      <c r="X545" s="238"/>
      <c r="Y545" s="238"/>
      <c r="Z545" s="238"/>
      <c r="AA545" s="238"/>
      <c r="AB545" s="238"/>
      <c r="AC545" s="238"/>
      <c r="AD545" s="238"/>
      <c r="AE545" s="238"/>
      <c r="AF545" s="238"/>
      <c r="AG545" s="238"/>
      <c r="AH545" s="238"/>
      <c r="AI545" s="238"/>
    </row>
    <row r="546" spans="9:35">
      <c r="I546" s="238"/>
      <c r="J546" s="238"/>
      <c r="K546" s="238"/>
      <c r="L546" s="238"/>
      <c r="M546" s="238"/>
      <c r="N546" s="238"/>
      <c r="O546" s="238"/>
      <c r="P546" s="238"/>
      <c r="Q546" s="238"/>
      <c r="R546" s="238"/>
      <c r="S546" s="238"/>
      <c r="T546" s="238"/>
      <c r="U546" s="238"/>
      <c r="V546" s="238"/>
      <c r="W546" s="238"/>
      <c r="X546" s="238"/>
      <c r="Y546" s="238"/>
      <c r="Z546" s="238"/>
      <c r="AA546" s="238"/>
      <c r="AB546" s="238"/>
      <c r="AC546" s="238"/>
      <c r="AD546" s="238"/>
      <c r="AE546" s="238"/>
      <c r="AF546" s="238"/>
      <c r="AG546" s="238"/>
      <c r="AH546" s="238"/>
      <c r="AI546" s="238"/>
    </row>
    <row r="547" spans="9:35">
      <c r="I547" s="238"/>
      <c r="J547" s="238"/>
      <c r="K547" s="238"/>
      <c r="L547" s="238"/>
      <c r="M547" s="238"/>
      <c r="N547" s="238"/>
      <c r="O547" s="238"/>
      <c r="P547" s="238"/>
      <c r="Q547" s="238"/>
      <c r="R547" s="238"/>
      <c r="S547" s="238"/>
      <c r="T547" s="238"/>
      <c r="U547" s="238"/>
      <c r="V547" s="238"/>
      <c r="W547" s="238"/>
      <c r="X547" s="238"/>
      <c r="Y547" s="238"/>
      <c r="Z547" s="238"/>
      <c r="AA547" s="238"/>
      <c r="AB547" s="238"/>
      <c r="AC547" s="238"/>
      <c r="AD547" s="238"/>
      <c r="AE547" s="238"/>
      <c r="AF547" s="238"/>
      <c r="AG547" s="238"/>
      <c r="AH547" s="238"/>
      <c r="AI547" s="238"/>
    </row>
    <row r="548" spans="9:35">
      <c r="I548" s="238"/>
      <c r="J548" s="238"/>
      <c r="K548" s="238"/>
      <c r="L548" s="238"/>
      <c r="M548" s="238"/>
      <c r="N548" s="238"/>
      <c r="O548" s="238"/>
      <c r="P548" s="238"/>
      <c r="Q548" s="238"/>
      <c r="R548" s="238"/>
      <c r="S548" s="238"/>
      <c r="T548" s="238"/>
      <c r="U548" s="238"/>
      <c r="V548" s="238"/>
      <c r="W548" s="238"/>
      <c r="X548" s="238"/>
      <c r="Y548" s="238"/>
      <c r="Z548" s="238"/>
      <c r="AA548" s="238"/>
      <c r="AB548" s="238"/>
      <c r="AC548" s="238"/>
      <c r="AD548" s="238"/>
      <c r="AE548" s="238"/>
      <c r="AF548" s="238"/>
      <c r="AG548" s="238"/>
      <c r="AH548" s="238"/>
      <c r="AI548" s="238"/>
    </row>
    <row r="549" spans="9:35">
      <c r="I549" s="238"/>
      <c r="J549" s="238"/>
      <c r="K549" s="238"/>
      <c r="L549" s="238"/>
      <c r="M549" s="238"/>
      <c r="N549" s="238"/>
      <c r="O549" s="238"/>
      <c r="P549" s="238"/>
      <c r="Q549" s="238"/>
      <c r="R549" s="238"/>
      <c r="S549" s="238"/>
      <c r="T549" s="238"/>
      <c r="U549" s="238"/>
      <c r="V549" s="238"/>
      <c r="W549" s="238"/>
      <c r="X549" s="238"/>
      <c r="Y549" s="238"/>
      <c r="Z549" s="238"/>
      <c r="AA549" s="238"/>
      <c r="AB549" s="238"/>
      <c r="AC549" s="238"/>
      <c r="AD549" s="238"/>
      <c r="AE549" s="238"/>
      <c r="AF549" s="238"/>
      <c r="AG549" s="238"/>
      <c r="AH549" s="238"/>
      <c r="AI549" s="238"/>
    </row>
    <row r="550" spans="9:35">
      <c r="I550" s="238"/>
      <c r="J550" s="238"/>
      <c r="K550" s="238"/>
      <c r="L550" s="238"/>
      <c r="M550" s="238"/>
      <c r="N550" s="238"/>
      <c r="O550" s="238"/>
      <c r="P550" s="238"/>
      <c r="Q550" s="238"/>
      <c r="R550" s="238"/>
      <c r="S550" s="238"/>
      <c r="T550" s="238"/>
      <c r="U550" s="238"/>
      <c r="V550" s="238"/>
      <c r="W550" s="238"/>
      <c r="X550" s="238"/>
      <c r="Y550" s="238"/>
      <c r="Z550" s="238"/>
      <c r="AA550" s="238"/>
      <c r="AB550" s="238"/>
      <c r="AC550" s="238"/>
      <c r="AD550" s="238"/>
      <c r="AE550" s="238"/>
      <c r="AF550" s="238"/>
      <c r="AG550" s="238"/>
      <c r="AH550" s="238"/>
      <c r="AI550" s="238"/>
    </row>
    <row r="551" spans="9:35">
      <c r="I551" s="238"/>
      <c r="J551" s="238"/>
      <c r="K551" s="238"/>
      <c r="L551" s="238"/>
      <c r="M551" s="238"/>
      <c r="N551" s="238"/>
      <c r="O551" s="238"/>
      <c r="P551" s="238"/>
      <c r="Q551" s="238"/>
      <c r="R551" s="238"/>
      <c r="S551" s="238"/>
      <c r="T551" s="238"/>
      <c r="U551" s="238"/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/>
      <c r="AG551" s="238"/>
      <c r="AH551" s="238"/>
      <c r="AI551" s="238"/>
    </row>
    <row r="552" spans="9:35">
      <c r="I552" s="238"/>
      <c r="J552" s="238"/>
      <c r="K552" s="238"/>
      <c r="L552" s="238"/>
      <c r="M552" s="238"/>
      <c r="N552" s="238"/>
      <c r="O552" s="238"/>
      <c r="P552" s="238"/>
      <c r="Q552" s="238"/>
      <c r="R552" s="238"/>
      <c r="S552" s="238"/>
      <c r="T552" s="238"/>
      <c r="U552" s="238"/>
      <c r="V552" s="238"/>
      <c r="W552" s="238"/>
      <c r="X552" s="238"/>
      <c r="Y552" s="238"/>
      <c r="Z552" s="238"/>
      <c r="AA552" s="238"/>
      <c r="AB552" s="238"/>
      <c r="AC552" s="238"/>
      <c r="AD552" s="238"/>
      <c r="AE552" s="238"/>
      <c r="AF552" s="238"/>
      <c r="AG552" s="238"/>
      <c r="AH552" s="238"/>
      <c r="AI552" s="238"/>
    </row>
    <row r="553" spans="9:35">
      <c r="I553" s="238"/>
      <c r="J553" s="238"/>
      <c r="K553" s="238"/>
      <c r="L553" s="238"/>
      <c r="M553" s="238"/>
      <c r="N553" s="238"/>
      <c r="O553" s="238"/>
      <c r="P553" s="238"/>
      <c r="Q553" s="238"/>
      <c r="R553" s="238"/>
      <c r="S553" s="238"/>
      <c r="T553" s="238"/>
      <c r="U553" s="238"/>
      <c r="V553" s="238"/>
      <c r="W553" s="238"/>
      <c r="X553" s="238"/>
      <c r="Y553" s="238"/>
      <c r="Z553" s="238"/>
      <c r="AA553" s="238"/>
      <c r="AB553" s="238"/>
      <c r="AC553" s="238"/>
      <c r="AD553" s="238"/>
      <c r="AE553" s="238"/>
      <c r="AF553" s="238"/>
      <c r="AG553" s="238"/>
      <c r="AH553" s="238"/>
      <c r="AI553" s="238"/>
    </row>
    <row r="554" spans="9:35">
      <c r="I554" s="238"/>
      <c r="J554" s="238"/>
      <c r="K554" s="238"/>
      <c r="L554" s="238"/>
      <c r="M554" s="238"/>
      <c r="N554" s="238"/>
      <c r="O554" s="238"/>
      <c r="P554" s="238"/>
      <c r="Q554" s="238"/>
      <c r="R554" s="238"/>
      <c r="S554" s="238"/>
      <c r="T554" s="238"/>
      <c r="U554" s="238"/>
      <c r="V554" s="238"/>
      <c r="W554" s="238"/>
      <c r="X554" s="238"/>
      <c r="Y554" s="238"/>
      <c r="Z554" s="238"/>
      <c r="AA554" s="238"/>
      <c r="AB554" s="238"/>
      <c r="AC554" s="238"/>
      <c r="AD554" s="238"/>
      <c r="AE554" s="238"/>
      <c r="AF554" s="238"/>
      <c r="AG554" s="238"/>
      <c r="AH554" s="238"/>
      <c r="AI554" s="238"/>
    </row>
    <row r="555" spans="9:35">
      <c r="I555" s="238"/>
      <c r="J555" s="238"/>
      <c r="K555" s="238"/>
      <c r="L555" s="238"/>
      <c r="M555" s="238"/>
      <c r="N555" s="238"/>
      <c r="O555" s="238"/>
      <c r="P555" s="238"/>
      <c r="Q555" s="238"/>
      <c r="R555" s="238"/>
      <c r="S555" s="238"/>
      <c r="T555" s="238"/>
      <c r="U555" s="238"/>
      <c r="V555" s="238"/>
      <c r="W555" s="238"/>
      <c r="X555" s="238"/>
      <c r="Y555" s="238"/>
      <c r="Z555" s="238"/>
      <c r="AA555" s="238"/>
      <c r="AB555" s="238"/>
      <c r="AC555" s="238"/>
      <c r="AD555" s="238"/>
      <c r="AE555" s="238"/>
      <c r="AF555" s="238"/>
      <c r="AG555" s="238"/>
      <c r="AH555" s="238"/>
      <c r="AI555" s="238"/>
    </row>
    <row r="556" spans="9:35">
      <c r="I556" s="238"/>
      <c r="J556" s="238"/>
      <c r="K556" s="238"/>
      <c r="L556" s="238"/>
      <c r="M556" s="238"/>
      <c r="N556" s="238"/>
      <c r="O556" s="238"/>
      <c r="P556" s="238"/>
      <c r="Q556" s="238"/>
      <c r="R556" s="238"/>
      <c r="S556" s="238"/>
      <c r="T556" s="238"/>
      <c r="U556" s="238"/>
      <c r="V556" s="238"/>
      <c r="W556" s="238"/>
      <c r="X556" s="238"/>
      <c r="Y556" s="238"/>
      <c r="Z556" s="238"/>
      <c r="AA556" s="238"/>
      <c r="AB556" s="238"/>
      <c r="AC556" s="238"/>
      <c r="AD556" s="238"/>
      <c r="AE556" s="238"/>
      <c r="AF556" s="238"/>
      <c r="AG556" s="238"/>
      <c r="AH556" s="238"/>
      <c r="AI556" s="238"/>
    </row>
    <row r="557" spans="9:35"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  <c r="U557" s="238"/>
      <c r="V557" s="238"/>
      <c r="W557" s="238"/>
      <c r="X557" s="238"/>
      <c r="Y557" s="238"/>
      <c r="Z557" s="238"/>
      <c r="AA557" s="238"/>
      <c r="AB557" s="238"/>
      <c r="AC557" s="238"/>
      <c r="AD557" s="238"/>
      <c r="AE557" s="238"/>
      <c r="AF557" s="238"/>
      <c r="AG557" s="238"/>
      <c r="AH557" s="238"/>
      <c r="AI557" s="238"/>
    </row>
    <row r="558" spans="9:35">
      <c r="I558" s="238"/>
      <c r="J558" s="238"/>
      <c r="K558" s="238"/>
      <c r="L558" s="238"/>
      <c r="M558" s="238"/>
      <c r="N558" s="238"/>
      <c r="O558" s="238"/>
      <c r="P558" s="238"/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/>
      <c r="AG558" s="238"/>
      <c r="AH558" s="238"/>
      <c r="AI558" s="238"/>
    </row>
    <row r="559" spans="9:35">
      <c r="I559" s="238"/>
      <c r="J559" s="238"/>
      <c r="K559" s="238"/>
      <c r="L559" s="238"/>
      <c r="M559" s="238"/>
      <c r="N559" s="238"/>
      <c r="O559" s="238"/>
      <c r="P559" s="238"/>
      <c r="Q559" s="238"/>
      <c r="R559" s="238"/>
      <c r="S559" s="238"/>
      <c r="T559" s="238"/>
      <c r="U559" s="238"/>
      <c r="V559" s="238"/>
      <c r="W559" s="238"/>
      <c r="X559" s="238"/>
      <c r="Y559" s="238"/>
      <c r="Z559" s="238"/>
      <c r="AA559" s="238"/>
      <c r="AB559" s="238"/>
      <c r="AC559" s="238"/>
      <c r="AD559" s="238"/>
      <c r="AE559" s="238"/>
      <c r="AF559" s="238"/>
      <c r="AG559" s="238"/>
      <c r="AH559" s="238"/>
      <c r="AI559" s="238"/>
    </row>
    <row r="560" spans="9:35">
      <c r="I560" s="238"/>
      <c r="J560" s="238"/>
      <c r="K560" s="238"/>
      <c r="L560" s="238"/>
      <c r="M560" s="238"/>
      <c r="N560" s="238"/>
      <c r="O560" s="238"/>
      <c r="P560" s="238"/>
      <c r="Q560" s="238"/>
      <c r="R560" s="238"/>
      <c r="S560" s="238"/>
      <c r="T560" s="238"/>
      <c r="U560" s="238"/>
      <c r="V560" s="238"/>
      <c r="W560" s="238"/>
      <c r="X560" s="238"/>
      <c r="Y560" s="238"/>
      <c r="Z560" s="238"/>
      <c r="AA560" s="238"/>
      <c r="AB560" s="238"/>
      <c r="AC560" s="238"/>
      <c r="AD560" s="238"/>
      <c r="AE560" s="238"/>
      <c r="AF560" s="238"/>
      <c r="AG560" s="238"/>
      <c r="AH560" s="238"/>
      <c r="AI560" s="238"/>
    </row>
    <row r="561" spans="9:35">
      <c r="I561" s="238"/>
      <c r="J561" s="238"/>
      <c r="K561" s="238"/>
      <c r="L561" s="238"/>
      <c r="M561" s="238"/>
      <c r="N561" s="238"/>
      <c r="O561" s="238"/>
      <c r="P561" s="238"/>
      <c r="Q561" s="238"/>
      <c r="R561" s="238"/>
      <c r="S561" s="238"/>
      <c r="T561" s="238"/>
      <c r="U561" s="238"/>
      <c r="V561" s="238"/>
      <c r="W561" s="238"/>
      <c r="X561" s="238"/>
      <c r="Y561" s="238"/>
      <c r="Z561" s="238"/>
      <c r="AA561" s="238"/>
      <c r="AB561" s="238"/>
      <c r="AC561" s="238"/>
      <c r="AD561" s="238"/>
      <c r="AE561" s="238"/>
      <c r="AF561" s="238"/>
      <c r="AG561" s="238"/>
      <c r="AH561" s="238"/>
      <c r="AI561" s="238"/>
    </row>
    <row r="562" spans="9:35">
      <c r="I562" s="238"/>
      <c r="J562" s="238"/>
      <c r="K562" s="238"/>
      <c r="L562" s="238"/>
      <c r="M562" s="238"/>
      <c r="N562" s="238"/>
      <c r="O562" s="238"/>
      <c r="P562" s="238"/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/>
      <c r="AG562" s="238"/>
      <c r="AH562" s="238"/>
      <c r="AI562" s="238"/>
    </row>
    <row r="563" spans="9:35">
      <c r="I563" s="238"/>
      <c r="J563" s="238"/>
      <c r="K563" s="238"/>
      <c r="L563" s="238"/>
      <c r="M563" s="238"/>
      <c r="N563" s="238"/>
      <c r="O563" s="238"/>
      <c r="P563" s="238"/>
      <c r="Q563" s="238"/>
      <c r="R563" s="238"/>
      <c r="S563" s="238"/>
      <c r="T563" s="238"/>
      <c r="U563" s="238"/>
      <c r="V563" s="238"/>
      <c r="W563" s="238"/>
      <c r="X563" s="238"/>
      <c r="Y563" s="238"/>
      <c r="Z563" s="238"/>
      <c r="AA563" s="238"/>
      <c r="AB563" s="238"/>
      <c r="AC563" s="238"/>
      <c r="AD563" s="238"/>
      <c r="AE563" s="238"/>
      <c r="AF563" s="238"/>
      <c r="AG563" s="238"/>
      <c r="AH563" s="238"/>
      <c r="AI563" s="238"/>
    </row>
    <row r="564" spans="9:35">
      <c r="I564" s="238"/>
      <c r="J564" s="238"/>
      <c r="K564" s="238"/>
      <c r="L564" s="238"/>
      <c r="M564" s="238"/>
      <c r="N564" s="238"/>
      <c r="O564" s="238"/>
      <c r="P564" s="238"/>
      <c r="Q564" s="238"/>
      <c r="R564" s="238"/>
      <c r="S564" s="238"/>
      <c r="T564" s="238"/>
      <c r="U564" s="238"/>
      <c r="V564" s="238"/>
      <c r="W564" s="238"/>
      <c r="X564" s="238"/>
      <c r="Y564" s="238"/>
      <c r="Z564" s="238"/>
      <c r="AA564" s="238"/>
      <c r="AB564" s="238"/>
      <c r="AC564" s="238"/>
      <c r="AD564" s="238"/>
      <c r="AE564" s="238"/>
      <c r="AF564" s="238"/>
      <c r="AG564" s="238"/>
      <c r="AH564" s="238"/>
      <c r="AI564" s="238"/>
    </row>
    <row r="565" spans="9:35">
      <c r="I565" s="238"/>
      <c r="J565" s="238"/>
      <c r="K565" s="238"/>
      <c r="L565" s="238"/>
      <c r="M565" s="238"/>
      <c r="N565" s="238"/>
      <c r="O565" s="238"/>
      <c r="P565" s="238"/>
      <c r="Q565" s="238"/>
      <c r="R565" s="238"/>
      <c r="S565" s="238"/>
      <c r="T565" s="238"/>
      <c r="U565" s="238"/>
      <c r="V565" s="238"/>
      <c r="W565" s="238"/>
      <c r="X565" s="238"/>
      <c r="Y565" s="238"/>
      <c r="Z565" s="238"/>
      <c r="AA565" s="238"/>
      <c r="AB565" s="238"/>
      <c r="AC565" s="238"/>
      <c r="AD565" s="238"/>
      <c r="AE565" s="238"/>
      <c r="AF565" s="238"/>
      <c r="AG565" s="238"/>
      <c r="AH565" s="238"/>
      <c r="AI565" s="238"/>
    </row>
    <row r="566" spans="9:35">
      <c r="I566" s="238"/>
      <c r="J566" s="238"/>
      <c r="K566" s="238"/>
      <c r="L566" s="238"/>
      <c r="M566" s="238"/>
      <c r="N566" s="238"/>
      <c r="O566" s="238"/>
      <c r="P566" s="238"/>
      <c r="Q566" s="238"/>
      <c r="R566" s="238"/>
      <c r="S566" s="238"/>
      <c r="T566" s="238"/>
      <c r="U566" s="238"/>
      <c r="V566" s="238"/>
      <c r="W566" s="238"/>
      <c r="X566" s="238"/>
      <c r="Y566" s="238"/>
      <c r="Z566" s="238"/>
      <c r="AA566" s="238"/>
      <c r="AB566" s="238"/>
      <c r="AC566" s="238"/>
      <c r="AD566" s="238"/>
      <c r="AE566" s="238"/>
      <c r="AF566" s="238"/>
      <c r="AG566" s="238"/>
      <c r="AH566" s="238"/>
      <c r="AI566" s="238"/>
    </row>
    <row r="567" spans="9:35">
      <c r="I567" s="238"/>
      <c r="J567" s="238"/>
      <c r="K567" s="238"/>
      <c r="L567" s="238"/>
      <c r="M567" s="238"/>
      <c r="N567" s="238"/>
      <c r="O567" s="238"/>
      <c r="P567" s="238"/>
      <c r="Q567" s="238"/>
      <c r="R567" s="238"/>
      <c r="S567" s="238"/>
      <c r="T567" s="238"/>
      <c r="U567" s="238"/>
      <c r="V567" s="238"/>
      <c r="W567" s="238"/>
      <c r="X567" s="238"/>
      <c r="Y567" s="238"/>
      <c r="Z567" s="238"/>
      <c r="AA567" s="238"/>
      <c r="AB567" s="238"/>
      <c r="AC567" s="238"/>
      <c r="AD567" s="238"/>
      <c r="AE567" s="238"/>
      <c r="AF567" s="238"/>
      <c r="AG567" s="238"/>
      <c r="AH567" s="238"/>
      <c r="AI567" s="238"/>
    </row>
    <row r="568" spans="9:35">
      <c r="I568" s="238"/>
      <c r="J568" s="238"/>
      <c r="K568" s="238"/>
      <c r="L568" s="238"/>
      <c r="M568" s="238"/>
      <c r="N568" s="238"/>
      <c r="O568" s="238"/>
      <c r="P568" s="238"/>
      <c r="Q568" s="238"/>
      <c r="R568" s="238"/>
      <c r="S568" s="238"/>
      <c r="T568" s="238"/>
      <c r="U568" s="238"/>
      <c r="V568" s="238"/>
      <c r="W568" s="238"/>
      <c r="X568" s="238"/>
      <c r="Y568" s="238"/>
      <c r="Z568" s="238"/>
      <c r="AA568" s="238"/>
      <c r="AB568" s="238"/>
      <c r="AC568" s="238"/>
      <c r="AD568" s="238"/>
      <c r="AE568" s="238"/>
      <c r="AF568" s="238"/>
      <c r="AG568" s="238"/>
      <c r="AH568" s="238"/>
      <c r="AI568" s="238"/>
    </row>
    <row r="569" spans="9:35">
      <c r="I569" s="238"/>
      <c r="J569" s="238"/>
      <c r="K569" s="238"/>
      <c r="L569" s="238"/>
      <c r="M569" s="238"/>
      <c r="N569" s="238"/>
      <c r="O569" s="238"/>
      <c r="P569" s="238"/>
      <c r="Q569" s="238"/>
      <c r="R569" s="238"/>
      <c r="S569" s="238"/>
      <c r="T569" s="238"/>
      <c r="U569" s="238"/>
      <c r="V569" s="238"/>
      <c r="W569" s="238"/>
      <c r="X569" s="238"/>
      <c r="Y569" s="238"/>
      <c r="Z569" s="238"/>
      <c r="AA569" s="238"/>
      <c r="AB569" s="238"/>
      <c r="AC569" s="238"/>
      <c r="AD569" s="238"/>
      <c r="AE569" s="238"/>
      <c r="AF569" s="238"/>
      <c r="AG569" s="238"/>
      <c r="AH569" s="238"/>
      <c r="AI569" s="238"/>
    </row>
    <row r="570" spans="9:35">
      <c r="I570" s="238"/>
      <c r="J570" s="238"/>
      <c r="K570" s="238"/>
      <c r="L570" s="238"/>
      <c r="M570" s="238"/>
      <c r="N570" s="238"/>
      <c r="O570" s="238"/>
      <c r="P570" s="238"/>
      <c r="Q570" s="238"/>
      <c r="R570" s="238"/>
      <c r="S570" s="238"/>
      <c r="T570" s="238"/>
      <c r="U570" s="238"/>
      <c r="V570" s="238"/>
      <c r="W570" s="238"/>
      <c r="X570" s="238"/>
      <c r="Y570" s="238"/>
      <c r="Z570" s="238"/>
      <c r="AA570" s="238"/>
      <c r="AB570" s="238"/>
      <c r="AC570" s="238"/>
      <c r="AD570" s="238"/>
      <c r="AE570" s="238"/>
      <c r="AF570" s="238"/>
      <c r="AG570" s="238"/>
      <c r="AH570" s="238"/>
      <c r="AI570" s="238"/>
    </row>
    <row r="571" spans="9:35">
      <c r="I571" s="238"/>
      <c r="J571" s="238"/>
      <c r="K571" s="238"/>
      <c r="L571" s="238"/>
      <c r="M571" s="238"/>
      <c r="N571" s="238"/>
      <c r="O571" s="238"/>
      <c r="P571" s="238"/>
      <c r="Q571" s="238"/>
      <c r="R571" s="238"/>
      <c r="S571" s="238"/>
      <c r="T571" s="238"/>
      <c r="U571" s="238"/>
      <c r="V571" s="238"/>
      <c r="W571" s="238"/>
      <c r="X571" s="238"/>
      <c r="Y571" s="238"/>
      <c r="Z571" s="238"/>
      <c r="AA571" s="238"/>
      <c r="AB571" s="238"/>
      <c r="AC571" s="238"/>
      <c r="AD571" s="238"/>
      <c r="AE571" s="238"/>
      <c r="AF571" s="238"/>
      <c r="AG571" s="238"/>
      <c r="AH571" s="238"/>
      <c r="AI571" s="238"/>
    </row>
    <row r="572" spans="9:35">
      <c r="I572" s="238"/>
      <c r="J572" s="238"/>
      <c r="K572" s="238"/>
      <c r="L572" s="238"/>
      <c r="M572" s="238"/>
      <c r="N572" s="238"/>
      <c r="O572" s="238"/>
      <c r="P572" s="238"/>
      <c r="Q572" s="238"/>
      <c r="R572" s="238"/>
      <c r="S572" s="238"/>
      <c r="T572" s="238"/>
      <c r="U572" s="238"/>
      <c r="V572" s="238"/>
      <c r="W572" s="238"/>
      <c r="X572" s="238"/>
      <c r="Y572" s="238"/>
      <c r="Z572" s="238"/>
      <c r="AA572" s="238"/>
      <c r="AB572" s="238"/>
      <c r="AC572" s="238"/>
      <c r="AD572" s="238"/>
      <c r="AE572" s="238"/>
      <c r="AF572" s="238"/>
      <c r="AG572" s="238"/>
      <c r="AH572" s="238"/>
      <c r="AI572" s="238"/>
    </row>
    <row r="573" spans="9:35">
      <c r="I573" s="238"/>
      <c r="J573" s="238"/>
      <c r="K573" s="238"/>
      <c r="L573" s="238"/>
      <c r="M573" s="238"/>
      <c r="N573" s="238"/>
      <c r="O573" s="238"/>
      <c r="P573" s="238"/>
      <c r="Q573" s="238"/>
      <c r="R573" s="238"/>
      <c r="S573" s="238"/>
      <c r="T573" s="238"/>
      <c r="U573" s="238"/>
      <c r="V573" s="238"/>
      <c r="W573" s="238"/>
      <c r="X573" s="238"/>
      <c r="Y573" s="238"/>
      <c r="Z573" s="238"/>
      <c r="AA573" s="238"/>
      <c r="AB573" s="238"/>
      <c r="AC573" s="238"/>
      <c r="AD573" s="238"/>
      <c r="AE573" s="238"/>
      <c r="AF573" s="238"/>
      <c r="AG573" s="238"/>
      <c r="AH573" s="238"/>
      <c r="AI573" s="238"/>
    </row>
    <row r="574" spans="9:35">
      <c r="I574" s="238"/>
      <c r="J574" s="238"/>
      <c r="K574" s="238"/>
      <c r="L574" s="238"/>
      <c r="M574" s="238"/>
      <c r="N574" s="238"/>
      <c r="O574" s="238"/>
      <c r="P574" s="238"/>
      <c r="Q574" s="238"/>
      <c r="R574" s="238"/>
      <c r="S574" s="238"/>
      <c r="T574" s="238"/>
      <c r="U574" s="238"/>
      <c r="V574" s="238"/>
      <c r="W574" s="238"/>
      <c r="X574" s="238"/>
      <c r="Y574" s="238"/>
      <c r="Z574" s="238"/>
      <c r="AA574" s="238"/>
      <c r="AB574" s="238"/>
      <c r="AC574" s="238"/>
      <c r="AD574" s="238"/>
      <c r="AE574" s="238"/>
      <c r="AF574" s="238"/>
      <c r="AG574" s="238"/>
      <c r="AH574" s="238"/>
      <c r="AI574" s="238"/>
    </row>
    <row r="575" spans="9:35">
      <c r="I575" s="238"/>
      <c r="J575" s="238"/>
      <c r="K575" s="238"/>
      <c r="L575" s="238"/>
      <c r="M575" s="238"/>
      <c r="N575" s="238"/>
      <c r="O575" s="238"/>
      <c r="P575" s="238"/>
      <c r="Q575" s="238"/>
      <c r="R575" s="238"/>
      <c r="S575" s="238"/>
      <c r="T575" s="238"/>
      <c r="U575" s="238"/>
      <c r="V575" s="238"/>
      <c r="W575" s="238"/>
      <c r="X575" s="238"/>
      <c r="Y575" s="238"/>
      <c r="Z575" s="238"/>
      <c r="AA575" s="238"/>
      <c r="AB575" s="238"/>
      <c r="AC575" s="238"/>
      <c r="AD575" s="238"/>
      <c r="AE575" s="238"/>
      <c r="AF575" s="238"/>
      <c r="AG575" s="238"/>
      <c r="AH575" s="238"/>
      <c r="AI575" s="238"/>
    </row>
    <row r="576" spans="9:35">
      <c r="I576" s="238"/>
      <c r="J576" s="238"/>
      <c r="K576" s="238"/>
      <c r="L576" s="238"/>
      <c r="M576" s="238"/>
      <c r="N576" s="238"/>
      <c r="O576" s="238"/>
      <c r="P576" s="238"/>
      <c r="Q576" s="238"/>
      <c r="R576" s="238"/>
      <c r="S576" s="238"/>
      <c r="T576" s="238"/>
      <c r="U576" s="238"/>
      <c r="V576" s="238"/>
      <c r="W576" s="238"/>
      <c r="X576" s="238"/>
      <c r="Y576" s="238"/>
      <c r="Z576" s="238"/>
      <c r="AA576" s="238"/>
      <c r="AB576" s="238"/>
      <c r="AC576" s="238"/>
      <c r="AD576" s="238"/>
      <c r="AE576" s="238"/>
      <c r="AF576" s="238"/>
      <c r="AG576" s="238"/>
      <c r="AH576" s="238"/>
      <c r="AI576" s="238"/>
    </row>
    <row r="577" spans="9:35">
      <c r="I577" s="238"/>
      <c r="J577" s="238"/>
      <c r="K577" s="238"/>
      <c r="L577" s="238"/>
      <c r="M577" s="238"/>
      <c r="N577" s="238"/>
      <c r="O577" s="238"/>
      <c r="P577" s="238"/>
      <c r="Q577" s="238"/>
      <c r="R577" s="238"/>
      <c r="S577" s="238"/>
      <c r="T577" s="238"/>
      <c r="U577" s="238"/>
      <c r="V577" s="238"/>
      <c r="W577" s="238"/>
      <c r="X577" s="238"/>
      <c r="Y577" s="238"/>
      <c r="Z577" s="238"/>
      <c r="AA577" s="238"/>
      <c r="AB577" s="238"/>
      <c r="AC577" s="238"/>
      <c r="AD577" s="238"/>
      <c r="AE577" s="238"/>
      <c r="AF577" s="238"/>
      <c r="AG577" s="238"/>
      <c r="AH577" s="238"/>
      <c r="AI577" s="238"/>
    </row>
    <row r="578" spans="9:35">
      <c r="I578" s="238"/>
      <c r="J578" s="238"/>
      <c r="K578" s="238"/>
      <c r="L578" s="238"/>
      <c r="M578" s="238"/>
      <c r="N578" s="238"/>
      <c r="O578" s="238"/>
      <c r="P578" s="238"/>
      <c r="Q578" s="238"/>
      <c r="R578" s="238"/>
      <c r="S578" s="238"/>
      <c r="T578" s="238"/>
      <c r="U578" s="238"/>
      <c r="V578" s="238"/>
      <c r="W578" s="238"/>
      <c r="X578" s="238"/>
      <c r="Y578" s="238"/>
      <c r="Z578" s="238"/>
      <c r="AA578" s="238"/>
      <c r="AB578" s="238"/>
      <c r="AC578" s="238"/>
      <c r="AD578" s="238"/>
      <c r="AE578" s="238"/>
      <c r="AF578" s="238"/>
      <c r="AG578" s="238"/>
      <c r="AH578" s="238"/>
      <c r="AI578" s="238"/>
    </row>
    <row r="579" spans="9:35">
      <c r="I579" s="238"/>
      <c r="J579" s="238"/>
      <c r="K579" s="238"/>
      <c r="L579" s="238"/>
      <c r="M579" s="238"/>
      <c r="N579" s="238"/>
      <c r="O579" s="238"/>
      <c r="P579" s="238"/>
      <c r="Q579" s="238"/>
      <c r="R579" s="238"/>
      <c r="S579" s="238"/>
      <c r="T579" s="238"/>
      <c r="U579" s="238"/>
      <c r="V579" s="238"/>
      <c r="W579" s="238"/>
      <c r="X579" s="238"/>
      <c r="Y579" s="238"/>
      <c r="Z579" s="238"/>
      <c r="AA579" s="238"/>
      <c r="AB579" s="238"/>
      <c r="AC579" s="238"/>
      <c r="AD579" s="238"/>
      <c r="AE579" s="238"/>
      <c r="AF579" s="238"/>
      <c r="AG579" s="238"/>
      <c r="AH579" s="238"/>
      <c r="AI579" s="238"/>
    </row>
    <row r="580" spans="9:35">
      <c r="I580" s="238"/>
      <c r="J580" s="238"/>
      <c r="K580" s="238"/>
      <c r="L580" s="238"/>
      <c r="M580" s="238"/>
      <c r="N580" s="238"/>
      <c r="O580" s="238"/>
      <c r="P580" s="238"/>
      <c r="Q580" s="238"/>
      <c r="R580" s="238"/>
      <c r="S580" s="238"/>
      <c r="T580" s="238"/>
      <c r="U580" s="238"/>
      <c r="V580" s="238"/>
      <c r="W580" s="238"/>
      <c r="X580" s="238"/>
      <c r="Y580" s="238"/>
      <c r="Z580" s="238"/>
      <c r="AA580" s="238"/>
      <c r="AB580" s="238"/>
      <c r="AC580" s="238"/>
      <c r="AD580" s="238"/>
      <c r="AE580" s="238"/>
      <c r="AF580" s="238"/>
      <c r="AG580" s="238"/>
      <c r="AH580" s="238"/>
      <c r="AI580" s="238"/>
    </row>
    <row r="581" spans="9:35">
      <c r="I581" s="238"/>
      <c r="J581" s="238"/>
      <c r="K581" s="238"/>
      <c r="L581" s="238"/>
      <c r="M581" s="238"/>
      <c r="N581" s="238"/>
      <c r="O581" s="238"/>
      <c r="P581" s="238"/>
      <c r="Q581" s="238"/>
      <c r="R581" s="238"/>
      <c r="S581" s="238"/>
      <c r="T581" s="238"/>
      <c r="U581" s="238"/>
      <c r="V581" s="238"/>
      <c r="W581" s="238"/>
      <c r="X581" s="238"/>
      <c r="Y581" s="238"/>
      <c r="Z581" s="238"/>
      <c r="AA581" s="238"/>
      <c r="AB581" s="238"/>
      <c r="AC581" s="238"/>
      <c r="AD581" s="238"/>
      <c r="AE581" s="238"/>
      <c r="AF581" s="238"/>
      <c r="AG581" s="238"/>
      <c r="AH581" s="238"/>
      <c r="AI581" s="238"/>
    </row>
    <row r="582" spans="9:35">
      <c r="I582" s="238"/>
      <c r="J582" s="238"/>
      <c r="K582" s="238"/>
      <c r="L582" s="238"/>
      <c r="M582" s="238"/>
      <c r="N582" s="238"/>
      <c r="O582" s="238"/>
      <c r="P582" s="238"/>
      <c r="Q582" s="238"/>
      <c r="R582" s="238"/>
      <c r="S582" s="238"/>
      <c r="T582" s="238"/>
      <c r="U582" s="238"/>
      <c r="V582" s="238"/>
      <c r="W582" s="238"/>
      <c r="X582" s="238"/>
      <c r="Y582" s="238"/>
      <c r="Z582" s="238"/>
      <c r="AA582" s="238"/>
      <c r="AB582" s="238"/>
      <c r="AC582" s="238"/>
      <c r="AD582" s="238"/>
      <c r="AE582" s="238"/>
      <c r="AF582" s="238"/>
      <c r="AG582" s="238"/>
      <c r="AH582" s="238"/>
      <c r="AI582" s="238"/>
    </row>
    <row r="583" spans="9:35">
      <c r="I583" s="238"/>
      <c r="J583" s="238"/>
      <c r="K583" s="238"/>
      <c r="L583" s="238"/>
      <c r="M583" s="238"/>
      <c r="N583" s="238"/>
      <c r="O583" s="238"/>
      <c r="P583" s="238"/>
      <c r="Q583" s="238"/>
      <c r="R583" s="238"/>
      <c r="S583" s="238"/>
      <c r="T583" s="238"/>
      <c r="U583" s="238"/>
      <c r="V583" s="238"/>
      <c r="W583" s="238"/>
      <c r="X583" s="238"/>
      <c r="Y583" s="238"/>
      <c r="Z583" s="238"/>
      <c r="AA583" s="238"/>
      <c r="AB583" s="238"/>
      <c r="AC583" s="238"/>
      <c r="AD583" s="238"/>
      <c r="AE583" s="238"/>
      <c r="AF583" s="238"/>
      <c r="AG583" s="238"/>
      <c r="AH583" s="238"/>
      <c r="AI583" s="238"/>
    </row>
    <row r="584" spans="9:35">
      <c r="I584" s="238"/>
      <c r="J584" s="238"/>
      <c r="K584" s="238"/>
      <c r="L584" s="238"/>
      <c r="M584" s="238"/>
      <c r="N584" s="238"/>
      <c r="O584" s="238"/>
      <c r="P584" s="238"/>
      <c r="Q584" s="238"/>
      <c r="R584" s="238"/>
      <c r="S584" s="238"/>
      <c r="T584" s="238"/>
      <c r="U584" s="238"/>
      <c r="V584" s="238"/>
      <c r="W584" s="238"/>
      <c r="X584" s="238"/>
      <c r="Y584" s="238"/>
      <c r="Z584" s="238"/>
      <c r="AA584" s="238"/>
      <c r="AB584" s="238"/>
      <c r="AC584" s="238"/>
      <c r="AD584" s="238"/>
      <c r="AE584" s="238"/>
      <c r="AF584" s="238"/>
      <c r="AG584" s="238"/>
      <c r="AH584" s="238"/>
      <c r="AI584" s="238"/>
    </row>
    <row r="585" spans="9:35">
      <c r="I585" s="238"/>
      <c r="J585" s="238"/>
      <c r="K585" s="238"/>
      <c r="L585" s="238"/>
      <c r="M585" s="238"/>
      <c r="N585" s="238"/>
      <c r="O585" s="238"/>
      <c r="P585" s="238"/>
      <c r="Q585" s="238"/>
      <c r="R585" s="238"/>
      <c r="S585" s="238"/>
      <c r="T585" s="238"/>
      <c r="U585" s="238"/>
      <c r="V585" s="238"/>
      <c r="W585" s="238"/>
      <c r="X585" s="238"/>
      <c r="Y585" s="238"/>
      <c r="Z585" s="238"/>
      <c r="AA585" s="238"/>
      <c r="AB585" s="238"/>
      <c r="AC585" s="238"/>
      <c r="AD585" s="238"/>
      <c r="AE585" s="238"/>
      <c r="AF585" s="238"/>
      <c r="AG585" s="238"/>
      <c r="AH585" s="238"/>
      <c r="AI585" s="238"/>
    </row>
    <row r="586" spans="9:35">
      <c r="I586" s="238"/>
      <c r="J586" s="238"/>
      <c r="K586" s="238"/>
      <c r="L586" s="238"/>
      <c r="M586" s="238"/>
      <c r="N586" s="238"/>
      <c r="O586" s="238"/>
      <c r="P586" s="238"/>
      <c r="Q586" s="238"/>
      <c r="R586" s="238"/>
      <c r="S586" s="238"/>
      <c r="T586" s="238"/>
      <c r="U586" s="238"/>
      <c r="V586" s="238"/>
      <c r="W586" s="238"/>
      <c r="X586" s="238"/>
      <c r="Y586" s="238"/>
      <c r="Z586" s="238"/>
      <c r="AA586" s="238"/>
      <c r="AB586" s="238"/>
      <c r="AC586" s="238"/>
      <c r="AD586" s="238"/>
      <c r="AE586" s="238"/>
      <c r="AF586" s="238"/>
      <c r="AG586" s="238"/>
      <c r="AH586" s="238"/>
      <c r="AI586" s="238"/>
    </row>
    <row r="587" spans="9:35">
      <c r="I587" s="238"/>
      <c r="J587" s="238"/>
      <c r="K587" s="238"/>
      <c r="L587" s="238"/>
      <c r="M587" s="238"/>
      <c r="N587" s="238"/>
      <c r="O587" s="238"/>
      <c r="P587" s="238"/>
      <c r="Q587" s="238"/>
      <c r="R587" s="238"/>
      <c r="S587" s="238"/>
      <c r="T587" s="238"/>
      <c r="U587" s="238"/>
      <c r="V587" s="238"/>
      <c r="W587" s="238"/>
      <c r="X587" s="238"/>
      <c r="Y587" s="238"/>
      <c r="Z587" s="238"/>
      <c r="AA587" s="238"/>
      <c r="AB587" s="238"/>
      <c r="AC587" s="238"/>
      <c r="AD587" s="238"/>
      <c r="AE587" s="238"/>
      <c r="AF587" s="238"/>
      <c r="AG587" s="238"/>
      <c r="AH587" s="238"/>
      <c r="AI587" s="238"/>
    </row>
    <row r="588" spans="9:35">
      <c r="I588" s="238"/>
      <c r="J588" s="238"/>
      <c r="K588" s="238"/>
      <c r="L588" s="238"/>
      <c r="M588" s="238"/>
      <c r="N588" s="238"/>
      <c r="O588" s="238"/>
      <c r="P588" s="238"/>
      <c r="Q588" s="238"/>
      <c r="R588" s="238"/>
      <c r="S588" s="238"/>
      <c r="T588" s="238"/>
      <c r="U588" s="238"/>
      <c r="V588" s="238"/>
      <c r="W588" s="238"/>
      <c r="X588" s="238"/>
      <c r="Y588" s="238"/>
      <c r="Z588" s="238"/>
      <c r="AA588" s="238"/>
      <c r="AB588" s="238"/>
      <c r="AC588" s="238"/>
      <c r="AD588" s="238"/>
      <c r="AE588" s="238"/>
      <c r="AF588" s="238"/>
      <c r="AG588" s="238"/>
      <c r="AH588" s="238"/>
      <c r="AI588" s="238"/>
    </row>
    <row r="589" spans="9:35">
      <c r="I589" s="238"/>
      <c r="J589" s="238"/>
      <c r="K589" s="238"/>
      <c r="L589" s="238"/>
      <c r="M589" s="238"/>
      <c r="N589" s="238"/>
      <c r="O589" s="238"/>
      <c r="P589" s="238"/>
      <c r="Q589" s="238"/>
      <c r="R589" s="238"/>
      <c r="S589" s="238"/>
      <c r="T589" s="238"/>
      <c r="U589" s="238"/>
      <c r="V589" s="238"/>
      <c r="W589" s="238"/>
      <c r="X589" s="238"/>
      <c r="Y589" s="238"/>
      <c r="Z589" s="238"/>
      <c r="AA589" s="238"/>
      <c r="AB589" s="238"/>
      <c r="AC589" s="238"/>
      <c r="AD589" s="238"/>
      <c r="AE589" s="238"/>
      <c r="AF589" s="238"/>
      <c r="AG589" s="238"/>
      <c r="AH589" s="238"/>
      <c r="AI589" s="238"/>
    </row>
    <row r="590" spans="9:35">
      <c r="I590" s="238"/>
      <c r="J590" s="238"/>
      <c r="K590" s="238"/>
      <c r="L590" s="238"/>
      <c r="M590" s="238"/>
      <c r="N590" s="238"/>
      <c r="O590" s="238"/>
      <c r="P590" s="238"/>
      <c r="Q590" s="238"/>
      <c r="R590" s="238"/>
      <c r="S590" s="238"/>
      <c r="T590" s="238"/>
      <c r="U590" s="238"/>
      <c r="V590" s="238"/>
      <c r="W590" s="238"/>
      <c r="X590" s="238"/>
      <c r="Y590" s="238"/>
      <c r="Z590" s="238"/>
      <c r="AA590" s="238"/>
      <c r="AB590" s="238"/>
      <c r="AC590" s="238"/>
      <c r="AD590" s="238"/>
      <c r="AE590" s="238"/>
      <c r="AF590" s="238"/>
      <c r="AG590" s="238"/>
      <c r="AH590" s="238"/>
      <c r="AI590" s="238"/>
    </row>
    <row r="591" spans="9:35">
      <c r="I591" s="238"/>
      <c r="J591" s="238"/>
      <c r="K591" s="238"/>
      <c r="L591" s="238"/>
      <c r="M591" s="238"/>
      <c r="N591" s="238"/>
      <c r="O591" s="238"/>
      <c r="P591" s="238"/>
      <c r="Q591" s="238"/>
      <c r="R591" s="238"/>
      <c r="S591" s="238"/>
      <c r="T591" s="238"/>
      <c r="U591" s="238"/>
      <c r="V591" s="238"/>
      <c r="W591" s="238"/>
      <c r="X591" s="238"/>
      <c r="Y591" s="238"/>
      <c r="Z591" s="238"/>
      <c r="AA591" s="238"/>
      <c r="AB591" s="238"/>
      <c r="AC591" s="238"/>
      <c r="AD591" s="238"/>
      <c r="AE591" s="238"/>
      <c r="AF591" s="238"/>
      <c r="AG591" s="238"/>
      <c r="AH591" s="238"/>
      <c r="AI591" s="238"/>
    </row>
    <row r="592" spans="9:35">
      <c r="I592" s="238"/>
      <c r="J592" s="238"/>
      <c r="K592" s="238"/>
      <c r="L592" s="238"/>
      <c r="M592" s="238"/>
      <c r="N592" s="238"/>
      <c r="O592" s="238"/>
      <c r="P592" s="238"/>
      <c r="Q592" s="238"/>
      <c r="R592" s="238"/>
      <c r="S592" s="238"/>
      <c r="T592" s="238"/>
      <c r="U592" s="238"/>
      <c r="V592" s="238"/>
      <c r="W592" s="238"/>
      <c r="X592" s="238"/>
      <c r="Y592" s="238"/>
      <c r="Z592" s="238"/>
      <c r="AA592" s="238"/>
      <c r="AB592" s="238"/>
      <c r="AC592" s="238"/>
      <c r="AD592" s="238"/>
      <c r="AE592" s="238"/>
      <c r="AF592" s="238"/>
      <c r="AG592" s="238"/>
      <c r="AH592" s="238"/>
      <c r="AI592" s="238"/>
    </row>
    <row r="593" spans="9:35">
      <c r="I593" s="238"/>
      <c r="J593" s="238"/>
      <c r="K593" s="238"/>
      <c r="L593" s="238"/>
      <c r="M593" s="238"/>
      <c r="N593" s="238"/>
      <c r="O593" s="238"/>
      <c r="P593" s="238"/>
      <c r="Q593" s="238"/>
      <c r="R593" s="238"/>
      <c r="S593" s="238"/>
      <c r="T593" s="238"/>
      <c r="U593" s="238"/>
      <c r="V593" s="238"/>
      <c r="W593" s="238"/>
      <c r="X593" s="238"/>
      <c r="Y593" s="238"/>
      <c r="Z593" s="238"/>
      <c r="AA593" s="238"/>
      <c r="AB593" s="238"/>
      <c r="AC593" s="238"/>
      <c r="AD593" s="238"/>
      <c r="AE593" s="238"/>
      <c r="AF593" s="238"/>
      <c r="AG593" s="238"/>
      <c r="AH593" s="238"/>
      <c r="AI593" s="238"/>
    </row>
    <row r="594" spans="9:35">
      <c r="I594" s="238"/>
      <c r="J594" s="238"/>
      <c r="K594" s="238"/>
      <c r="L594" s="238"/>
      <c r="M594" s="238"/>
      <c r="N594" s="238"/>
      <c r="O594" s="238"/>
      <c r="P594" s="238"/>
      <c r="Q594" s="238"/>
      <c r="R594" s="238"/>
      <c r="S594" s="238"/>
      <c r="T594" s="238"/>
      <c r="U594" s="238"/>
      <c r="V594" s="238"/>
      <c r="W594" s="238"/>
      <c r="X594" s="238"/>
      <c r="Y594" s="238"/>
      <c r="Z594" s="238"/>
      <c r="AA594" s="238"/>
      <c r="AB594" s="238"/>
      <c r="AC594" s="238"/>
      <c r="AD594" s="238"/>
      <c r="AE594" s="238"/>
      <c r="AF594" s="238"/>
      <c r="AG594" s="238"/>
      <c r="AH594" s="238"/>
      <c r="AI594" s="238"/>
    </row>
    <row r="595" spans="9:35">
      <c r="I595" s="238"/>
      <c r="J595" s="238"/>
      <c r="K595" s="238"/>
      <c r="L595" s="238"/>
      <c r="M595" s="238"/>
      <c r="N595" s="238"/>
      <c r="O595" s="238"/>
      <c r="P595" s="238"/>
      <c r="Q595" s="238"/>
      <c r="R595" s="238"/>
      <c r="S595" s="238"/>
      <c r="T595" s="238"/>
      <c r="U595" s="238"/>
      <c r="V595" s="238"/>
      <c r="W595" s="238"/>
      <c r="X595" s="238"/>
      <c r="Y595" s="238"/>
      <c r="Z595" s="238"/>
      <c r="AA595" s="238"/>
      <c r="AB595" s="238"/>
      <c r="AC595" s="238"/>
      <c r="AD595" s="238"/>
      <c r="AE595" s="238"/>
      <c r="AF595" s="238"/>
      <c r="AG595" s="238"/>
      <c r="AH595" s="238"/>
      <c r="AI595" s="238"/>
    </row>
    <row r="596" spans="9:35">
      <c r="I596" s="238"/>
      <c r="J596" s="238"/>
      <c r="K596" s="238"/>
      <c r="L596" s="238"/>
      <c r="M596" s="238"/>
      <c r="N596" s="238"/>
      <c r="O596" s="238"/>
      <c r="P596" s="238"/>
      <c r="Q596" s="238"/>
      <c r="R596" s="238"/>
      <c r="S596" s="238"/>
      <c r="T596" s="238"/>
      <c r="U596" s="238"/>
      <c r="V596" s="238"/>
      <c r="W596" s="238"/>
      <c r="X596" s="238"/>
      <c r="Y596" s="238"/>
      <c r="Z596" s="238"/>
      <c r="AA596" s="238"/>
      <c r="AB596" s="238"/>
      <c r="AC596" s="238"/>
      <c r="AD596" s="238"/>
      <c r="AE596" s="238"/>
      <c r="AF596" s="238"/>
      <c r="AG596" s="238"/>
      <c r="AH596" s="238"/>
      <c r="AI596" s="238"/>
    </row>
    <row r="597" spans="9:35">
      <c r="I597" s="238"/>
      <c r="J597" s="238"/>
      <c r="K597" s="238"/>
      <c r="L597" s="238"/>
      <c r="M597" s="238"/>
      <c r="N597" s="238"/>
      <c r="O597" s="238"/>
      <c r="P597" s="238"/>
      <c r="Q597" s="238"/>
      <c r="R597" s="238"/>
      <c r="S597" s="238"/>
      <c r="T597" s="238"/>
      <c r="U597" s="238"/>
      <c r="V597" s="238"/>
      <c r="W597" s="238"/>
      <c r="X597" s="238"/>
      <c r="Y597" s="238"/>
      <c r="Z597" s="238"/>
      <c r="AA597" s="238"/>
      <c r="AB597" s="238"/>
      <c r="AC597" s="238"/>
      <c r="AD597" s="238"/>
      <c r="AE597" s="238"/>
      <c r="AF597" s="238"/>
      <c r="AG597" s="238"/>
      <c r="AH597" s="238"/>
      <c r="AI597" s="238"/>
    </row>
    <row r="598" spans="9:35">
      <c r="I598" s="238"/>
      <c r="J598" s="238"/>
      <c r="K598" s="238"/>
      <c r="L598" s="238"/>
      <c r="M598" s="238"/>
      <c r="N598" s="238"/>
      <c r="O598" s="238"/>
      <c r="P598" s="238"/>
      <c r="Q598" s="238"/>
      <c r="R598" s="238"/>
      <c r="S598" s="238"/>
      <c r="T598" s="238"/>
      <c r="U598" s="238"/>
      <c r="V598" s="238"/>
      <c r="W598" s="238"/>
      <c r="X598" s="238"/>
      <c r="Y598" s="238"/>
      <c r="Z598" s="238"/>
      <c r="AA598" s="238"/>
      <c r="AB598" s="238"/>
      <c r="AC598" s="238"/>
      <c r="AD598" s="238"/>
      <c r="AE598" s="238"/>
      <c r="AF598" s="238"/>
      <c r="AG598" s="238"/>
      <c r="AH598" s="238"/>
      <c r="AI598" s="238"/>
    </row>
    <row r="599" spans="9:35"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  <c r="U599" s="238"/>
      <c r="V599" s="238"/>
      <c r="W599" s="238"/>
      <c r="X599" s="238"/>
      <c r="Y599" s="238"/>
      <c r="Z599" s="238"/>
      <c r="AA599" s="238"/>
      <c r="AB599" s="238"/>
      <c r="AC599" s="238"/>
      <c r="AD599" s="238"/>
      <c r="AE599" s="238"/>
      <c r="AF599" s="238"/>
      <c r="AG599" s="238"/>
      <c r="AH599" s="238"/>
      <c r="AI599" s="238"/>
    </row>
    <row r="600" spans="9:35">
      <c r="I600" s="238"/>
      <c r="J600" s="238"/>
      <c r="K600" s="238"/>
      <c r="L600" s="238"/>
      <c r="M600" s="238"/>
      <c r="N600" s="238"/>
      <c r="O600" s="238"/>
      <c r="P600" s="238"/>
      <c r="Q600" s="238"/>
      <c r="R600" s="238"/>
      <c r="S600" s="238"/>
      <c r="T600" s="238"/>
      <c r="U600" s="238"/>
      <c r="V600" s="238"/>
      <c r="W600" s="238"/>
      <c r="X600" s="238"/>
      <c r="Y600" s="238"/>
      <c r="Z600" s="238"/>
      <c r="AA600" s="238"/>
      <c r="AB600" s="238"/>
      <c r="AC600" s="238"/>
      <c r="AD600" s="238"/>
      <c r="AE600" s="238"/>
      <c r="AF600" s="238"/>
      <c r="AG600" s="238"/>
      <c r="AH600" s="238"/>
      <c r="AI600" s="238"/>
    </row>
    <row r="601" spans="9:35">
      <c r="I601" s="238"/>
      <c r="J601" s="238"/>
      <c r="K601" s="238"/>
      <c r="L601" s="238"/>
      <c r="M601" s="238"/>
      <c r="N601" s="238"/>
      <c r="O601" s="238"/>
      <c r="P601" s="238"/>
      <c r="Q601" s="238"/>
      <c r="R601" s="238"/>
      <c r="S601" s="238"/>
      <c r="T601" s="238"/>
      <c r="U601" s="238"/>
      <c r="V601" s="238"/>
      <c r="W601" s="238"/>
      <c r="X601" s="238"/>
      <c r="Y601" s="238"/>
      <c r="Z601" s="238"/>
      <c r="AA601" s="238"/>
      <c r="AB601" s="238"/>
      <c r="AC601" s="238"/>
      <c r="AD601" s="238"/>
      <c r="AE601" s="238"/>
      <c r="AF601" s="238"/>
      <c r="AG601" s="238"/>
      <c r="AH601" s="238"/>
      <c r="AI601" s="238"/>
    </row>
    <row r="602" spans="9:35">
      <c r="I602" s="238"/>
      <c r="J602" s="238"/>
      <c r="K602" s="238"/>
      <c r="L602" s="238"/>
      <c r="M602" s="238"/>
      <c r="N602" s="238"/>
      <c r="O602" s="238"/>
      <c r="P602" s="238"/>
      <c r="Q602" s="238"/>
      <c r="R602" s="238"/>
      <c r="S602" s="238"/>
      <c r="T602" s="238"/>
      <c r="U602" s="238"/>
      <c r="V602" s="238"/>
      <c r="W602" s="238"/>
      <c r="X602" s="238"/>
      <c r="Y602" s="238"/>
      <c r="Z602" s="238"/>
      <c r="AA602" s="238"/>
      <c r="AB602" s="238"/>
      <c r="AC602" s="238"/>
      <c r="AD602" s="238"/>
      <c r="AE602" s="238"/>
      <c r="AF602" s="238"/>
      <c r="AG602" s="238"/>
      <c r="AH602" s="238"/>
      <c r="AI602" s="238"/>
    </row>
    <row r="603" spans="9:35">
      <c r="I603" s="238"/>
      <c r="J603" s="238"/>
      <c r="K603" s="238"/>
      <c r="L603" s="238"/>
      <c r="M603" s="238"/>
      <c r="N603" s="238"/>
      <c r="O603" s="238"/>
      <c r="P603" s="238"/>
      <c r="Q603" s="238"/>
      <c r="R603" s="238"/>
      <c r="S603" s="238"/>
      <c r="T603" s="238"/>
      <c r="U603" s="238"/>
      <c r="V603" s="238"/>
      <c r="W603" s="238"/>
      <c r="X603" s="238"/>
      <c r="Y603" s="238"/>
      <c r="Z603" s="238"/>
      <c r="AA603" s="238"/>
      <c r="AB603" s="238"/>
      <c r="AC603" s="238"/>
      <c r="AD603" s="238"/>
      <c r="AE603" s="238"/>
      <c r="AF603" s="238"/>
      <c r="AG603" s="238"/>
      <c r="AH603" s="238"/>
      <c r="AI603" s="238"/>
    </row>
    <row r="604" spans="9:35">
      <c r="I604" s="238"/>
      <c r="J604" s="238"/>
      <c r="K604" s="238"/>
      <c r="L604" s="238"/>
      <c r="M604" s="238"/>
      <c r="N604" s="238"/>
      <c r="O604" s="238"/>
      <c r="P604" s="238"/>
      <c r="Q604" s="238"/>
      <c r="R604" s="238"/>
      <c r="S604" s="238"/>
      <c r="T604" s="238"/>
      <c r="U604" s="238"/>
      <c r="V604" s="238"/>
      <c r="W604" s="238"/>
      <c r="X604" s="238"/>
      <c r="Y604" s="238"/>
      <c r="Z604" s="238"/>
      <c r="AA604" s="238"/>
      <c r="AB604" s="238"/>
      <c r="AC604" s="238"/>
      <c r="AD604" s="238"/>
      <c r="AE604" s="238"/>
      <c r="AF604" s="238"/>
      <c r="AG604" s="238"/>
      <c r="AH604" s="238"/>
      <c r="AI604" s="238"/>
    </row>
    <row r="605" spans="9:35">
      <c r="I605" s="238"/>
      <c r="J605" s="238"/>
      <c r="K605" s="238"/>
      <c r="L605" s="238"/>
      <c r="M605" s="238"/>
      <c r="N605" s="238"/>
      <c r="O605" s="238"/>
      <c r="P605" s="238"/>
      <c r="Q605" s="238"/>
      <c r="R605" s="238"/>
      <c r="S605" s="238"/>
      <c r="T605" s="238"/>
      <c r="U605" s="238"/>
      <c r="V605" s="238"/>
      <c r="W605" s="238"/>
      <c r="X605" s="238"/>
      <c r="Y605" s="238"/>
      <c r="Z605" s="238"/>
      <c r="AA605" s="238"/>
      <c r="AB605" s="238"/>
      <c r="AC605" s="238"/>
      <c r="AD605" s="238"/>
      <c r="AE605" s="238"/>
      <c r="AF605" s="238"/>
      <c r="AG605" s="238"/>
      <c r="AH605" s="238"/>
      <c r="AI605" s="238"/>
    </row>
    <row r="606" spans="9:35">
      <c r="I606" s="238"/>
      <c r="J606" s="238"/>
      <c r="K606" s="238"/>
      <c r="L606" s="238"/>
      <c r="M606" s="238"/>
      <c r="N606" s="238"/>
      <c r="O606" s="238"/>
      <c r="P606" s="238"/>
      <c r="Q606" s="238"/>
      <c r="R606" s="238"/>
      <c r="S606" s="238"/>
      <c r="T606" s="238"/>
      <c r="U606" s="238"/>
      <c r="V606" s="238"/>
      <c r="W606" s="238"/>
      <c r="X606" s="238"/>
      <c r="Y606" s="238"/>
      <c r="Z606" s="238"/>
      <c r="AA606" s="238"/>
      <c r="AB606" s="238"/>
      <c r="AC606" s="238"/>
      <c r="AD606" s="238"/>
      <c r="AE606" s="238"/>
      <c r="AF606" s="238"/>
      <c r="AG606" s="238"/>
      <c r="AH606" s="238"/>
      <c r="AI606" s="238"/>
    </row>
    <row r="607" spans="9:35">
      <c r="I607" s="238"/>
      <c r="J607" s="238"/>
      <c r="K607" s="238"/>
      <c r="L607" s="238"/>
      <c r="M607" s="238"/>
      <c r="N607" s="238"/>
      <c r="O607" s="238"/>
      <c r="P607" s="238"/>
      <c r="Q607" s="238"/>
      <c r="R607" s="238"/>
      <c r="S607" s="238"/>
      <c r="T607" s="238"/>
      <c r="U607" s="238"/>
      <c r="V607" s="238"/>
      <c r="W607" s="238"/>
      <c r="X607" s="238"/>
      <c r="Y607" s="238"/>
      <c r="Z607" s="238"/>
      <c r="AA607" s="238"/>
      <c r="AB607" s="238"/>
      <c r="AC607" s="238"/>
      <c r="AD607" s="238"/>
      <c r="AE607" s="238"/>
      <c r="AF607" s="238"/>
      <c r="AG607" s="238"/>
      <c r="AH607" s="238"/>
      <c r="AI607" s="238"/>
    </row>
    <row r="608" spans="9:35">
      <c r="I608" s="238"/>
      <c r="J608" s="238"/>
      <c r="K608" s="238"/>
      <c r="L608" s="238"/>
      <c r="M608" s="238"/>
      <c r="N608" s="238"/>
      <c r="O608" s="238"/>
      <c r="P608" s="238"/>
      <c r="Q608" s="238"/>
      <c r="R608" s="238"/>
      <c r="S608" s="238"/>
      <c r="T608" s="238"/>
      <c r="U608" s="238"/>
      <c r="V608" s="238"/>
      <c r="W608" s="238"/>
      <c r="X608" s="238"/>
      <c r="Y608" s="238"/>
      <c r="Z608" s="238"/>
      <c r="AA608" s="238"/>
      <c r="AB608" s="238"/>
      <c r="AC608" s="238"/>
      <c r="AD608" s="238"/>
      <c r="AE608" s="238"/>
      <c r="AF608" s="238"/>
      <c r="AG608" s="238"/>
      <c r="AH608" s="238"/>
      <c r="AI608" s="238"/>
    </row>
    <row r="609" spans="9:35">
      <c r="I609" s="238"/>
      <c r="J609" s="238"/>
      <c r="K609" s="238"/>
      <c r="L609" s="238"/>
      <c r="M609" s="238"/>
      <c r="N609" s="238"/>
      <c r="O609" s="238"/>
      <c r="P609" s="238"/>
      <c r="Q609" s="238"/>
      <c r="R609" s="238"/>
      <c r="S609" s="238"/>
      <c r="T609" s="238"/>
      <c r="U609" s="238"/>
      <c r="V609" s="238"/>
      <c r="W609" s="238"/>
      <c r="X609" s="238"/>
      <c r="Y609" s="238"/>
      <c r="Z609" s="238"/>
      <c r="AA609" s="238"/>
      <c r="AB609" s="238"/>
      <c r="AC609" s="238"/>
      <c r="AD609" s="238"/>
      <c r="AE609" s="238"/>
      <c r="AF609" s="238"/>
      <c r="AG609" s="238"/>
      <c r="AH609" s="238"/>
      <c r="AI609" s="238"/>
    </row>
    <row r="610" spans="9:35">
      <c r="I610" s="238"/>
      <c r="J610" s="238"/>
      <c r="K610" s="238"/>
      <c r="L610" s="238"/>
      <c r="M610" s="238"/>
      <c r="N610" s="238"/>
      <c r="O610" s="238"/>
      <c r="P610" s="238"/>
      <c r="Q610" s="238"/>
      <c r="R610" s="238"/>
      <c r="S610" s="238"/>
      <c r="T610" s="238"/>
      <c r="U610" s="238"/>
      <c r="V610" s="238"/>
      <c r="W610" s="238"/>
      <c r="X610" s="238"/>
      <c r="Y610" s="238"/>
      <c r="Z610" s="238"/>
      <c r="AA610" s="238"/>
      <c r="AB610" s="238"/>
      <c r="AC610" s="238"/>
      <c r="AD610" s="238"/>
      <c r="AE610" s="238"/>
      <c r="AF610" s="238"/>
      <c r="AG610" s="238"/>
      <c r="AH610" s="238"/>
      <c r="AI610" s="238"/>
    </row>
    <row r="611" spans="9:35">
      <c r="I611" s="238"/>
      <c r="J611" s="238"/>
      <c r="K611" s="238"/>
      <c r="L611" s="238"/>
      <c r="M611" s="238"/>
      <c r="N611" s="238"/>
      <c r="O611" s="238"/>
      <c r="P611" s="238"/>
      <c r="Q611" s="238"/>
      <c r="R611" s="238"/>
      <c r="S611" s="238"/>
      <c r="T611" s="238"/>
      <c r="U611" s="238"/>
      <c r="V611" s="238"/>
      <c r="W611" s="238"/>
      <c r="X611" s="238"/>
      <c r="Y611" s="238"/>
      <c r="Z611" s="238"/>
      <c r="AA611" s="238"/>
      <c r="AB611" s="238"/>
      <c r="AC611" s="238"/>
      <c r="AD611" s="238"/>
      <c r="AE611" s="238"/>
      <c r="AF611" s="238"/>
      <c r="AG611" s="238"/>
      <c r="AH611" s="238"/>
      <c r="AI611" s="238"/>
    </row>
    <row r="612" spans="9:35">
      <c r="I612" s="238"/>
      <c r="J612" s="238"/>
      <c r="K612" s="238"/>
      <c r="L612" s="238"/>
      <c r="M612" s="238"/>
      <c r="N612" s="238"/>
      <c r="O612" s="238"/>
      <c r="P612" s="238"/>
      <c r="Q612" s="238"/>
      <c r="R612" s="238"/>
      <c r="S612" s="238"/>
      <c r="T612" s="238"/>
      <c r="U612" s="238"/>
      <c r="V612" s="238"/>
      <c r="W612" s="238"/>
      <c r="X612" s="238"/>
      <c r="Y612" s="238"/>
      <c r="Z612" s="238"/>
      <c r="AA612" s="238"/>
      <c r="AB612" s="238"/>
      <c r="AC612" s="238"/>
      <c r="AD612" s="238"/>
      <c r="AE612" s="238"/>
      <c r="AF612" s="238"/>
      <c r="AG612" s="238"/>
      <c r="AH612" s="238"/>
      <c r="AI612" s="238"/>
    </row>
    <row r="613" spans="9:35">
      <c r="I613" s="238"/>
      <c r="J613" s="238"/>
      <c r="K613" s="238"/>
      <c r="L613" s="238"/>
      <c r="M613" s="238"/>
      <c r="N613" s="238"/>
      <c r="O613" s="238"/>
      <c r="P613" s="238"/>
      <c r="Q613" s="238"/>
      <c r="R613" s="238"/>
      <c r="S613" s="238"/>
      <c r="T613" s="238"/>
      <c r="U613" s="238"/>
      <c r="V613" s="238"/>
      <c r="W613" s="238"/>
      <c r="X613" s="238"/>
      <c r="Y613" s="238"/>
      <c r="Z613" s="238"/>
      <c r="AA613" s="238"/>
      <c r="AB613" s="238"/>
      <c r="AC613" s="238"/>
      <c r="AD613" s="238"/>
      <c r="AE613" s="238"/>
      <c r="AF613" s="238"/>
      <c r="AG613" s="238"/>
      <c r="AH613" s="238"/>
      <c r="AI613" s="238"/>
    </row>
    <row r="614" spans="9:35">
      <c r="I614" s="238"/>
      <c r="J614" s="238"/>
      <c r="K614" s="238"/>
      <c r="L614" s="238"/>
      <c r="M614" s="238"/>
      <c r="N614" s="238"/>
      <c r="O614" s="238"/>
      <c r="P614" s="238"/>
      <c r="Q614" s="238"/>
      <c r="R614" s="238"/>
      <c r="S614" s="238"/>
      <c r="T614" s="238"/>
      <c r="U614" s="238"/>
      <c r="V614" s="238"/>
      <c r="W614" s="238"/>
      <c r="X614" s="238"/>
      <c r="Y614" s="238"/>
      <c r="Z614" s="238"/>
      <c r="AA614" s="238"/>
      <c r="AB614" s="238"/>
      <c r="AC614" s="238"/>
      <c r="AD614" s="238"/>
      <c r="AE614" s="238"/>
      <c r="AF614" s="238"/>
      <c r="AG614" s="238"/>
      <c r="AH614" s="238"/>
      <c r="AI614" s="238"/>
    </row>
    <row r="615" spans="9:35">
      <c r="I615" s="238"/>
      <c r="J615" s="238"/>
      <c r="K615" s="238"/>
      <c r="L615" s="238"/>
      <c r="M615" s="238"/>
      <c r="N615" s="238"/>
      <c r="O615" s="238"/>
      <c r="P615" s="238"/>
      <c r="Q615" s="238"/>
      <c r="R615" s="238"/>
      <c r="S615" s="238"/>
      <c r="T615" s="238"/>
      <c r="U615" s="238"/>
      <c r="V615" s="238"/>
      <c r="W615" s="238"/>
      <c r="X615" s="238"/>
      <c r="Y615" s="238"/>
      <c r="Z615" s="238"/>
      <c r="AA615" s="238"/>
      <c r="AB615" s="238"/>
      <c r="AC615" s="238"/>
      <c r="AD615" s="238"/>
      <c r="AE615" s="238"/>
      <c r="AF615" s="238"/>
      <c r="AG615" s="238"/>
      <c r="AH615" s="238"/>
      <c r="AI615" s="238"/>
    </row>
    <row r="616" spans="9:35">
      <c r="I616" s="238"/>
      <c r="J616" s="238"/>
      <c r="K616" s="238"/>
      <c r="L616" s="238"/>
      <c r="M616" s="238"/>
      <c r="N616" s="238"/>
      <c r="O616" s="238"/>
      <c r="P616" s="238"/>
      <c r="Q616" s="238"/>
      <c r="R616" s="238"/>
      <c r="S616" s="238"/>
      <c r="T616" s="238"/>
      <c r="U616" s="238"/>
      <c r="V616" s="238"/>
      <c r="W616" s="238"/>
      <c r="X616" s="238"/>
      <c r="Y616" s="238"/>
      <c r="Z616" s="238"/>
      <c r="AA616" s="238"/>
      <c r="AB616" s="238"/>
      <c r="AC616" s="238"/>
      <c r="AD616" s="238"/>
      <c r="AE616" s="238"/>
      <c r="AF616" s="238"/>
      <c r="AG616" s="238"/>
      <c r="AH616" s="238"/>
      <c r="AI616" s="238"/>
    </row>
    <row r="617" spans="9:35">
      <c r="I617" s="238"/>
      <c r="J617" s="238"/>
      <c r="K617" s="238"/>
      <c r="L617" s="238"/>
      <c r="M617" s="238"/>
      <c r="N617" s="238"/>
      <c r="O617" s="238"/>
      <c r="P617" s="238"/>
      <c r="Q617" s="238"/>
      <c r="R617" s="238"/>
      <c r="S617" s="238"/>
      <c r="T617" s="238"/>
      <c r="U617" s="238"/>
      <c r="V617" s="238"/>
      <c r="W617" s="238"/>
      <c r="X617" s="238"/>
      <c r="Y617" s="238"/>
      <c r="Z617" s="238"/>
      <c r="AA617" s="238"/>
      <c r="AB617" s="238"/>
      <c r="AC617" s="238"/>
      <c r="AD617" s="238"/>
      <c r="AE617" s="238"/>
      <c r="AF617" s="238"/>
      <c r="AG617" s="238"/>
      <c r="AH617" s="238"/>
      <c r="AI617" s="238"/>
    </row>
    <row r="618" spans="9:35">
      <c r="I618" s="238"/>
      <c r="J618" s="238"/>
      <c r="K618" s="238"/>
      <c r="L618" s="238"/>
      <c r="M618" s="238"/>
      <c r="N618" s="238"/>
      <c r="O618" s="238"/>
      <c r="P618" s="238"/>
      <c r="Q618" s="238"/>
      <c r="R618" s="238"/>
      <c r="S618" s="238"/>
      <c r="T618" s="238"/>
      <c r="U618" s="238"/>
      <c r="V618" s="238"/>
      <c r="W618" s="238"/>
      <c r="X618" s="238"/>
      <c r="Y618" s="238"/>
      <c r="Z618" s="238"/>
      <c r="AA618" s="238"/>
      <c r="AB618" s="238"/>
      <c r="AC618" s="238"/>
      <c r="AD618" s="238"/>
      <c r="AE618" s="238"/>
      <c r="AF618" s="238"/>
      <c r="AG618" s="238"/>
      <c r="AH618" s="238"/>
      <c r="AI618" s="238"/>
    </row>
    <row r="619" spans="9:35">
      <c r="I619" s="238"/>
      <c r="J619" s="238"/>
      <c r="K619" s="238"/>
      <c r="L619" s="238"/>
      <c r="M619" s="238"/>
      <c r="N619" s="238"/>
      <c r="O619" s="238"/>
      <c r="P619" s="238"/>
      <c r="Q619" s="238"/>
      <c r="R619" s="238"/>
      <c r="S619" s="238"/>
      <c r="T619" s="238"/>
      <c r="U619" s="238"/>
      <c r="V619" s="238"/>
      <c r="W619" s="238"/>
      <c r="X619" s="238"/>
      <c r="Y619" s="238"/>
      <c r="Z619" s="238"/>
      <c r="AA619" s="238"/>
      <c r="AB619" s="238"/>
      <c r="AC619" s="238"/>
      <c r="AD619" s="238"/>
      <c r="AE619" s="238"/>
      <c r="AF619" s="238"/>
      <c r="AG619" s="238"/>
      <c r="AH619" s="238"/>
      <c r="AI619" s="238"/>
    </row>
    <row r="620" spans="9:35">
      <c r="I620" s="238"/>
      <c r="J620" s="238"/>
      <c r="K620" s="238"/>
      <c r="L620" s="238"/>
      <c r="M620" s="238"/>
      <c r="N620" s="238"/>
      <c r="O620" s="238"/>
      <c r="P620" s="238"/>
      <c r="Q620" s="238"/>
      <c r="R620" s="238"/>
      <c r="S620" s="238"/>
      <c r="T620" s="238"/>
      <c r="U620" s="238"/>
      <c r="V620" s="238"/>
      <c r="W620" s="238"/>
      <c r="X620" s="238"/>
      <c r="Y620" s="238"/>
      <c r="Z620" s="238"/>
      <c r="AA620" s="238"/>
      <c r="AB620" s="238"/>
      <c r="AC620" s="238"/>
      <c r="AD620" s="238"/>
      <c r="AE620" s="238"/>
      <c r="AF620" s="238"/>
      <c r="AG620" s="238"/>
      <c r="AH620" s="238"/>
      <c r="AI620" s="238"/>
    </row>
    <row r="621" spans="9:35">
      <c r="I621" s="238"/>
      <c r="J621" s="238"/>
      <c r="K621" s="238"/>
      <c r="L621" s="238"/>
      <c r="M621" s="238"/>
      <c r="N621" s="238"/>
      <c r="O621" s="238"/>
      <c r="P621" s="238"/>
      <c r="Q621" s="238"/>
      <c r="R621" s="238"/>
      <c r="S621" s="238"/>
      <c r="T621" s="238"/>
      <c r="U621" s="238"/>
      <c r="V621" s="238"/>
      <c r="W621" s="238"/>
      <c r="X621" s="238"/>
      <c r="Y621" s="238"/>
      <c r="Z621" s="238"/>
      <c r="AA621" s="238"/>
      <c r="AB621" s="238"/>
      <c r="AC621" s="238"/>
      <c r="AD621" s="238"/>
      <c r="AE621" s="238"/>
      <c r="AF621" s="238"/>
      <c r="AG621" s="238"/>
      <c r="AH621" s="238"/>
      <c r="AI621" s="238"/>
    </row>
    <row r="622" spans="9:35">
      <c r="I622" s="238"/>
      <c r="J622" s="238"/>
      <c r="K622" s="238"/>
      <c r="L622" s="238"/>
      <c r="M622" s="238"/>
      <c r="N622" s="238"/>
      <c r="O622" s="238"/>
      <c r="P622" s="238"/>
      <c r="Q622" s="238"/>
      <c r="R622" s="238"/>
      <c r="S622" s="238"/>
      <c r="T622" s="238"/>
      <c r="U622" s="238"/>
      <c r="V622" s="238"/>
      <c r="W622" s="238"/>
      <c r="X622" s="238"/>
      <c r="Y622" s="238"/>
      <c r="Z622" s="238"/>
      <c r="AA622" s="238"/>
      <c r="AB622" s="238"/>
      <c r="AC622" s="238"/>
      <c r="AD622" s="238"/>
      <c r="AE622" s="238"/>
      <c r="AF622" s="238"/>
      <c r="AG622" s="238"/>
      <c r="AH622" s="238"/>
      <c r="AI622" s="238"/>
    </row>
    <row r="623" spans="9:35">
      <c r="I623" s="238"/>
      <c r="J623" s="238"/>
      <c r="K623" s="238"/>
      <c r="L623" s="238"/>
      <c r="M623" s="238"/>
      <c r="N623" s="238"/>
      <c r="O623" s="238"/>
      <c r="P623" s="238"/>
      <c r="Q623" s="238"/>
      <c r="R623" s="238"/>
      <c r="S623" s="238"/>
      <c r="T623" s="238"/>
      <c r="U623" s="238"/>
      <c r="V623" s="238"/>
      <c r="W623" s="238"/>
      <c r="X623" s="238"/>
      <c r="Y623" s="238"/>
      <c r="Z623" s="238"/>
      <c r="AA623" s="238"/>
      <c r="AB623" s="238"/>
      <c r="AC623" s="238"/>
      <c r="AD623" s="238"/>
      <c r="AE623" s="238"/>
      <c r="AF623" s="238"/>
      <c r="AG623" s="238"/>
      <c r="AH623" s="238"/>
      <c r="AI623" s="238"/>
    </row>
    <row r="624" spans="9:35">
      <c r="I624" s="238"/>
      <c r="J624" s="238"/>
      <c r="K624" s="238"/>
      <c r="L624" s="238"/>
      <c r="M624" s="238"/>
      <c r="N624" s="238"/>
      <c r="O624" s="238"/>
      <c r="P624" s="238"/>
      <c r="Q624" s="238"/>
      <c r="R624" s="238"/>
      <c r="S624" s="238"/>
      <c r="T624" s="238"/>
      <c r="U624" s="238"/>
      <c r="V624" s="238"/>
      <c r="W624" s="238"/>
      <c r="X624" s="238"/>
      <c r="Y624" s="238"/>
      <c r="Z624" s="238"/>
      <c r="AA624" s="238"/>
      <c r="AB624" s="238"/>
      <c r="AC624" s="238"/>
      <c r="AD624" s="238"/>
      <c r="AE624" s="238"/>
      <c r="AF624" s="238"/>
      <c r="AG624" s="238"/>
      <c r="AH624" s="238"/>
      <c r="AI624" s="238"/>
    </row>
    <row r="625" spans="9:35">
      <c r="I625" s="238"/>
      <c r="J625" s="238"/>
      <c r="K625" s="238"/>
      <c r="L625" s="238"/>
      <c r="M625" s="238"/>
      <c r="N625" s="238"/>
      <c r="O625" s="238"/>
      <c r="P625" s="238"/>
      <c r="Q625" s="238"/>
      <c r="R625" s="238"/>
      <c r="S625" s="238"/>
      <c r="T625" s="238"/>
      <c r="U625" s="238"/>
      <c r="V625" s="238"/>
      <c r="W625" s="238"/>
      <c r="X625" s="238"/>
      <c r="Y625" s="238"/>
      <c r="Z625" s="238"/>
      <c r="AA625" s="238"/>
      <c r="AB625" s="238"/>
      <c r="AC625" s="238"/>
      <c r="AD625" s="238"/>
      <c r="AE625" s="238"/>
      <c r="AF625" s="238"/>
      <c r="AG625" s="238"/>
      <c r="AH625" s="238"/>
      <c r="AI625" s="238"/>
    </row>
    <row r="626" spans="9:35">
      <c r="I626" s="238"/>
      <c r="J626" s="238"/>
      <c r="K626" s="238"/>
      <c r="L626" s="238"/>
      <c r="M626" s="238"/>
      <c r="N626" s="238"/>
      <c r="O626" s="238"/>
      <c r="P626" s="238"/>
      <c r="Q626" s="238"/>
      <c r="R626" s="238"/>
      <c r="S626" s="238"/>
      <c r="T626" s="238"/>
      <c r="U626" s="238"/>
      <c r="V626" s="238"/>
      <c r="W626" s="238"/>
      <c r="X626" s="238"/>
      <c r="Y626" s="238"/>
      <c r="Z626" s="238"/>
      <c r="AA626" s="238"/>
      <c r="AB626" s="238"/>
      <c r="AC626" s="238"/>
      <c r="AD626" s="238"/>
      <c r="AE626" s="238"/>
      <c r="AF626" s="238"/>
      <c r="AG626" s="238"/>
      <c r="AH626" s="238"/>
      <c r="AI626" s="238"/>
    </row>
    <row r="627" spans="9:35">
      <c r="I627" s="238"/>
      <c r="J627" s="238"/>
      <c r="K627" s="238"/>
      <c r="L627" s="238"/>
      <c r="M627" s="238"/>
      <c r="N627" s="238"/>
      <c r="O627" s="238"/>
      <c r="P627" s="238"/>
      <c r="Q627" s="238"/>
      <c r="R627" s="238"/>
      <c r="S627" s="238"/>
      <c r="T627" s="238"/>
      <c r="U627" s="238"/>
      <c r="V627" s="238"/>
      <c r="W627" s="238"/>
      <c r="X627" s="238"/>
      <c r="Y627" s="238"/>
      <c r="Z627" s="238"/>
      <c r="AA627" s="238"/>
      <c r="AB627" s="238"/>
      <c r="AC627" s="238"/>
      <c r="AD627" s="238"/>
      <c r="AE627" s="238"/>
      <c r="AF627" s="238"/>
      <c r="AG627" s="238"/>
      <c r="AH627" s="238"/>
      <c r="AI627" s="238"/>
    </row>
    <row r="628" spans="9:35"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  <c r="U628" s="238"/>
      <c r="V628" s="238"/>
      <c r="W628" s="238"/>
      <c r="X628" s="238"/>
      <c r="Y628" s="238"/>
      <c r="Z628" s="238"/>
      <c r="AA628" s="238"/>
      <c r="AB628" s="238"/>
      <c r="AC628" s="238"/>
      <c r="AD628" s="238"/>
      <c r="AE628" s="238"/>
      <c r="AF628" s="238"/>
      <c r="AG628" s="238"/>
      <c r="AH628" s="238"/>
      <c r="AI628" s="238"/>
    </row>
    <row r="629" spans="9:35">
      <c r="I629" s="238"/>
      <c r="J629" s="238"/>
      <c r="K629" s="238"/>
      <c r="L629" s="238"/>
      <c r="M629" s="238"/>
      <c r="N629" s="238"/>
      <c r="O629" s="238"/>
      <c r="P629" s="238"/>
      <c r="Q629" s="238"/>
      <c r="R629" s="238"/>
      <c r="S629" s="238"/>
      <c r="T629" s="238"/>
      <c r="U629" s="238"/>
      <c r="V629" s="238"/>
      <c r="W629" s="238"/>
      <c r="X629" s="238"/>
      <c r="Y629" s="238"/>
      <c r="Z629" s="238"/>
      <c r="AA629" s="238"/>
      <c r="AB629" s="238"/>
      <c r="AC629" s="238"/>
      <c r="AD629" s="238"/>
      <c r="AE629" s="238"/>
      <c r="AF629" s="238"/>
      <c r="AG629" s="238"/>
      <c r="AH629" s="238"/>
      <c r="AI629" s="238"/>
    </row>
    <row r="630" spans="9:35">
      <c r="I630" s="238"/>
      <c r="J630" s="238"/>
      <c r="K630" s="238"/>
      <c r="L630" s="238"/>
      <c r="M630" s="238"/>
      <c r="N630" s="238"/>
      <c r="O630" s="238"/>
      <c r="P630" s="238"/>
      <c r="Q630" s="238"/>
      <c r="R630" s="238"/>
      <c r="S630" s="238"/>
      <c r="T630" s="238"/>
      <c r="U630" s="238"/>
      <c r="V630" s="238"/>
      <c r="W630" s="238"/>
      <c r="X630" s="238"/>
      <c r="Y630" s="238"/>
      <c r="Z630" s="238"/>
      <c r="AA630" s="238"/>
      <c r="AB630" s="238"/>
      <c r="AC630" s="238"/>
      <c r="AD630" s="238"/>
      <c r="AE630" s="238"/>
      <c r="AF630" s="238"/>
      <c r="AG630" s="238"/>
      <c r="AH630" s="238"/>
      <c r="AI630" s="238"/>
    </row>
    <row r="631" spans="9:35">
      <c r="I631" s="238"/>
      <c r="J631" s="238"/>
      <c r="K631" s="238"/>
      <c r="L631" s="238"/>
      <c r="M631" s="238"/>
      <c r="N631" s="238"/>
      <c r="O631" s="238"/>
      <c r="P631" s="238"/>
      <c r="Q631" s="238"/>
      <c r="R631" s="238"/>
      <c r="S631" s="238"/>
      <c r="T631" s="238"/>
      <c r="U631" s="238"/>
      <c r="V631" s="238"/>
      <c r="W631" s="238"/>
      <c r="X631" s="238"/>
      <c r="Y631" s="238"/>
      <c r="Z631" s="238"/>
      <c r="AA631" s="238"/>
      <c r="AB631" s="238"/>
      <c r="AC631" s="238"/>
      <c r="AD631" s="238"/>
      <c r="AE631" s="238"/>
      <c r="AF631" s="238"/>
      <c r="AG631" s="238"/>
      <c r="AH631" s="238"/>
      <c r="AI631" s="238"/>
    </row>
    <row r="632" spans="9:35"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  <c r="U632" s="238"/>
      <c r="V632" s="238"/>
      <c r="W632" s="238"/>
      <c r="X632" s="238"/>
      <c r="Y632" s="238"/>
      <c r="Z632" s="238"/>
      <c r="AA632" s="238"/>
      <c r="AB632" s="238"/>
      <c r="AC632" s="238"/>
      <c r="AD632" s="238"/>
      <c r="AE632" s="238"/>
      <c r="AF632" s="238"/>
      <c r="AG632" s="238"/>
      <c r="AH632" s="238"/>
      <c r="AI632" s="238"/>
    </row>
    <row r="633" spans="9:35">
      <c r="I633" s="238"/>
      <c r="J633" s="238"/>
      <c r="K633" s="238"/>
      <c r="L633" s="238"/>
      <c r="M633" s="238"/>
      <c r="N633" s="238"/>
      <c r="O633" s="238"/>
      <c r="P633" s="238"/>
      <c r="Q633" s="238"/>
      <c r="R633" s="238"/>
      <c r="S633" s="238"/>
      <c r="T633" s="238"/>
      <c r="U633" s="238"/>
      <c r="V633" s="238"/>
      <c r="W633" s="238"/>
      <c r="X633" s="238"/>
      <c r="Y633" s="238"/>
      <c r="Z633" s="238"/>
      <c r="AA633" s="238"/>
      <c r="AB633" s="238"/>
      <c r="AC633" s="238"/>
      <c r="AD633" s="238"/>
      <c r="AE633" s="238"/>
      <c r="AF633" s="238"/>
      <c r="AG633" s="238"/>
      <c r="AH633" s="238"/>
      <c r="AI633" s="238"/>
    </row>
    <row r="634" spans="9:35">
      <c r="I634" s="238"/>
      <c r="J634" s="238"/>
      <c r="K634" s="238"/>
      <c r="L634" s="238"/>
      <c r="M634" s="238"/>
      <c r="N634" s="238"/>
      <c r="O634" s="238"/>
      <c r="P634" s="238"/>
      <c r="Q634" s="238"/>
      <c r="R634" s="238"/>
      <c r="S634" s="238"/>
      <c r="T634" s="238"/>
      <c r="U634" s="238"/>
      <c r="V634" s="238"/>
      <c r="W634" s="238"/>
      <c r="X634" s="238"/>
      <c r="Y634" s="238"/>
      <c r="Z634" s="238"/>
      <c r="AA634" s="238"/>
      <c r="AB634" s="238"/>
      <c r="AC634" s="238"/>
      <c r="AD634" s="238"/>
      <c r="AE634" s="238"/>
      <c r="AF634" s="238"/>
      <c r="AG634" s="238"/>
      <c r="AH634" s="238"/>
      <c r="AI634" s="238"/>
    </row>
    <row r="635" spans="9:35">
      <c r="I635" s="238"/>
      <c r="J635" s="238"/>
      <c r="K635" s="238"/>
      <c r="L635" s="238"/>
      <c r="M635" s="238"/>
      <c r="N635" s="238"/>
      <c r="O635" s="238"/>
      <c r="P635" s="238"/>
      <c r="Q635" s="238"/>
      <c r="R635" s="238"/>
      <c r="S635" s="238"/>
      <c r="T635" s="238"/>
      <c r="U635" s="238"/>
      <c r="V635" s="238"/>
      <c r="W635" s="238"/>
      <c r="X635" s="238"/>
      <c r="Y635" s="238"/>
      <c r="Z635" s="238"/>
      <c r="AA635" s="238"/>
      <c r="AB635" s="238"/>
      <c r="AC635" s="238"/>
      <c r="AD635" s="238"/>
      <c r="AE635" s="238"/>
      <c r="AF635" s="238"/>
      <c r="AG635" s="238"/>
      <c r="AH635" s="238"/>
      <c r="AI635" s="238"/>
    </row>
    <row r="636" spans="9:35">
      <c r="I636" s="238"/>
      <c r="J636" s="238"/>
      <c r="K636" s="238"/>
      <c r="L636" s="238"/>
      <c r="M636" s="238"/>
      <c r="N636" s="238"/>
      <c r="O636" s="238"/>
      <c r="P636" s="238"/>
      <c r="Q636" s="238"/>
      <c r="R636" s="238"/>
      <c r="S636" s="238"/>
      <c r="T636" s="238"/>
      <c r="U636" s="238"/>
      <c r="V636" s="238"/>
      <c r="W636" s="238"/>
      <c r="X636" s="238"/>
      <c r="Y636" s="238"/>
      <c r="Z636" s="238"/>
      <c r="AA636" s="238"/>
      <c r="AB636" s="238"/>
      <c r="AC636" s="238"/>
      <c r="AD636" s="238"/>
      <c r="AE636" s="238"/>
      <c r="AF636" s="238"/>
      <c r="AG636" s="238"/>
      <c r="AH636" s="238"/>
      <c r="AI636" s="238"/>
    </row>
    <row r="637" spans="9:35">
      <c r="I637" s="238"/>
      <c r="J637" s="238"/>
      <c r="K637" s="238"/>
      <c r="L637" s="238"/>
      <c r="M637" s="238"/>
      <c r="N637" s="238"/>
      <c r="O637" s="238"/>
      <c r="P637" s="238"/>
      <c r="Q637" s="238"/>
      <c r="R637" s="238"/>
      <c r="S637" s="238"/>
      <c r="T637" s="238"/>
      <c r="U637" s="238"/>
      <c r="V637" s="238"/>
      <c r="W637" s="238"/>
      <c r="X637" s="238"/>
      <c r="Y637" s="238"/>
      <c r="Z637" s="238"/>
      <c r="AA637" s="238"/>
      <c r="AB637" s="238"/>
      <c r="AC637" s="238"/>
      <c r="AD637" s="238"/>
      <c r="AE637" s="238"/>
      <c r="AF637" s="238"/>
      <c r="AG637" s="238"/>
      <c r="AH637" s="238"/>
      <c r="AI637" s="238"/>
    </row>
    <row r="638" spans="9:35">
      <c r="I638" s="238"/>
      <c r="J638" s="238"/>
      <c r="K638" s="238"/>
      <c r="L638" s="238"/>
      <c r="M638" s="238"/>
      <c r="N638" s="238"/>
      <c r="O638" s="238"/>
      <c r="P638" s="238"/>
      <c r="Q638" s="238"/>
      <c r="R638" s="238"/>
      <c r="S638" s="238"/>
      <c r="T638" s="238"/>
      <c r="U638" s="238"/>
      <c r="V638" s="238"/>
      <c r="W638" s="238"/>
      <c r="X638" s="238"/>
      <c r="Y638" s="238"/>
      <c r="Z638" s="238"/>
      <c r="AA638" s="238"/>
      <c r="AB638" s="238"/>
      <c r="AC638" s="238"/>
      <c r="AD638" s="238"/>
      <c r="AE638" s="238"/>
      <c r="AF638" s="238"/>
      <c r="AG638" s="238"/>
      <c r="AH638" s="238"/>
      <c r="AI638" s="238"/>
    </row>
    <row r="639" spans="9:35">
      <c r="I639" s="238"/>
      <c r="J639" s="238"/>
      <c r="K639" s="238"/>
      <c r="L639" s="238"/>
      <c r="M639" s="238"/>
      <c r="N639" s="238"/>
      <c r="O639" s="238"/>
      <c r="P639" s="238"/>
      <c r="Q639" s="238"/>
      <c r="R639" s="238"/>
      <c r="S639" s="238"/>
      <c r="T639" s="238"/>
      <c r="U639" s="238"/>
      <c r="V639" s="238"/>
      <c r="W639" s="238"/>
      <c r="X639" s="238"/>
      <c r="Y639" s="238"/>
      <c r="Z639" s="238"/>
      <c r="AA639" s="238"/>
      <c r="AB639" s="238"/>
      <c r="AC639" s="238"/>
      <c r="AD639" s="238"/>
      <c r="AE639" s="238"/>
      <c r="AF639" s="238"/>
      <c r="AG639" s="238"/>
      <c r="AH639" s="238"/>
      <c r="AI639" s="238"/>
    </row>
    <row r="640" spans="9:35">
      <c r="I640" s="238"/>
      <c r="J640" s="238"/>
      <c r="K640" s="238"/>
      <c r="L640" s="238"/>
      <c r="M640" s="238"/>
      <c r="N640" s="238"/>
      <c r="O640" s="238"/>
      <c r="P640" s="238"/>
      <c r="Q640" s="238"/>
      <c r="R640" s="238"/>
      <c r="S640" s="238"/>
      <c r="T640" s="238"/>
      <c r="U640" s="238"/>
      <c r="V640" s="238"/>
      <c r="W640" s="238"/>
      <c r="X640" s="238"/>
      <c r="Y640" s="238"/>
      <c r="Z640" s="238"/>
      <c r="AA640" s="238"/>
      <c r="AB640" s="238"/>
      <c r="AC640" s="238"/>
      <c r="AD640" s="238"/>
      <c r="AE640" s="238"/>
      <c r="AF640" s="238"/>
      <c r="AG640" s="238"/>
      <c r="AH640" s="238"/>
      <c r="AI640" s="238"/>
    </row>
    <row r="641" spans="9:35">
      <c r="I641" s="238"/>
      <c r="J641" s="238"/>
      <c r="K641" s="238"/>
      <c r="L641" s="238"/>
      <c r="M641" s="238"/>
      <c r="N641" s="238"/>
      <c r="O641" s="238"/>
      <c r="P641" s="238"/>
      <c r="Q641" s="238"/>
      <c r="R641" s="238"/>
      <c r="S641" s="238"/>
      <c r="T641" s="238"/>
      <c r="U641" s="238"/>
      <c r="V641" s="238"/>
      <c r="W641" s="238"/>
      <c r="X641" s="238"/>
      <c r="Y641" s="238"/>
      <c r="Z641" s="238"/>
      <c r="AA641" s="238"/>
      <c r="AB641" s="238"/>
      <c r="AC641" s="238"/>
      <c r="AD641" s="238"/>
      <c r="AE641" s="238"/>
      <c r="AF641" s="238"/>
      <c r="AG641" s="238"/>
      <c r="AH641" s="238"/>
      <c r="AI641" s="238"/>
    </row>
    <row r="642" spans="9:35">
      <c r="I642" s="238"/>
      <c r="J642" s="238"/>
      <c r="K642" s="238"/>
      <c r="L642" s="238"/>
      <c r="M642" s="238"/>
      <c r="N642" s="238"/>
      <c r="O642" s="238"/>
      <c r="P642" s="238"/>
      <c r="Q642" s="238"/>
      <c r="R642" s="238"/>
      <c r="S642" s="238"/>
      <c r="T642" s="238"/>
      <c r="U642" s="238"/>
      <c r="V642" s="238"/>
      <c r="W642" s="238"/>
      <c r="X642" s="238"/>
      <c r="Y642" s="238"/>
      <c r="Z642" s="238"/>
      <c r="AA642" s="238"/>
      <c r="AB642" s="238"/>
      <c r="AC642" s="238"/>
      <c r="AD642" s="238"/>
      <c r="AE642" s="238"/>
      <c r="AF642" s="238"/>
      <c r="AG642" s="238"/>
      <c r="AH642" s="238"/>
      <c r="AI642" s="238"/>
    </row>
    <row r="643" spans="9:35">
      <c r="I643" s="238"/>
      <c r="J643" s="238"/>
      <c r="K643" s="238"/>
      <c r="L643" s="238"/>
      <c r="M643" s="238"/>
      <c r="N643" s="238"/>
      <c r="O643" s="238"/>
      <c r="P643" s="238"/>
      <c r="Q643" s="238"/>
      <c r="R643" s="238"/>
      <c r="S643" s="238"/>
      <c r="T643" s="238"/>
      <c r="U643" s="238"/>
      <c r="V643" s="238"/>
      <c r="W643" s="238"/>
      <c r="X643" s="238"/>
      <c r="Y643" s="238"/>
      <c r="Z643" s="238"/>
      <c r="AA643" s="238"/>
      <c r="AB643" s="238"/>
      <c r="AC643" s="238"/>
      <c r="AD643" s="238"/>
      <c r="AE643" s="238"/>
      <c r="AF643" s="238"/>
      <c r="AG643" s="238"/>
      <c r="AH643" s="238"/>
      <c r="AI643" s="238"/>
    </row>
    <row r="644" spans="9:35">
      <c r="I644" s="238"/>
      <c r="J644" s="238"/>
      <c r="K644" s="238"/>
      <c r="L644" s="238"/>
      <c r="M644" s="238"/>
      <c r="N644" s="238"/>
      <c r="O644" s="238"/>
      <c r="P644" s="238"/>
      <c r="Q644" s="238"/>
      <c r="R644" s="238"/>
      <c r="S644" s="238"/>
      <c r="T644" s="238"/>
      <c r="U644" s="238"/>
      <c r="V644" s="238"/>
      <c r="W644" s="238"/>
      <c r="X644" s="238"/>
      <c r="Y644" s="238"/>
      <c r="Z644" s="238"/>
      <c r="AA644" s="238"/>
      <c r="AB644" s="238"/>
      <c r="AC644" s="238"/>
      <c r="AD644" s="238"/>
      <c r="AE644" s="238"/>
      <c r="AF644" s="238"/>
      <c r="AG644" s="238"/>
      <c r="AH644" s="238"/>
      <c r="AI644" s="238"/>
    </row>
    <row r="645" spans="9:35">
      <c r="I645" s="238"/>
      <c r="J645" s="238"/>
      <c r="K645" s="238"/>
      <c r="L645" s="238"/>
      <c r="M645" s="238"/>
      <c r="N645" s="238"/>
      <c r="O645" s="238"/>
      <c r="P645" s="238"/>
      <c r="Q645" s="238"/>
      <c r="R645" s="238"/>
      <c r="S645" s="238"/>
      <c r="T645" s="238"/>
      <c r="U645" s="238"/>
      <c r="V645" s="238"/>
      <c r="W645" s="238"/>
      <c r="X645" s="238"/>
      <c r="Y645" s="238"/>
      <c r="Z645" s="238"/>
      <c r="AA645" s="238"/>
      <c r="AB645" s="238"/>
      <c r="AC645" s="238"/>
      <c r="AD645" s="238"/>
      <c r="AE645" s="238"/>
      <c r="AF645" s="238"/>
      <c r="AG645" s="238"/>
      <c r="AH645" s="238"/>
      <c r="AI645" s="238"/>
    </row>
    <row r="646" spans="9:35">
      <c r="I646" s="238"/>
      <c r="J646" s="238"/>
      <c r="K646" s="238"/>
      <c r="L646" s="238"/>
      <c r="M646" s="238"/>
      <c r="N646" s="238"/>
      <c r="O646" s="238"/>
      <c r="P646" s="238"/>
      <c r="Q646" s="238"/>
      <c r="R646" s="238"/>
      <c r="S646" s="238"/>
      <c r="T646" s="238"/>
      <c r="U646" s="238"/>
      <c r="V646" s="238"/>
      <c r="W646" s="238"/>
      <c r="X646" s="238"/>
      <c r="Y646" s="238"/>
      <c r="Z646" s="238"/>
      <c r="AA646" s="238"/>
      <c r="AB646" s="238"/>
      <c r="AC646" s="238"/>
      <c r="AD646" s="238"/>
      <c r="AE646" s="238"/>
      <c r="AF646" s="238"/>
      <c r="AG646" s="238"/>
      <c r="AH646" s="238"/>
      <c r="AI646" s="238"/>
    </row>
    <row r="647" spans="9:35">
      <c r="I647" s="238"/>
      <c r="J647" s="238"/>
      <c r="K647" s="238"/>
      <c r="L647" s="238"/>
      <c r="M647" s="238"/>
      <c r="N647" s="238"/>
      <c r="O647" s="238"/>
      <c r="P647" s="238"/>
      <c r="Q647" s="238"/>
      <c r="R647" s="238"/>
      <c r="S647" s="238"/>
      <c r="T647" s="238"/>
      <c r="U647" s="238"/>
      <c r="V647" s="238"/>
      <c r="W647" s="238"/>
      <c r="X647" s="238"/>
      <c r="Y647" s="238"/>
      <c r="Z647" s="238"/>
      <c r="AA647" s="238"/>
      <c r="AB647" s="238"/>
      <c r="AC647" s="238"/>
      <c r="AD647" s="238"/>
      <c r="AE647" s="238"/>
      <c r="AF647" s="238"/>
      <c r="AG647" s="238"/>
      <c r="AH647" s="238"/>
      <c r="AI647" s="238"/>
    </row>
    <row r="648" spans="9:35">
      <c r="I648" s="238"/>
      <c r="J648" s="238"/>
      <c r="K648" s="238"/>
      <c r="L648" s="238"/>
      <c r="M648" s="238"/>
      <c r="N648" s="238"/>
      <c r="O648" s="238"/>
      <c r="P648" s="238"/>
      <c r="Q648" s="238"/>
      <c r="R648" s="238"/>
      <c r="S648" s="238"/>
      <c r="T648" s="238"/>
      <c r="U648" s="238"/>
      <c r="V648" s="238"/>
      <c r="W648" s="238"/>
      <c r="X648" s="238"/>
      <c r="Y648" s="238"/>
      <c r="Z648" s="238"/>
      <c r="AA648" s="238"/>
      <c r="AB648" s="238"/>
      <c r="AC648" s="238"/>
      <c r="AD648" s="238"/>
      <c r="AE648" s="238"/>
      <c r="AF648" s="238"/>
      <c r="AG648" s="238"/>
      <c r="AH648" s="238"/>
      <c r="AI648" s="238"/>
    </row>
    <row r="649" spans="9:35">
      <c r="I649" s="238"/>
      <c r="J649" s="238"/>
      <c r="K649" s="238"/>
      <c r="L649" s="238"/>
      <c r="M649" s="238"/>
      <c r="N649" s="238"/>
      <c r="O649" s="238"/>
      <c r="P649" s="238"/>
      <c r="Q649" s="238"/>
      <c r="R649" s="238"/>
      <c r="S649" s="238"/>
      <c r="T649" s="238"/>
      <c r="U649" s="238"/>
      <c r="V649" s="238"/>
      <c r="W649" s="238"/>
      <c r="X649" s="238"/>
      <c r="Y649" s="238"/>
      <c r="Z649" s="238"/>
      <c r="AA649" s="238"/>
      <c r="AB649" s="238"/>
      <c r="AC649" s="238"/>
      <c r="AD649" s="238"/>
      <c r="AE649" s="238"/>
      <c r="AF649" s="238"/>
      <c r="AG649" s="238"/>
      <c r="AH649" s="238"/>
      <c r="AI649" s="238"/>
    </row>
    <row r="650" spans="9:35">
      <c r="I650" s="238"/>
      <c r="J650" s="238"/>
      <c r="K650" s="238"/>
      <c r="L650" s="238"/>
      <c r="M650" s="238"/>
      <c r="N650" s="238"/>
      <c r="O650" s="238"/>
      <c r="P650" s="238"/>
      <c r="Q650" s="238"/>
      <c r="R650" s="238"/>
      <c r="S650" s="238"/>
      <c r="T650" s="238"/>
      <c r="U650" s="238"/>
      <c r="V650" s="238"/>
      <c r="W650" s="238"/>
      <c r="X650" s="238"/>
      <c r="Y650" s="238"/>
      <c r="Z650" s="238"/>
      <c r="AA650" s="238"/>
      <c r="AB650" s="238"/>
      <c r="AC650" s="238"/>
      <c r="AD650" s="238"/>
      <c r="AE650" s="238"/>
      <c r="AF650" s="238"/>
      <c r="AG650" s="238"/>
      <c r="AH650" s="238"/>
      <c r="AI650" s="238"/>
    </row>
    <row r="651" spans="9:35">
      <c r="I651" s="238"/>
      <c r="J651" s="238"/>
      <c r="K651" s="238"/>
      <c r="L651" s="238"/>
      <c r="M651" s="238"/>
      <c r="N651" s="238"/>
      <c r="O651" s="238"/>
      <c r="P651" s="238"/>
      <c r="Q651" s="238"/>
      <c r="R651" s="238"/>
      <c r="S651" s="238"/>
      <c r="T651" s="238"/>
      <c r="U651" s="238"/>
      <c r="V651" s="238"/>
      <c r="W651" s="238"/>
      <c r="X651" s="238"/>
      <c r="Y651" s="238"/>
      <c r="Z651" s="238"/>
      <c r="AA651" s="238"/>
      <c r="AB651" s="238"/>
      <c r="AC651" s="238"/>
      <c r="AD651" s="238"/>
      <c r="AE651" s="238"/>
      <c r="AF651" s="238"/>
      <c r="AG651" s="238"/>
      <c r="AH651" s="238"/>
      <c r="AI651" s="238"/>
    </row>
    <row r="652" spans="9:35">
      <c r="I652" s="238"/>
      <c r="J652" s="238"/>
      <c r="K652" s="238"/>
      <c r="L652" s="238"/>
      <c r="M652" s="238"/>
      <c r="N652" s="238"/>
      <c r="O652" s="238"/>
      <c r="P652" s="238"/>
      <c r="Q652" s="238"/>
      <c r="R652" s="238"/>
      <c r="S652" s="238"/>
      <c r="T652" s="238"/>
      <c r="U652" s="238"/>
      <c r="V652" s="238"/>
      <c r="W652" s="238"/>
      <c r="X652" s="238"/>
      <c r="Y652" s="238"/>
      <c r="Z652" s="238"/>
      <c r="AA652" s="238"/>
      <c r="AB652" s="238"/>
      <c r="AC652" s="238"/>
      <c r="AD652" s="238"/>
      <c r="AE652" s="238"/>
      <c r="AF652" s="238"/>
      <c r="AG652" s="238"/>
      <c r="AH652" s="238"/>
      <c r="AI652" s="238"/>
    </row>
    <row r="653" spans="9:35">
      <c r="I653" s="238"/>
      <c r="J653" s="238"/>
      <c r="K653" s="238"/>
      <c r="L653" s="238"/>
      <c r="M653" s="238"/>
      <c r="N653" s="238"/>
      <c r="O653" s="238"/>
      <c r="P653" s="238"/>
      <c r="Q653" s="238"/>
      <c r="R653" s="238"/>
      <c r="S653" s="238"/>
      <c r="T653" s="238"/>
      <c r="U653" s="238"/>
      <c r="V653" s="238"/>
      <c r="W653" s="238"/>
      <c r="X653" s="238"/>
      <c r="Y653" s="238"/>
      <c r="Z653" s="238"/>
      <c r="AA653" s="238"/>
      <c r="AB653" s="238"/>
      <c r="AC653" s="238"/>
      <c r="AD653" s="238"/>
      <c r="AE653" s="238"/>
      <c r="AF653" s="238"/>
      <c r="AG653" s="238"/>
      <c r="AH653" s="238"/>
      <c r="AI653" s="238"/>
    </row>
    <row r="654" spans="9:35">
      <c r="I654" s="238"/>
      <c r="J654" s="238"/>
      <c r="K654" s="238"/>
      <c r="L654" s="238"/>
      <c r="M654" s="238"/>
      <c r="N654" s="238"/>
      <c r="O654" s="238"/>
      <c r="P654" s="238"/>
      <c r="Q654" s="238"/>
      <c r="R654" s="238"/>
      <c r="S654" s="238"/>
      <c r="T654" s="238"/>
      <c r="U654" s="238"/>
      <c r="V654" s="238"/>
      <c r="W654" s="238"/>
      <c r="X654" s="238"/>
      <c r="Y654" s="238"/>
      <c r="Z654" s="238"/>
      <c r="AA654" s="238"/>
      <c r="AB654" s="238"/>
      <c r="AC654" s="238"/>
      <c r="AD654" s="238"/>
      <c r="AE654" s="238"/>
      <c r="AF654" s="238"/>
      <c r="AG654" s="238"/>
      <c r="AH654" s="238"/>
      <c r="AI654" s="238"/>
    </row>
    <row r="655" spans="9:35">
      <c r="I655" s="238"/>
      <c r="J655" s="238"/>
      <c r="K655" s="238"/>
      <c r="L655" s="238"/>
      <c r="M655" s="238"/>
      <c r="N655" s="238"/>
      <c r="O655" s="238"/>
      <c r="P655" s="238"/>
      <c r="Q655" s="238"/>
      <c r="R655" s="238"/>
      <c r="S655" s="238"/>
      <c r="T655" s="238"/>
      <c r="U655" s="238"/>
      <c r="V655" s="238"/>
      <c r="W655" s="238"/>
      <c r="X655" s="238"/>
      <c r="Y655" s="238"/>
      <c r="Z655" s="238"/>
      <c r="AA655" s="238"/>
      <c r="AB655" s="238"/>
      <c r="AC655" s="238"/>
      <c r="AD655" s="238"/>
      <c r="AE655" s="238"/>
      <c r="AF655" s="238"/>
      <c r="AG655" s="238"/>
      <c r="AH655" s="238"/>
      <c r="AI655" s="238"/>
    </row>
    <row r="656" spans="9:35">
      <c r="I656" s="238"/>
      <c r="J656" s="238"/>
      <c r="K656" s="238"/>
      <c r="L656" s="238"/>
      <c r="M656" s="238"/>
      <c r="N656" s="238"/>
      <c r="O656" s="238"/>
      <c r="P656" s="238"/>
      <c r="Q656" s="238"/>
      <c r="R656" s="238"/>
      <c r="S656" s="238"/>
      <c r="T656" s="238"/>
      <c r="U656" s="238"/>
      <c r="V656" s="238"/>
      <c r="W656" s="238"/>
      <c r="X656" s="238"/>
      <c r="Y656" s="238"/>
      <c r="Z656" s="238"/>
      <c r="AA656" s="238"/>
      <c r="AB656" s="238"/>
      <c r="AC656" s="238"/>
      <c r="AD656" s="238"/>
      <c r="AE656" s="238"/>
      <c r="AF656" s="238"/>
      <c r="AG656" s="238"/>
      <c r="AH656" s="238"/>
      <c r="AI656" s="238"/>
    </row>
    <row r="657" spans="9:35">
      <c r="I657" s="238"/>
      <c r="J657" s="238"/>
      <c r="K657" s="238"/>
      <c r="L657" s="238"/>
      <c r="M657" s="238"/>
      <c r="N657" s="238"/>
      <c r="O657" s="238"/>
      <c r="P657" s="238"/>
      <c r="Q657" s="238"/>
      <c r="R657" s="238"/>
      <c r="S657" s="238"/>
      <c r="T657" s="238"/>
      <c r="U657" s="238"/>
      <c r="V657" s="238"/>
      <c r="W657" s="238"/>
      <c r="X657" s="238"/>
      <c r="Y657" s="238"/>
      <c r="Z657" s="238"/>
      <c r="AA657" s="238"/>
      <c r="AB657" s="238"/>
      <c r="AC657" s="238"/>
      <c r="AD657" s="238"/>
      <c r="AE657" s="238"/>
      <c r="AF657" s="238"/>
      <c r="AG657" s="238"/>
      <c r="AH657" s="238"/>
      <c r="AI657" s="238"/>
    </row>
    <row r="658" spans="9:35">
      <c r="I658" s="238"/>
      <c r="J658" s="238"/>
      <c r="K658" s="238"/>
      <c r="L658" s="238"/>
      <c r="M658" s="238"/>
      <c r="N658" s="238"/>
      <c r="O658" s="238"/>
      <c r="P658" s="238"/>
      <c r="Q658" s="238"/>
      <c r="R658" s="238"/>
      <c r="S658" s="238"/>
      <c r="T658" s="238"/>
      <c r="U658" s="238"/>
      <c r="V658" s="238"/>
      <c r="W658" s="238"/>
      <c r="X658" s="238"/>
      <c r="Y658" s="238"/>
      <c r="Z658" s="238"/>
      <c r="AA658" s="238"/>
      <c r="AB658" s="238"/>
      <c r="AC658" s="238"/>
      <c r="AD658" s="238"/>
      <c r="AE658" s="238"/>
      <c r="AF658" s="238"/>
      <c r="AG658" s="238"/>
      <c r="AH658" s="238"/>
      <c r="AI658" s="238"/>
    </row>
    <row r="659" spans="9:35">
      <c r="I659" s="238"/>
      <c r="J659" s="238"/>
      <c r="K659" s="238"/>
      <c r="L659" s="238"/>
      <c r="M659" s="238"/>
      <c r="N659" s="238"/>
      <c r="O659" s="238"/>
      <c r="P659" s="238"/>
      <c r="Q659" s="238"/>
      <c r="R659" s="238"/>
      <c r="S659" s="238"/>
      <c r="T659" s="238"/>
      <c r="U659" s="238"/>
      <c r="V659" s="238"/>
      <c r="W659" s="238"/>
      <c r="X659" s="238"/>
      <c r="Y659" s="238"/>
      <c r="Z659" s="238"/>
      <c r="AA659" s="238"/>
      <c r="AB659" s="238"/>
      <c r="AC659" s="238"/>
      <c r="AD659" s="238"/>
      <c r="AE659" s="238"/>
      <c r="AF659" s="238"/>
      <c r="AG659" s="238"/>
      <c r="AH659" s="238"/>
      <c r="AI659" s="238"/>
    </row>
    <row r="660" spans="9:35">
      <c r="I660" s="238"/>
      <c r="J660" s="238"/>
      <c r="K660" s="238"/>
      <c r="L660" s="238"/>
      <c r="M660" s="238"/>
      <c r="N660" s="238"/>
      <c r="O660" s="238"/>
      <c r="P660" s="238"/>
      <c r="Q660" s="238"/>
      <c r="R660" s="238"/>
      <c r="S660" s="238"/>
      <c r="T660" s="238"/>
      <c r="U660" s="238"/>
      <c r="V660" s="238"/>
      <c r="W660" s="238"/>
      <c r="X660" s="238"/>
      <c r="Y660" s="238"/>
      <c r="Z660" s="238"/>
      <c r="AA660" s="238"/>
      <c r="AB660" s="238"/>
      <c r="AC660" s="238"/>
      <c r="AD660" s="238"/>
      <c r="AE660" s="238"/>
      <c r="AF660" s="238"/>
      <c r="AG660" s="238"/>
      <c r="AH660" s="238"/>
      <c r="AI660" s="238"/>
    </row>
    <row r="661" spans="9:35">
      <c r="I661" s="238"/>
      <c r="J661" s="238"/>
      <c r="K661" s="238"/>
      <c r="L661" s="238"/>
      <c r="M661" s="238"/>
      <c r="N661" s="238"/>
      <c r="O661" s="238"/>
      <c r="P661" s="238"/>
      <c r="Q661" s="238"/>
      <c r="R661" s="238"/>
      <c r="S661" s="238"/>
      <c r="T661" s="238"/>
      <c r="U661" s="238"/>
      <c r="V661" s="238"/>
      <c r="W661" s="238"/>
      <c r="X661" s="238"/>
      <c r="Y661" s="238"/>
      <c r="Z661" s="238"/>
      <c r="AA661" s="238"/>
      <c r="AB661" s="238"/>
      <c r="AC661" s="238"/>
      <c r="AD661" s="238"/>
      <c r="AE661" s="238"/>
      <c r="AF661" s="238"/>
      <c r="AG661" s="238"/>
      <c r="AH661" s="238"/>
      <c r="AI661" s="238"/>
    </row>
    <row r="662" spans="9:35">
      <c r="I662" s="238"/>
      <c r="J662" s="238"/>
      <c r="K662" s="238"/>
      <c r="L662" s="238"/>
      <c r="M662" s="238"/>
      <c r="N662" s="238"/>
      <c r="O662" s="238"/>
      <c r="P662" s="238"/>
      <c r="Q662" s="238"/>
      <c r="R662" s="238"/>
      <c r="S662" s="238"/>
      <c r="T662" s="238"/>
      <c r="U662" s="238"/>
      <c r="V662" s="238"/>
      <c r="W662" s="238"/>
      <c r="X662" s="238"/>
      <c r="Y662" s="238"/>
      <c r="Z662" s="238"/>
      <c r="AA662" s="238"/>
      <c r="AB662" s="238"/>
      <c r="AC662" s="238"/>
      <c r="AD662" s="238"/>
      <c r="AE662" s="238"/>
      <c r="AF662" s="238"/>
      <c r="AG662" s="238"/>
      <c r="AH662" s="238"/>
      <c r="AI662" s="238"/>
    </row>
    <row r="663" spans="9:35">
      <c r="I663" s="238"/>
      <c r="J663" s="238"/>
      <c r="K663" s="238"/>
      <c r="L663" s="238"/>
      <c r="M663" s="238"/>
      <c r="N663" s="238"/>
      <c r="O663" s="238"/>
      <c r="P663" s="238"/>
      <c r="Q663" s="238"/>
      <c r="R663" s="238"/>
      <c r="S663" s="238"/>
      <c r="T663" s="238"/>
      <c r="U663" s="238"/>
      <c r="V663" s="238"/>
      <c r="W663" s="238"/>
      <c r="X663" s="238"/>
      <c r="Y663" s="238"/>
      <c r="Z663" s="238"/>
      <c r="AA663" s="238"/>
      <c r="AB663" s="238"/>
      <c r="AC663" s="238"/>
      <c r="AD663" s="238"/>
      <c r="AE663" s="238"/>
      <c r="AF663" s="238"/>
      <c r="AG663" s="238"/>
      <c r="AH663" s="238"/>
      <c r="AI663" s="238"/>
    </row>
    <row r="664" spans="9:35">
      <c r="I664" s="238"/>
      <c r="J664" s="238"/>
      <c r="K664" s="238"/>
      <c r="L664" s="238"/>
      <c r="M664" s="238"/>
      <c r="N664" s="238"/>
      <c r="O664" s="238"/>
      <c r="P664" s="238"/>
      <c r="Q664" s="238"/>
      <c r="R664" s="238"/>
      <c r="S664" s="238"/>
      <c r="T664" s="238"/>
      <c r="U664" s="238"/>
      <c r="V664" s="238"/>
      <c r="W664" s="238"/>
      <c r="X664" s="238"/>
      <c r="Y664" s="238"/>
      <c r="Z664" s="238"/>
      <c r="AA664" s="238"/>
      <c r="AB664" s="238"/>
      <c r="AC664" s="238"/>
      <c r="AD664" s="238"/>
      <c r="AE664" s="238"/>
      <c r="AF664" s="238"/>
      <c r="AG664" s="238"/>
      <c r="AH664" s="238"/>
      <c r="AI664" s="238"/>
    </row>
    <row r="665" spans="9:35">
      <c r="I665" s="238"/>
      <c r="J665" s="238"/>
      <c r="K665" s="238"/>
      <c r="L665" s="238"/>
      <c r="M665" s="238"/>
      <c r="N665" s="238"/>
      <c r="O665" s="238"/>
      <c r="P665" s="238"/>
      <c r="Q665" s="238"/>
      <c r="R665" s="238"/>
      <c r="S665" s="238"/>
      <c r="T665" s="238"/>
      <c r="U665" s="238"/>
      <c r="V665" s="238"/>
      <c r="W665" s="238"/>
      <c r="X665" s="238"/>
      <c r="Y665" s="238"/>
      <c r="Z665" s="238"/>
      <c r="AA665" s="238"/>
      <c r="AB665" s="238"/>
      <c r="AC665" s="238"/>
      <c r="AD665" s="238"/>
      <c r="AE665" s="238"/>
      <c r="AF665" s="238"/>
      <c r="AG665" s="238"/>
      <c r="AH665" s="238"/>
      <c r="AI665" s="238"/>
    </row>
    <row r="666" spans="9:35">
      <c r="I666" s="238"/>
      <c r="J666" s="238"/>
      <c r="K666" s="238"/>
      <c r="L666" s="238"/>
      <c r="M666" s="238"/>
      <c r="N666" s="238"/>
      <c r="O666" s="238"/>
      <c r="P666" s="238"/>
      <c r="Q666" s="238"/>
      <c r="R666" s="238"/>
      <c r="S666" s="238"/>
      <c r="T666" s="238"/>
      <c r="U666" s="238"/>
      <c r="V666" s="238"/>
      <c r="W666" s="238"/>
      <c r="X666" s="238"/>
      <c r="Y666" s="238"/>
      <c r="Z666" s="238"/>
      <c r="AA666" s="238"/>
      <c r="AB666" s="238"/>
      <c r="AC666" s="238"/>
      <c r="AD666" s="238"/>
      <c r="AE666" s="238"/>
      <c r="AF666" s="238"/>
      <c r="AG666" s="238"/>
      <c r="AH666" s="238"/>
      <c r="AI666" s="238"/>
    </row>
    <row r="667" spans="9:35">
      <c r="I667" s="238"/>
      <c r="J667" s="238"/>
      <c r="K667" s="238"/>
      <c r="L667" s="238"/>
      <c r="M667" s="238"/>
      <c r="N667" s="238"/>
      <c r="O667" s="238"/>
      <c r="P667" s="238"/>
      <c r="Q667" s="238"/>
      <c r="R667" s="238"/>
      <c r="S667" s="238"/>
      <c r="T667" s="238"/>
      <c r="U667" s="238"/>
      <c r="V667" s="238"/>
      <c r="W667" s="238"/>
      <c r="X667" s="238"/>
      <c r="Y667" s="238"/>
      <c r="Z667" s="238"/>
      <c r="AA667" s="238"/>
      <c r="AB667" s="238"/>
      <c r="AC667" s="238"/>
      <c r="AD667" s="238"/>
      <c r="AE667" s="238"/>
      <c r="AF667" s="238"/>
      <c r="AG667" s="238"/>
      <c r="AH667" s="238"/>
      <c r="AI667" s="238"/>
    </row>
    <row r="668" spans="9:35">
      <c r="I668" s="238"/>
      <c r="J668" s="238"/>
      <c r="K668" s="238"/>
      <c r="L668" s="238"/>
      <c r="M668" s="238"/>
      <c r="N668" s="238"/>
      <c r="O668" s="238"/>
      <c r="P668" s="238"/>
      <c r="Q668" s="238"/>
      <c r="R668" s="238"/>
      <c r="S668" s="238"/>
      <c r="T668" s="238"/>
      <c r="U668" s="238"/>
      <c r="V668" s="238"/>
      <c r="W668" s="238"/>
      <c r="X668" s="238"/>
      <c r="Y668" s="238"/>
      <c r="Z668" s="238"/>
      <c r="AA668" s="238"/>
      <c r="AB668" s="238"/>
      <c r="AC668" s="238"/>
      <c r="AD668" s="238"/>
      <c r="AE668" s="238"/>
      <c r="AF668" s="238"/>
      <c r="AG668" s="238"/>
      <c r="AH668" s="238"/>
      <c r="AI668" s="238"/>
    </row>
    <row r="669" spans="9:35">
      <c r="I669" s="238"/>
      <c r="J669" s="238"/>
      <c r="K669" s="238"/>
      <c r="L669" s="238"/>
      <c r="M669" s="238"/>
      <c r="N669" s="238"/>
      <c r="O669" s="238"/>
      <c r="P669" s="238"/>
      <c r="Q669" s="238"/>
      <c r="R669" s="238"/>
      <c r="S669" s="238"/>
      <c r="T669" s="238"/>
      <c r="U669" s="238"/>
      <c r="V669" s="238"/>
      <c r="W669" s="238"/>
      <c r="X669" s="238"/>
      <c r="Y669" s="238"/>
      <c r="Z669" s="238"/>
      <c r="AA669" s="238"/>
      <c r="AB669" s="238"/>
      <c r="AC669" s="238"/>
      <c r="AD669" s="238"/>
      <c r="AE669" s="238"/>
      <c r="AF669" s="238"/>
      <c r="AG669" s="238"/>
      <c r="AH669" s="238"/>
      <c r="AI669" s="238"/>
    </row>
    <row r="670" spans="9:35">
      <c r="I670" s="238"/>
      <c r="J670" s="238"/>
      <c r="K670" s="238"/>
      <c r="L670" s="238"/>
      <c r="M670" s="238"/>
      <c r="N670" s="238"/>
      <c r="O670" s="238"/>
      <c r="P670" s="238"/>
      <c r="Q670" s="238"/>
      <c r="R670" s="238"/>
      <c r="S670" s="238"/>
      <c r="T670" s="238"/>
      <c r="U670" s="238"/>
      <c r="V670" s="238"/>
      <c r="W670" s="238"/>
      <c r="X670" s="238"/>
      <c r="Y670" s="238"/>
      <c r="Z670" s="238"/>
      <c r="AA670" s="238"/>
      <c r="AB670" s="238"/>
      <c r="AC670" s="238"/>
      <c r="AD670" s="238"/>
      <c r="AE670" s="238"/>
      <c r="AF670" s="238"/>
      <c r="AG670" s="238"/>
      <c r="AH670" s="238"/>
      <c r="AI670" s="238"/>
    </row>
    <row r="671" spans="9:35">
      <c r="I671" s="238"/>
      <c r="J671" s="238"/>
      <c r="K671" s="238"/>
      <c r="L671" s="238"/>
      <c r="M671" s="238"/>
      <c r="N671" s="238"/>
      <c r="O671" s="238"/>
      <c r="P671" s="238"/>
      <c r="Q671" s="238"/>
      <c r="R671" s="238"/>
      <c r="S671" s="238"/>
      <c r="T671" s="238"/>
      <c r="U671" s="238"/>
      <c r="V671" s="238"/>
      <c r="W671" s="238"/>
      <c r="X671" s="238"/>
      <c r="Y671" s="238"/>
      <c r="Z671" s="238"/>
      <c r="AA671" s="238"/>
      <c r="AB671" s="238"/>
      <c r="AC671" s="238"/>
      <c r="AD671" s="238"/>
      <c r="AE671" s="238"/>
      <c r="AF671" s="238"/>
      <c r="AG671" s="238"/>
      <c r="AH671" s="238"/>
      <c r="AI671" s="238"/>
    </row>
    <row r="672" spans="9:35">
      <c r="I672" s="238"/>
      <c r="J672" s="238"/>
      <c r="K672" s="238"/>
      <c r="L672" s="238"/>
      <c r="M672" s="238"/>
      <c r="N672" s="238"/>
      <c r="O672" s="238"/>
      <c r="P672" s="238"/>
      <c r="Q672" s="238"/>
      <c r="R672" s="238"/>
      <c r="S672" s="238"/>
      <c r="T672" s="238"/>
      <c r="U672" s="238"/>
      <c r="V672" s="238"/>
      <c r="W672" s="238"/>
      <c r="X672" s="238"/>
      <c r="Y672" s="238"/>
      <c r="Z672" s="238"/>
      <c r="AA672" s="238"/>
      <c r="AB672" s="238"/>
      <c r="AC672" s="238"/>
      <c r="AD672" s="238"/>
      <c r="AE672" s="238"/>
      <c r="AF672" s="238"/>
      <c r="AG672" s="238"/>
      <c r="AH672" s="238"/>
      <c r="AI672" s="238"/>
    </row>
    <row r="673" spans="9:35">
      <c r="I673" s="238"/>
      <c r="J673" s="238"/>
      <c r="K673" s="238"/>
      <c r="L673" s="238"/>
      <c r="M673" s="238"/>
      <c r="N673" s="238"/>
      <c r="O673" s="238"/>
      <c r="P673" s="238"/>
      <c r="Q673" s="238"/>
      <c r="R673" s="238"/>
      <c r="S673" s="238"/>
      <c r="T673" s="238"/>
      <c r="U673" s="238"/>
      <c r="V673" s="238"/>
      <c r="W673" s="238"/>
      <c r="X673" s="238"/>
      <c r="Y673" s="238"/>
      <c r="Z673" s="238"/>
      <c r="AA673" s="238"/>
      <c r="AB673" s="238"/>
      <c r="AC673" s="238"/>
      <c r="AD673" s="238"/>
      <c r="AE673" s="238"/>
      <c r="AF673" s="238"/>
      <c r="AG673" s="238"/>
      <c r="AH673" s="238"/>
      <c r="AI673" s="238"/>
    </row>
    <row r="674" spans="9:35">
      <c r="I674" s="238"/>
      <c r="J674" s="238"/>
      <c r="K674" s="238"/>
      <c r="L674" s="238"/>
      <c r="M674" s="238"/>
      <c r="N674" s="238"/>
      <c r="O674" s="238"/>
      <c r="P674" s="238"/>
      <c r="Q674" s="238"/>
      <c r="R674" s="238"/>
      <c r="S674" s="238"/>
      <c r="T674" s="238"/>
      <c r="U674" s="238"/>
      <c r="V674" s="238"/>
      <c r="W674" s="238"/>
      <c r="X674" s="238"/>
      <c r="Y674" s="238"/>
      <c r="Z674" s="238"/>
      <c r="AA674" s="238"/>
      <c r="AB674" s="238"/>
      <c r="AC674" s="238"/>
      <c r="AD674" s="238"/>
      <c r="AE674" s="238"/>
      <c r="AF674" s="238"/>
      <c r="AG674" s="238"/>
      <c r="AH674" s="238"/>
      <c r="AI674" s="238"/>
    </row>
    <row r="675" spans="9:35">
      <c r="I675" s="238"/>
      <c r="J675" s="238"/>
      <c r="K675" s="238"/>
      <c r="L675" s="238"/>
      <c r="M675" s="238"/>
      <c r="N675" s="238"/>
      <c r="O675" s="238"/>
      <c r="P675" s="238"/>
      <c r="Q675" s="238"/>
      <c r="R675" s="238"/>
      <c r="S675" s="238"/>
      <c r="T675" s="238"/>
      <c r="U675" s="238"/>
      <c r="V675" s="238"/>
      <c r="W675" s="238"/>
      <c r="X675" s="238"/>
      <c r="Y675" s="238"/>
      <c r="Z675" s="238"/>
      <c r="AA675" s="238"/>
      <c r="AB675" s="238"/>
      <c r="AC675" s="238"/>
      <c r="AD675" s="238"/>
      <c r="AE675" s="238"/>
      <c r="AF675" s="238"/>
      <c r="AG675" s="238"/>
      <c r="AH675" s="238"/>
      <c r="AI675" s="238"/>
    </row>
    <row r="676" spans="9:35">
      <c r="I676" s="238"/>
      <c r="J676" s="238"/>
      <c r="K676" s="238"/>
      <c r="L676" s="238"/>
      <c r="M676" s="238"/>
      <c r="N676" s="238"/>
      <c r="O676" s="238"/>
      <c r="P676" s="238"/>
      <c r="Q676" s="238"/>
      <c r="R676" s="238"/>
      <c r="S676" s="238"/>
      <c r="T676" s="238"/>
      <c r="U676" s="238"/>
      <c r="V676" s="238"/>
      <c r="W676" s="238"/>
      <c r="X676" s="238"/>
      <c r="Y676" s="238"/>
      <c r="Z676" s="238"/>
      <c r="AA676" s="238"/>
      <c r="AB676" s="238"/>
      <c r="AC676" s="238"/>
      <c r="AD676" s="238"/>
      <c r="AE676" s="238"/>
      <c r="AF676" s="238"/>
      <c r="AG676" s="238"/>
      <c r="AH676" s="238"/>
      <c r="AI676" s="238"/>
    </row>
    <row r="677" spans="9:35">
      <c r="I677" s="238"/>
      <c r="J677" s="238"/>
      <c r="K677" s="238"/>
      <c r="L677" s="238"/>
      <c r="M677" s="238"/>
      <c r="N677" s="238"/>
      <c r="O677" s="238"/>
      <c r="P677" s="238"/>
      <c r="Q677" s="238"/>
      <c r="R677" s="238"/>
      <c r="S677" s="238"/>
      <c r="T677" s="238"/>
      <c r="U677" s="238"/>
      <c r="V677" s="238"/>
      <c r="W677" s="238"/>
      <c r="X677" s="238"/>
      <c r="Y677" s="238"/>
      <c r="Z677" s="238"/>
      <c r="AA677" s="238"/>
      <c r="AB677" s="238"/>
      <c r="AC677" s="238"/>
      <c r="AD677" s="238"/>
      <c r="AE677" s="238"/>
      <c r="AF677" s="238"/>
      <c r="AG677" s="238"/>
      <c r="AH677" s="238"/>
      <c r="AI677" s="238"/>
    </row>
    <row r="678" spans="9:35">
      <c r="I678" s="238"/>
      <c r="J678" s="238"/>
      <c r="K678" s="238"/>
      <c r="L678" s="238"/>
      <c r="M678" s="238"/>
      <c r="N678" s="238"/>
      <c r="O678" s="238"/>
      <c r="P678" s="238"/>
      <c r="Q678" s="238"/>
      <c r="R678" s="238"/>
      <c r="S678" s="238"/>
      <c r="T678" s="238"/>
      <c r="U678" s="238"/>
      <c r="V678" s="238"/>
      <c r="W678" s="238"/>
      <c r="X678" s="238"/>
      <c r="Y678" s="238"/>
      <c r="Z678" s="238"/>
      <c r="AA678" s="238"/>
      <c r="AB678" s="238"/>
      <c r="AC678" s="238"/>
      <c r="AD678" s="238"/>
      <c r="AE678" s="238"/>
      <c r="AF678" s="238"/>
      <c r="AG678" s="238"/>
      <c r="AH678" s="238"/>
      <c r="AI678" s="238"/>
    </row>
    <row r="679" spans="9:35">
      <c r="I679" s="238"/>
      <c r="J679" s="238"/>
      <c r="K679" s="238"/>
      <c r="L679" s="238"/>
      <c r="M679" s="238"/>
      <c r="N679" s="238"/>
      <c r="O679" s="238"/>
      <c r="P679" s="238"/>
      <c r="Q679" s="238"/>
      <c r="R679" s="238"/>
      <c r="S679" s="238"/>
      <c r="T679" s="238"/>
      <c r="U679" s="238"/>
      <c r="V679" s="238"/>
      <c r="W679" s="238"/>
      <c r="X679" s="238"/>
      <c r="Y679" s="238"/>
      <c r="Z679" s="238"/>
      <c r="AA679" s="238"/>
      <c r="AB679" s="238"/>
      <c r="AC679" s="238"/>
      <c r="AD679" s="238"/>
      <c r="AE679" s="238"/>
      <c r="AF679" s="238"/>
      <c r="AG679" s="238"/>
      <c r="AH679" s="238"/>
      <c r="AI679" s="238"/>
    </row>
    <row r="680" spans="9:35">
      <c r="I680" s="238"/>
      <c r="J680" s="238"/>
      <c r="K680" s="238"/>
      <c r="L680" s="238"/>
      <c r="M680" s="238"/>
      <c r="N680" s="238"/>
      <c r="O680" s="238"/>
      <c r="P680" s="238"/>
      <c r="Q680" s="238"/>
      <c r="R680" s="238"/>
      <c r="S680" s="238"/>
      <c r="T680" s="238"/>
      <c r="U680" s="238"/>
      <c r="V680" s="238"/>
      <c r="W680" s="238"/>
      <c r="X680" s="238"/>
      <c r="Y680" s="238"/>
      <c r="Z680" s="238"/>
      <c r="AA680" s="238"/>
      <c r="AB680" s="238"/>
      <c r="AC680" s="238"/>
      <c r="AD680" s="238"/>
      <c r="AE680" s="238"/>
      <c r="AF680" s="238"/>
      <c r="AG680" s="238"/>
      <c r="AH680" s="238"/>
      <c r="AI680" s="238"/>
    </row>
    <row r="681" spans="9:35">
      <c r="I681" s="238"/>
      <c r="J681" s="238"/>
      <c r="K681" s="238"/>
      <c r="L681" s="238"/>
      <c r="M681" s="238"/>
      <c r="N681" s="238"/>
      <c r="O681" s="238"/>
      <c r="P681" s="238"/>
      <c r="Q681" s="238"/>
      <c r="R681" s="238"/>
      <c r="S681" s="238"/>
      <c r="T681" s="238"/>
      <c r="U681" s="238"/>
      <c r="V681" s="238"/>
      <c r="W681" s="238"/>
      <c r="X681" s="238"/>
      <c r="Y681" s="238"/>
      <c r="Z681" s="238"/>
      <c r="AA681" s="238"/>
      <c r="AB681" s="238"/>
      <c r="AC681" s="238"/>
      <c r="AD681" s="238"/>
      <c r="AE681" s="238"/>
      <c r="AF681" s="238"/>
      <c r="AG681" s="238"/>
      <c r="AH681" s="238"/>
      <c r="AI681" s="238"/>
    </row>
    <row r="682" spans="9:35">
      <c r="I682" s="238"/>
      <c r="J682" s="238"/>
      <c r="K682" s="238"/>
      <c r="L682" s="238"/>
      <c r="M682" s="238"/>
      <c r="N682" s="238"/>
      <c r="O682" s="238"/>
      <c r="P682" s="238"/>
      <c r="Q682" s="238"/>
      <c r="R682" s="238"/>
      <c r="S682" s="238"/>
      <c r="T682" s="238"/>
      <c r="U682" s="238"/>
      <c r="V682" s="238"/>
      <c r="W682" s="238"/>
      <c r="X682" s="238"/>
      <c r="Y682" s="238"/>
      <c r="Z682" s="238"/>
      <c r="AA682" s="238"/>
      <c r="AB682" s="238"/>
      <c r="AC682" s="238"/>
      <c r="AD682" s="238"/>
      <c r="AE682" s="238"/>
      <c r="AF682" s="238"/>
      <c r="AG682" s="238"/>
      <c r="AH682" s="238"/>
      <c r="AI682" s="238"/>
    </row>
    <row r="683" spans="9:35">
      <c r="I683" s="238"/>
      <c r="J683" s="238"/>
      <c r="K683" s="238"/>
      <c r="L683" s="238"/>
      <c r="M683" s="238"/>
      <c r="N683" s="238"/>
      <c r="O683" s="238"/>
      <c r="P683" s="238"/>
      <c r="Q683" s="238"/>
      <c r="R683" s="238"/>
      <c r="S683" s="238"/>
      <c r="T683" s="238"/>
      <c r="U683" s="238"/>
      <c r="V683" s="238"/>
      <c r="W683" s="238"/>
      <c r="X683" s="238"/>
      <c r="Y683" s="238"/>
      <c r="Z683" s="238"/>
      <c r="AA683" s="238"/>
      <c r="AB683" s="238"/>
      <c r="AC683" s="238"/>
      <c r="AD683" s="238"/>
      <c r="AE683" s="238"/>
      <c r="AF683" s="238"/>
      <c r="AG683" s="238"/>
      <c r="AH683" s="238"/>
      <c r="AI683" s="238"/>
    </row>
    <row r="684" spans="9:35">
      <c r="I684" s="238"/>
      <c r="J684" s="238"/>
      <c r="K684" s="238"/>
      <c r="L684" s="238"/>
      <c r="M684" s="238"/>
      <c r="N684" s="238"/>
      <c r="O684" s="238"/>
      <c r="P684" s="238"/>
      <c r="Q684" s="238"/>
      <c r="R684" s="238"/>
      <c r="S684" s="238"/>
      <c r="T684" s="238"/>
      <c r="U684" s="238"/>
      <c r="V684" s="238"/>
      <c r="W684" s="238"/>
      <c r="X684" s="238"/>
      <c r="Y684" s="238"/>
      <c r="Z684" s="238"/>
      <c r="AA684" s="238"/>
      <c r="AB684" s="238"/>
      <c r="AC684" s="238"/>
      <c r="AD684" s="238"/>
      <c r="AE684" s="238"/>
      <c r="AF684" s="238"/>
      <c r="AG684" s="238"/>
      <c r="AH684" s="238"/>
      <c r="AI684" s="238"/>
    </row>
    <row r="685" spans="9:35">
      <c r="I685" s="238"/>
      <c r="J685" s="238"/>
      <c r="K685" s="238"/>
      <c r="L685" s="238"/>
      <c r="M685" s="238"/>
      <c r="N685" s="238"/>
      <c r="O685" s="238"/>
      <c r="P685" s="238"/>
      <c r="Q685" s="238"/>
      <c r="R685" s="238"/>
      <c r="S685" s="238"/>
      <c r="T685" s="238"/>
      <c r="U685" s="238"/>
      <c r="V685" s="238"/>
      <c r="W685" s="238"/>
      <c r="X685" s="238"/>
      <c r="Y685" s="238"/>
      <c r="Z685" s="238"/>
      <c r="AA685" s="238"/>
      <c r="AB685" s="238"/>
      <c r="AC685" s="238"/>
      <c r="AD685" s="238"/>
      <c r="AE685" s="238"/>
      <c r="AF685" s="238"/>
      <c r="AG685" s="238"/>
      <c r="AH685" s="238"/>
      <c r="AI685" s="238"/>
    </row>
    <row r="686" spans="9:35">
      <c r="I686" s="238"/>
      <c r="J686" s="238"/>
      <c r="K686" s="238"/>
      <c r="L686" s="238"/>
      <c r="M686" s="238"/>
      <c r="N686" s="238"/>
      <c r="O686" s="238"/>
      <c r="P686" s="238"/>
      <c r="Q686" s="238"/>
      <c r="R686" s="238"/>
      <c r="S686" s="238"/>
      <c r="T686" s="238"/>
      <c r="U686" s="238"/>
      <c r="V686" s="238"/>
      <c r="W686" s="238"/>
      <c r="X686" s="238"/>
      <c r="Y686" s="238"/>
      <c r="Z686" s="238"/>
      <c r="AA686" s="238"/>
      <c r="AB686" s="238"/>
      <c r="AC686" s="238"/>
      <c r="AD686" s="238"/>
      <c r="AE686" s="238"/>
      <c r="AF686" s="238"/>
      <c r="AG686" s="238"/>
      <c r="AH686" s="238"/>
      <c r="AI686" s="238"/>
    </row>
    <row r="687" spans="9:35">
      <c r="I687" s="238"/>
      <c r="J687" s="238"/>
      <c r="K687" s="238"/>
      <c r="L687" s="238"/>
      <c r="M687" s="238"/>
      <c r="N687" s="238"/>
      <c r="O687" s="238"/>
      <c r="P687" s="238"/>
      <c r="Q687" s="238"/>
      <c r="R687" s="238"/>
      <c r="S687" s="238"/>
      <c r="T687" s="238"/>
      <c r="U687" s="238"/>
      <c r="V687" s="238"/>
      <c r="W687" s="238"/>
      <c r="X687" s="238"/>
      <c r="Y687" s="238"/>
      <c r="Z687" s="238"/>
      <c r="AA687" s="238"/>
      <c r="AB687" s="238"/>
      <c r="AC687" s="238"/>
      <c r="AD687" s="238"/>
      <c r="AE687" s="238"/>
      <c r="AF687" s="238"/>
      <c r="AG687" s="238"/>
      <c r="AH687" s="238"/>
      <c r="AI687" s="238"/>
    </row>
    <row r="688" spans="9:35">
      <c r="I688" s="238"/>
      <c r="J688" s="238"/>
      <c r="K688" s="238"/>
      <c r="L688" s="238"/>
      <c r="M688" s="238"/>
      <c r="N688" s="238"/>
      <c r="O688" s="238"/>
      <c r="P688" s="238"/>
      <c r="Q688" s="238"/>
      <c r="R688" s="238"/>
      <c r="S688" s="238"/>
      <c r="T688" s="238"/>
      <c r="U688" s="238"/>
      <c r="V688" s="238"/>
      <c r="W688" s="238"/>
      <c r="X688" s="238"/>
      <c r="Y688" s="238"/>
      <c r="Z688" s="238"/>
      <c r="AA688" s="238"/>
      <c r="AB688" s="238"/>
      <c r="AC688" s="238"/>
      <c r="AD688" s="238"/>
      <c r="AE688" s="238"/>
      <c r="AF688" s="238"/>
      <c r="AG688" s="238"/>
      <c r="AH688" s="238"/>
      <c r="AI688" s="238"/>
    </row>
    <row r="689" spans="9:35">
      <c r="I689" s="238"/>
      <c r="J689" s="238"/>
      <c r="K689" s="238"/>
      <c r="L689" s="238"/>
      <c r="M689" s="238"/>
      <c r="N689" s="238"/>
      <c r="O689" s="238"/>
      <c r="P689" s="238"/>
      <c r="Q689" s="238"/>
      <c r="R689" s="238"/>
      <c r="S689" s="238"/>
      <c r="T689" s="238"/>
      <c r="U689" s="238"/>
      <c r="V689" s="238"/>
      <c r="W689" s="238"/>
      <c r="X689" s="238"/>
      <c r="Y689" s="238"/>
      <c r="Z689" s="238"/>
      <c r="AA689" s="238"/>
      <c r="AB689" s="238"/>
      <c r="AC689" s="238"/>
      <c r="AD689" s="238"/>
      <c r="AE689" s="238"/>
      <c r="AF689" s="238"/>
      <c r="AG689" s="238"/>
      <c r="AH689" s="238"/>
      <c r="AI689" s="238"/>
    </row>
    <row r="690" spans="9:35">
      <c r="I690" s="238"/>
      <c r="J690" s="238"/>
      <c r="K690" s="238"/>
      <c r="L690" s="238"/>
      <c r="M690" s="238"/>
      <c r="N690" s="238"/>
      <c r="O690" s="238"/>
      <c r="P690" s="238"/>
      <c r="Q690" s="238"/>
      <c r="R690" s="238"/>
      <c r="S690" s="238"/>
      <c r="T690" s="238"/>
      <c r="U690" s="238"/>
      <c r="V690" s="238"/>
      <c r="W690" s="238"/>
      <c r="X690" s="238"/>
      <c r="Y690" s="238"/>
      <c r="Z690" s="238"/>
      <c r="AA690" s="238"/>
      <c r="AB690" s="238"/>
      <c r="AC690" s="238"/>
      <c r="AD690" s="238"/>
      <c r="AE690" s="238"/>
      <c r="AF690" s="238"/>
      <c r="AG690" s="238"/>
      <c r="AH690" s="238"/>
      <c r="AI690" s="238"/>
    </row>
    <row r="691" spans="9:35">
      <c r="I691" s="238"/>
      <c r="J691" s="238"/>
      <c r="K691" s="238"/>
      <c r="L691" s="238"/>
      <c r="M691" s="238"/>
      <c r="N691" s="238"/>
      <c r="O691" s="238"/>
      <c r="P691" s="238"/>
      <c r="Q691" s="238"/>
      <c r="R691" s="238"/>
      <c r="S691" s="238"/>
      <c r="T691" s="238"/>
      <c r="U691" s="238"/>
      <c r="V691" s="238"/>
      <c r="W691" s="238"/>
      <c r="X691" s="238"/>
      <c r="Y691" s="238"/>
      <c r="Z691" s="238"/>
      <c r="AA691" s="238"/>
      <c r="AB691" s="238"/>
      <c r="AC691" s="238"/>
      <c r="AD691" s="238"/>
      <c r="AE691" s="238"/>
      <c r="AF691" s="238"/>
      <c r="AG691" s="238"/>
      <c r="AH691" s="238"/>
      <c r="AI691" s="238"/>
    </row>
    <row r="692" spans="9:35">
      <c r="I692" s="238"/>
      <c r="J692" s="238"/>
      <c r="K692" s="238"/>
      <c r="L692" s="238"/>
      <c r="M692" s="238"/>
      <c r="N692" s="238"/>
      <c r="O692" s="238"/>
      <c r="P692" s="238"/>
      <c r="Q692" s="238"/>
      <c r="R692" s="238"/>
      <c r="S692" s="238"/>
      <c r="T692" s="238"/>
      <c r="U692" s="238"/>
      <c r="V692" s="238"/>
      <c r="W692" s="238"/>
      <c r="X692" s="238"/>
      <c r="Y692" s="238"/>
      <c r="Z692" s="238"/>
      <c r="AA692" s="238"/>
      <c r="AB692" s="238"/>
      <c r="AC692" s="238"/>
      <c r="AD692" s="238"/>
      <c r="AE692" s="238"/>
      <c r="AF692" s="238"/>
      <c r="AG692" s="238"/>
      <c r="AH692" s="238"/>
      <c r="AI692" s="238"/>
    </row>
    <row r="693" spans="9:35">
      <c r="I693" s="238"/>
      <c r="J693" s="238"/>
      <c r="K693" s="238"/>
      <c r="L693" s="238"/>
      <c r="M693" s="238"/>
      <c r="N693" s="238"/>
      <c r="O693" s="238"/>
      <c r="P693" s="238"/>
      <c r="Q693" s="238"/>
      <c r="R693" s="238"/>
      <c r="S693" s="238"/>
      <c r="T693" s="238"/>
      <c r="U693" s="238"/>
      <c r="V693" s="238"/>
      <c r="W693" s="238"/>
      <c r="X693" s="238"/>
      <c r="Y693" s="238"/>
      <c r="Z693" s="238"/>
      <c r="AA693" s="238"/>
      <c r="AB693" s="238"/>
      <c r="AC693" s="238"/>
      <c r="AD693" s="238"/>
      <c r="AE693" s="238"/>
      <c r="AF693" s="238"/>
      <c r="AG693" s="238"/>
      <c r="AH693" s="238"/>
      <c r="AI693" s="238"/>
    </row>
    <row r="694" spans="9:35">
      <c r="I694" s="238"/>
      <c r="J694" s="238"/>
      <c r="K694" s="238"/>
      <c r="L694" s="238"/>
      <c r="M694" s="238"/>
      <c r="N694" s="238"/>
      <c r="O694" s="238"/>
      <c r="P694" s="238"/>
      <c r="Q694" s="238"/>
      <c r="R694" s="238"/>
      <c r="S694" s="238"/>
      <c r="T694" s="238"/>
      <c r="U694" s="238"/>
      <c r="V694" s="238"/>
      <c r="W694" s="238"/>
      <c r="X694" s="238"/>
      <c r="Y694" s="238"/>
      <c r="Z694" s="238"/>
      <c r="AA694" s="238"/>
      <c r="AB694" s="238"/>
      <c r="AC694" s="238"/>
      <c r="AD694" s="238"/>
      <c r="AE694" s="238"/>
      <c r="AF694" s="238"/>
      <c r="AG694" s="238"/>
      <c r="AH694" s="238"/>
      <c r="AI694" s="238"/>
    </row>
    <row r="695" spans="9:35">
      <c r="I695" s="238"/>
      <c r="J695" s="238"/>
      <c r="K695" s="238"/>
      <c r="L695" s="238"/>
      <c r="M695" s="238"/>
      <c r="N695" s="238"/>
      <c r="O695" s="238"/>
      <c r="P695" s="238"/>
      <c r="Q695" s="238"/>
      <c r="R695" s="238"/>
      <c r="S695" s="238"/>
      <c r="T695" s="238"/>
      <c r="U695" s="238"/>
      <c r="V695" s="238"/>
      <c r="W695" s="238"/>
      <c r="X695" s="238"/>
      <c r="Y695" s="238"/>
      <c r="Z695" s="238"/>
      <c r="AA695" s="238"/>
      <c r="AB695" s="238"/>
      <c r="AC695" s="238"/>
      <c r="AD695" s="238"/>
      <c r="AE695" s="238"/>
      <c r="AF695" s="238"/>
      <c r="AG695" s="238"/>
      <c r="AH695" s="238"/>
      <c r="AI695" s="238"/>
    </row>
    <row r="696" spans="9:35">
      <c r="I696" s="238"/>
      <c r="J696" s="238"/>
      <c r="K696" s="238"/>
      <c r="L696" s="238"/>
      <c r="M696" s="238"/>
      <c r="N696" s="238"/>
      <c r="O696" s="238"/>
      <c r="P696" s="238"/>
      <c r="Q696" s="238"/>
      <c r="R696" s="238"/>
      <c r="S696" s="238"/>
      <c r="T696" s="238"/>
      <c r="U696" s="238"/>
      <c r="V696" s="238"/>
      <c r="W696" s="238"/>
      <c r="X696" s="238"/>
      <c r="Y696" s="238"/>
      <c r="Z696" s="238"/>
      <c r="AA696" s="238"/>
      <c r="AB696" s="238"/>
      <c r="AC696" s="238"/>
      <c r="AD696" s="238"/>
      <c r="AE696" s="238"/>
      <c r="AF696" s="238"/>
      <c r="AG696" s="238"/>
      <c r="AH696" s="238"/>
      <c r="AI696" s="238"/>
    </row>
    <row r="697" spans="9:35">
      <c r="I697" s="238"/>
      <c r="J697" s="238"/>
      <c r="K697" s="238"/>
      <c r="L697" s="238"/>
      <c r="M697" s="238"/>
      <c r="N697" s="238"/>
      <c r="O697" s="238"/>
      <c r="P697" s="238"/>
      <c r="Q697" s="238"/>
      <c r="R697" s="238"/>
      <c r="S697" s="238"/>
      <c r="T697" s="238"/>
      <c r="U697" s="238"/>
      <c r="V697" s="238"/>
      <c r="W697" s="238"/>
      <c r="X697" s="238"/>
      <c r="Y697" s="238"/>
      <c r="Z697" s="238"/>
      <c r="AA697" s="238"/>
      <c r="AB697" s="238"/>
      <c r="AC697" s="238"/>
      <c r="AD697" s="238"/>
      <c r="AE697" s="238"/>
      <c r="AF697" s="238"/>
      <c r="AG697" s="238"/>
      <c r="AH697" s="238"/>
      <c r="AI697" s="238"/>
    </row>
    <row r="698" spans="9:35">
      <c r="I698" s="238"/>
      <c r="J698" s="238"/>
      <c r="K698" s="238"/>
      <c r="L698" s="238"/>
      <c r="M698" s="238"/>
      <c r="N698" s="238"/>
      <c r="O698" s="238"/>
      <c r="P698" s="238"/>
      <c r="Q698" s="238"/>
      <c r="R698" s="238"/>
      <c r="S698" s="238"/>
      <c r="T698" s="238"/>
      <c r="U698" s="238"/>
      <c r="V698" s="238"/>
      <c r="W698" s="238"/>
      <c r="X698" s="238"/>
      <c r="Y698" s="238"/>
      <c r="Z698" s="238"/>
      <c r="AA698" s="238"/>
      <c r="AB698" s="238"/>
      <c r="AC698" s="238"/>
      <c r="AD698" s="238"/>
      <c r="AE698" s="238"/>
      <c r="AF698" s="238"/>
      <c r="AG698" s="238"/>
      <c r="AH698" s="238"/>
      <c r="AI698" s="238"/>
    </row>
    <row r="699" spans="9:35">
      <c r="I699" s="238"/>
      <c r="J699" s="238"/>
      <c r="K699" s="238"/>
      <c r="L699" s="238"/>
      <c r="M699" s="238"/>
      <c r="N699" s="238"/>
      <c r="O699" s="238"/>
      <c r="P699" s="238"/>
      <c r="Q699" s="238"/>
      <c r="R699" s="238"/>
      <c r="S699" s="238"/>
      <c r="T699" s="238"/>
      <c r="U699" s="238"/>
      <c r="V699" s="238"/>
      <c r="W699" s="238"/>
      <c r="X699" s="238"/>
      <c r="Y699" s="238"/>
      <c r="Z699" s="238"/>
      <c r="AA699" s="238"/>
      <c r="AB699" s="238"/>
      <c r="AC699" s="238"/>
      <c r="AD699" s="238"/>
      <c r="AE699" s="238"/>
      <c r="AF699" s="238"/>
      <c r="AG699" s="238"/>
      <c r="AH699" s="238"/>
      <c r="AI699" s="238"/>
    </row>
    <row r="700" spans="9:35">
      <c r="I700" s="238"/>
      <c r="J700" s="238"/>
      <c r="K700" s="238"/>
      <c r="L700" s="238"/>
      <c r="M700" s="238"/>
      <c r="N700" s="238"/>
      <c r="O700" s="238"/>
      <c r="P700" s="238"/>
      <c r="Q700" s="238"/>
      <c r="R700" s="238"/>
      <c r="S700" s="238"/>
      <c r="T700" s="238"/>
      <c r="U700" s="238"/>
      <c r="V700" s="238"/>
      <c r="W700" s="238"/>
      <c r="X700" s="238"/>
      <c r="Y700" s="238"/>
      <c r="Z700" s="238"/>
      <c r="AA700" s="238"/>
      <c r="AB700" s="238"/>
      <c r="AC700" s="238"/>
      <c r="AD700" s="238"/>
      <c r="AE700" s="238"/>
      <c r="AF700" s="238"/>
      <c r="AG700" s="238"/>
      <c r="AH700" s="238"/>
      <c r="AI700" s="238"/>
    </row>
    <row r="701" spans="9:35">
      <c r="I701" s="238"/>
      <c r="J701" s="238"/>
      <c r="K701" s="238"/>
      <c r="L701" s="238"/>
      <c r="M701" s="238"/>
      <c r="N701" s="238"/>
      <c r="O701" s="238"/>
      <c r="P701" s="238"/>
      <c r="Q701" s="238"/>
      <c r="R701" s="238"/>
      <c r="S701" s="238"/>
      <c r="T701" s="238"/>
      <c r="U701" s="238"/>
      <c r="V701" s="238"/>
      <c r="W701" s="238"/>
      <c r="X701" s="238"/>
      <c r="Y701" s="238"/>
      <c r="Z701" s="238"/>
      <c r="AA701" s="238"/>
      <c r="AB701" s="238"/>
      <c r="AC701" s="238"/>
      <c r="AD701" s="238"/>
      <c r="AE701" s="238"/>
      <c r="AF701" s="238"/>
      <c r="AG701" s="238"/>
      <c r="AH701" s="238"/>
      <c r="AI701" s="238"/>
    </row>
    <row r="702" spans="9:35">
      <c r="I702" s="238"/>
      <c r="J702" s="238"/>
      <c r="K702" s="238"/>
      <c r="L702" s="238"/>
      <c r="M702" s="238"/>
      <c r="N702" s="238"/>
      <c r="O702" s="238"/>
      <c r="P702" s="238"/>
      <c r="Q702" s="238"/>
      <c r="R702" s="238"/>
      <c r="S702" s="238"/>
      <c r="T702" s="238"/>
      <c r="U702" s="238"/>
      <c r="V702" s="238"/>
      <c r="W702" s="238"/>
      <c r="X702" s="238"/>
      <c r="Y702" s="238"/>
      <c r="Z702" s="238"/>
      <c r="AA702" s="238"/>
      <c r="AB702" s="238"/>
      <c r="AC702" s="238"/>
      <c r="AD702" s="238"/>
      <c r="AE702" s="238"/>
      <c r="AF702" s="238"/>
      <c r="AG702" s="238"/>
      <c r="AH702" s="238"/>
      <c r="AI702" s="238"/>
    </row>
    <row r="703" spans="9:35">
      <c r="I703" s="238"/>
      <c r="J703" s="238"/>
      <c r="K703" s="238"/>
      <c r="L703" s="238"/>
      <c r="M703" s="238"/>
      <c r="N703" s="238"/>
      <c r="O703" s="238"/>
      <c r="P703" s="238"/>
      <c r="Q703" s="238"/>
      <c r="R703" s="238"/>
      <c r="S703" s="238"/>
      <c r="T703" s="238"/>
      <c r="U703" s="238"/>
      <c r="V703" s="238"/>
      <c r="W703" s="238"/>
      <c r="X703" s="238"/>
      <c r="Y703" s="238"/>
      <c r="Z703" s="238"/>
      <c r="AA703" s="238"/>
      <c r="AB703" s="238"/>
      <c r="AC703" s="238"/>
      <c r="AD703" s="238"/>
      <c r="AE703" s="238"/>
      <c r="AF703" s="238"/>
      <c r="AG703" s="238"/>
      <c r="AH703" s="238"/>
      <c r="AI703" s="238"/>
    </row>
    <row r="704" spans="9:35">
      <c r="I704" s="238"/>
      <c r="J704" s="238"/>
      <c r="K704" s="238"/>
      <c r="L704" s="238"/>
      <c r="M704" s="238"/>
      <c r="N704" s="238"/>
      <c r="O704" s="238"/>
      <c r="P704" s="238"/>
      <c r="Q704" s="238"/>
      <c r="R704" s="238"/>
      <c r="S704" s="238"/>
      <c r="T704" s="238"/>
      <c r="U704" s="238"/>
      <c r="V704" s="238"/>
      <c r="W704" s="238"/>
      <c r="X704" s="238"/>
      <c r="Y704" s="238"/>
      <c r="Z704" s="238"/>
      <c r="AA704" s="238"/>
      <c r="AB704" s="238"/>
      <c r="AC704" s="238"/>
      <c r="AD704" s="238"/>
      <c r="AE704" s="238"/>
      <c r="AF704" s="238"/>
      <c r="AG704" s="238"/>
      <c r="AH704" s="238"/>
      <c r="AI704" s="238"/>
    </row>
    <row r="705" spans="9:35">
      <c r="I705" s="238"/>
      <c r="J705" s="238"/>
      <c r="K705" s="238"/>
      <c r="L705" s="238"/>
      <c r="M705" s="238"/>
      <c r="N705" s="238"/>
      <c r="O705" s="238"/>
      <c r="P705" s="238"/>
      <c r="Q705" s="238"/>
      <c r="R705" s="238"/>
      <c r="S705" s="238"/>
      <c r="T705" s="238"/>
      <c r="U705" s="238"/>
      <c r="V705" s="238"/>
      <c r="W705" s="238"/>
      <c r="X705" s="238"/>
      <c r="Y705" s="238"/>
      <c r="Z705" s="238"/>
      <c r="AA705" s="238"/>
      <c r="AB705" s="238"/>
      <c r="AC705" s="238"/>
      <c r="AD705" s="238"/>
      <c r="AE705" s="238"/>
      <c r="AF705" s="238"/>
      <c r="AG705" s="238"/>
      <c r="AH705" s="238"/>
      <c r="AI705" s="238"/>
    </row>
    <row r="706" spans="9:35">
      <c r="I706" s="238"/>
      <c r="J706" s="238"/>
      <c r="K706" s="238"/>
      <c r="L706" s="238"/>
      <c r="M706" s="238"/>
      <c r="N706" s="238"/>
      <c r="O706" s="238"/>
      <c r="P706" s="238"/>
      <c r="Q706" s="238"/>
      <c r="R706" s="238"/>
      <c r="S706" s="238"/>
      <c r="T706" s="238"/>
      <c r="U706" s="238"/>
      <c r="V706" s="238"/>
      <c r="W706" s="238"/>
      <c r="X706" s="238"/>
      <c r="Y706" s="238"/>
      <c r="Z706" s="238"/>
      <c r="AA706" s="238"/>
      <c r="AB706" s="238"/>
      <c r="AC706" s="238"/>
      <c r="AD706" s="238"/>
      <c r="AE706" s="238"/>
      <c r="AF706" s="238"/>
      <c r="AG706" s="238"/>
      <c r="AH706" s="238"/>
      <c r="AI706" s="238"/>
    </row>
    <row r="707" spans="9:35">
      <c r="I707" s="238"/>
      <c r="J707" s="238"/>
      <c r="K707" s="238"/>
      <c r="L707" s="238"/>
      <c r="M707" s="238"/>
      <c r="N707" s="238"/>
      <c r="O707" s="238"/>
      <c r="P707" s="238"/>
      <c r="Q707" s="238"/>
      <c r="R707" s="238"/>
      <c r="S707" s="238"/>
      <c r="T707" s="238"/>
      <c r="U707" s="238"/>
      <c r="V707" s="238"/>
      <c r="W707" s="238"/>
      <c r="X707" s="238"/>
      <c r="Y707" s="238"/>
      <c r="Z707" s="238"/>
      <c r="AA707" s="238"/>
      <c r="AB707" s="238"/>
      <c r="AC707" s="238"/>
      <c r="AD707" s="238"/>
      <c r="AE707" s="238"/>
      <c r="AF707" s="238"/>
      <c r="AG707" s="238"/>
      <c r="AH707" s="238"/>
      <c r="AI707" s="238"/>
    </row>
    <row r="708" spans="9:35">
      <c r="I708" s="238"/>
      <c r="J708" s="238"/>
      <c r="K708" s="238"/>
      <c r="L708" s="238"/>
      <c r="M708" s="238"/>
      <c r="N708" s="238"/>
      <c r="O708" s="238"/>
      <c r="P708" s="238"/>
      <c r="Q708" s="238"/>
      <c r="R708" s="238"/>
      <c r="S708" s="238"/>
      <c r="T708" s="238"/>
      <c r="U708" s="238"/>
      <c r="V708" s="238"/>
      <c r="W708" s="238"/>
      <c r="X708" s="238"/>
      <c r="Y708" s="238"/>
      <c r="Z708" s="238"/>
      <c r="AA708" s="238"/>
      <c r="AB708" s="238"/>
      <c r="AC708" s="238"/>
      <c r="AD708" s="238"/>
      <c r="AE708" s="238"/>
      <c r="AF708" s="238"/>
      <c r="AG708" s="238"/>
      <c r="AH708" s="238"/>
      <c r="AI708" s="238"/>
    </row>
    <row r="709" spans="9:35">
      <c r="I709" s="238"/>
      <c r="J709" s="238"/>
      <c r="K709" s="238"/>
      <c r="L709" s="238"/>
      <c r="M709" s="238"/>
      <c r="N709" s="238"/>
      <c r="O709" s="238"/>
      <c r="P709" s="238"/>
      <c r="Q709" s="238"/>
      <c r="R709" s="238"/>
      <c r="S709" s="238"/>
      <c r="T709" s="238"/>
      <c r="U709" s="238"/>
      <c r="V709" s="238"/>
      <c r="W709" s="238"/>
      <c r="X709" s="238"/>
      <c r="Y709" s="238"/>
      <c r="Z709" s="238"/>
      <c r="AA709" s="238"/>
      <c r="AB709" s="238"/>
      <c r="AC709" s="238"/>
      <c r="AD709" s="238"/>
      <c r="AE709" s="238"/>
      <c r="AF709" s="238"/>
      <c r="AG709" s="238"/>
      <c r="AH709" s="238"/>
      <c r="AI709" s="238"/>
    </row>
    <row r="710" spans="9:35">
      <c r="I710" s="238"/>
      <c r="J710" s="238"/>
      <c r="K710" s="238"/>
      <c r="L710" s="238"/>
      <c r="M710" s="238"/>
      <c r="N710" s="238"/>
      <c r="O710" s="238"/>
      <c r="P710" s="238"/>
      <c r="Q710" s="238"/>
      <c r="R710" s="238"/>
      <c r="S710" s="238"/>
      <c r="T710" s="238"/>
      <c r="U710" s="238"/>
      <c r="V710" s="238"/>
      <c r="W710" s="238"/>
      <c r="X710" s="238"/>
      <c r="Y710" s="238"/>
      <c r="Z710" s="238"/>
      <c r="AA710" s="238"/>
      <c r="AB710" s="238"/>
      <c r="AC710" s="238"/>
      <c r="AD710" s="238"/>
      <c r="AE710" s="238"/>
      <c r="AF710" s="238"/>
      <c r="AG710" s="238"/>
      <c r="AH710" s="238"/>
      <c r="AI710" s="238"/>
    </row>
    <row r="711" spans="9:35">
      <c r="I711" s="238"/>
      <c r="J711" s="238"/>
      <c r="K711" s="238"/>
      <c r="L711" s="238"/>
      <c r="M711" s="238"/>
      <c r="N711" s="238"/>
      <c r="O711" s="238"/>
      <c r="P711" s="238"/>
      <c r="Q711" s="238"/>
      <c r="R711" s="238"/>
      <c r="S711" s="238"/>
      <c r="T711" s="238"/>
      <c r="U711" s="238"/>
      <c r="V711" s="238"/>
      <c r="W711" s="238"/>
      <c r="X711" s="238"/>
      <c r="Y711" s="238"/>
      <c r="Z711" s="238"/>
      <c r="AA711" s="238"/>
      <c r="AB711" s="238"/>
      <c r="AC711" s="238"/>
      <c r="AD711" s="238"/>
      <c r="AE711" s="238"/>
      <c r="AF711" s="238"/>
      <c r="AG711" s="238"/>
      <c r="AH711" s="238"/>
      <c r="AI711" s="238"/>
    </row>
    <row r="712" spans="9:35">
      <c r="I712" s="238"/>
      <c r="J712" s="238"/>
      <c r="K712" s="238"/>
      <c r="L712" s="238"/>
      <c r="M712" s="238"/>
      <c r="N712" s="238"/>
      <c r="O712" s="238"/>
      <c r="P712" s="238"/>
      <c r="Q712" s="238"/>
      <c r="R712" s="238"/>
      <c r="S712" s="238"/>
      <c r="T712" s="238"/>
      <c r="U712" s="238"/>
      <c r="V712" s="238"/>
      <c r="W712" s="238"/>
      <c r="X712" s="238"/>
      <c r="Y712" s="238"/>
      <c r="Z712" s="238"/>
      <c r="AA712" s="238"/>
      <c r="AB712" s="238"/>
      <c r="AC712" s="238"/>
      <c r="AD712" s="238"/>
      <c r="AE712" s="238"/>
      <c r="AF712" s="238"/>
      <c r="AG712" s="238"/>
      <c r="AH712" s="238"/>
      <c r="AI712" s="238"/>
    </row>
    <row r="713" spans="9:35">
      <c r="I713" s="238"/>
      <c r="J713" s="238"/>
      <c r="K713" s="238"/>
      <c r="L713" s="238"/>
      <c r="M713" s="238"/>
      <c r="N713" s="238"/>
      <c r="O713" s="238"/>
      <c r="P713" s="238"/>
      <c r="Q713" s="238"/>
      <c r="R713" s="238"/>
      <c r="S713" s="238"/>
      <c r="T713" s="238"/>
      <c r="U713" s="238"/>
      <c r="V713" s="238"/>
      <c r="W713" s="238"/>
      <c r="X713" s="238"/>
      <c r="Y713" s="238"/>
      <c r="Z713" s="238"/>
      <c r="AA713" s="238"/>
      <c r="AB713" s="238"/>
      <c r="AC713" s="238"/>
      <c r="AD713" s="238"/>
      <c r="AE713" s="238"/>
      <c r="AF713" s="238"/>
      <c r="AG713" s="238"/>
      <c r="AH713" s="238"/>
      <c r="AI713" s="238"/>
    </row>
    <row r="714" spans="9:35">
      <c r="I714" s="238"/>
      <c r="J714" s="238"/>
      <c r="K714" s="238"/>
      <c r="L714" s="238"/>
      <c r="M714" s="238"/>
      <c r="N714" s="238"/>
      <c r="O714" s="238"/>
      <c r="P714" s="238"/>
      <c r="Q714" s="238"/>
      <c r="R714" s="238"/>
      <c r="S714" s="238"/>
      <c r="T714" s="238"/>
      <c r="U714" s="238"/>
      <c r="V714" s="238"/>
      <c r="W714" s="238"/>
      <c r="X714" s="238"/>
      <c r="Y714" s="238"/>
      <c r="Z714" s="238"/>
      <c r="AA714" s="238"/>
      <c r="AB714" s="238"/>
      <c r="AC714" s="238"/>
      <c r="AD714" s="238"/>
      <c r="AE714" s="238"/>
      <c r="AF714" s="238"/>
      <c r="AG714" s="238"/>
      <c r="AH714" s="238"/>
      <c r="AI714" s="238"/>
    </row>
    <row r="715" spans="9:35"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  <c r="U715" s="238"/>
      <c r="V715" s="238"/>
      <c r="W715" s="238"/>
      <c r="X715" s="238"/>
      <c r="Y715" s="238"/>
      <c r="Z715" s="238"/>
      <c r="AA715" s="238"/>
      <c r="AB715" s="238"/>
      <c r="AC715" s="238"/>
      <c r="AD715" s="238"/>
      <c r="AE715" s="238"/>
      <c r="AF715" s="238"/>
      <c r="AG715" s="238"/>
      <c r="AH715" s="238"/>
      <c r="AI715" s="238"/>
    </row>
    <row r="716" spans="9:35">
      <c r="I716" s="238"/>
      <c r="J716" s="238"/>
      <c r="K716" s="238"/>
      <c r="L716" s="238"/>
      <c r="M716" s="238"/>
      <c r="N716" s="238"/>
      <c r="O716" s="238"/>
      <c r="P716" s="238"/>
      <c r="Q716" s="238"/>
      <c r="R716" s="238"/>
      <c r="S716" s="238"/>
      <c r="T716" s="238"/>
      <c r="U716" s="238"/>
      <c r="V716" s="238"/>
      <c r="W716" s="238"/>
      <c r="X716" s="238"/>
      <c r="Y716" s="238"/>
      <c r="Z716" s="238"/>
      <c r="AA716" s="238"/>
      <c r="AB716" s="238"/>
      <c r="AC716" s="238"/>
      <c r="AD716" s="238"/>
      <c r="AE716" s="238"/>
      <c r="AF716" s="238"/>
      <c r="AG716" s="238"/>
      <c r="AH716" s="238"/>
      <c r="AI716" s="238"/>
    </row>
    <row r="717" spans="9:35">
      <c r="I717" s="238"/>
      <c r="J717" s="238"/>
      <c r="K717" s="238"/>
      <c r="L717" s="238"/>
      <c r="M717" s="238"/>
      <c r="N717" s="238"/>
      <c r="O717" s="238"/>
      <c r="P717" s="238"/>
      <c r="Q717" s="238"/>
      <c r="R717" s="238"/>
      <c r="S717" s="238"/>
      <c r="T717" s="238"/>
      <c r="U717" s="238"/>
      <c r="V717" s="238"/>
      <c r="W717" s="238"/>
      <c r="X717" s="238"/>
      <c r="Y717" s="238"/>
      <c r="Z717" s="238"/>
      <c r="AA717" s="238"/>
      <c r="AB717" s="238"/>
      <c r="AC717" s="238"/>
      <c r="AD717" s="238"/>
      <c r="AE717" s="238"/>
      <c r="AF717" s="238"/>
      <c r="AG717" s="238"/>
      <c r="AH717" s="238"/>
      <c r="AI717" s="238"/>
    </row>
    <row r="718" spans="9:35">
      <c r="I718" s="238"/>
      <c r="J718" s="238"/>
      <c r="K718" s="238"/>
      <c r="L718" s="238"/>
      <c r="M718" s="238"/>
      <c r="N718" s="238"/>
      <c r="O718" s="238"/>
      <c r="P718" s="238"/>
      <c r="Q718" s="238"/>
      <c r="R718" s="238"/>
      <c r="S718" s="238"/>
      <c r="T718" s="238"/>
      <c r="U718" s="238"/>
      <c r="V718" s="238"/>
      <c r="W718" s="238"/>
      <c r="X718" s="238"/>
      <c r="Y718" s="238"/>
      <c r="Z718" s="238"/>
      <c r="AA718" s="238"/>
      <c r="AB718" s="238"/>
      <c r="AC718" s="238"/>
      <c r="AD718" s="238"/>
      <c r="AE718" s="238"/>
      <c r="AF718" s="238"/>
      <c r="AG718" s="238"/>
      <c r="AH718" s="238"/>
      <c r="AI718" s="238"/>
    </row>
    <row r="719" spans="9:35">
      <c r="I719" s="238"/>
      <c r="J719" s="238"/>
      <c r="K719" s="238"/>
      <c r="L719" s="238"/>
      <c r="M719" s="238"/>
      <c r="N719" s="238"/>
      <c r="O719" s="238"/>
      <c r="P719" s="238"/>
      <c r="Q719" s="238"/>
      <c r="R719" s="238"/>
      <c r="S719" s="238"/>
      <c r="T719" s="238"/>
      <c r="U719" s="238"/>
      <c r="V719" s="238"/>
      <c r="W719" s="238"/>
      <c r="X719" s="238"/>
      <c r="Y719" s="238"/>
      <c r="Z719" s="238"/>
      <c r="AA719" s="238"/>
      <c r="AB719" s="238"/>
      <c r="AC719" s="238"/>
      <c r="AD719" s="238"/>
      <c r="AE719" s="238"/>
      <c r="AF719" s="238"/>
      <c r="AG719" s="238"/>
      <c r="AH719" s="238"/>
      <c r="AI719" s="238"/>
    </row>
    <row r="720" spans="9:35">
      <c r="I720" s="238"/>
      <c r="J720" s="238"/>
      <c r="K720" s="238"/>
      <c r="L720" s="238"/>
      <c r="M720" s="238"/>
      <c r="N720" s="238"/>
      <c r="O720" s="238"/>
      <c r="P720" s="238"/>
      <c r="Q720" s="238"/>
      <c r="R720" s="238"/>
      <c r="S720" s="238"/>
      <c r="T720" s="238"/>
      <c r="U720" s="238"/>
      <c r="V720" s="238"/>
      <c r="W720" s="238"/>
      <c r="X720" s="238"/>
      <c r="Y720" s="238"/>
      <c r="Z720" s="238"/>
      <c r="AA720" s="238"/>
      <c r="AB720" s="238"/>
      <c r="AC720" s="238"/>
      <c r="AD720" s="238"/>
      <c r="AE720" s="238"/>
      <c r="AF720" s="238"/>
      <c r="AG720" s="238"/>
      <c r="AH720" s="238"/>
      <c r="AI720" s="238"/>
    </row>
    <row r="721" spans="9:35">
      <c r="I721" s="238"/>
      <c r="J721" s="238"/>
      <c r="K721" s="238"/>
      <c r="L721" s="238"/>
      <c r="M721" s="238"/>
      <c r="N721" s="238"/>
      <c r="O721" s="238"/>
      <c r="P721" s="238"/>
      <c r="Q721" s="238"/>
      <c r="R721" s="238"/>
      <c r="S721" s="238"/>
      <c r="T721" s="238"/>
      <c r="U721" s="238"/>
      <c r="V721" s="238"/>
      <c r="W721" s="238"/>
      <c r="X721" s="238"/>
      <c r="Y721" s="238"/>
      <c r="Z721" s="238"/>
      <c r="AA721" s="238"/>
      <c r="AB721" s="238"/>
      <c r="AC721" s="238"/>
      <c r="AD721" s="238"/>
      <c r="AE721" s="238"/>
      <c r="AF721" s="238"/>
      <c r="AG721" s="238"/>
      <c r="AH721" s="238"/>
      <c r="AI721" s="238"/>
    </row>
    <row r="722" spans="9:35"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  <c r="U722" s="238"/>
      <c r="V722" s="238"/>
      <c r="W722" s="238"/>
      <c r="X722" s="238"/>
      <c r="Y722" s="238"/>
      <c r="Z722" s="238"/>
      <c r="AA722" s="238"/>
      <c r="AB722" s="238"/>
      <c r="AC722" s="238"/>
      <c r="AD722" s="238"/>
      <c r="AE722" s="238"/>
      <c r="AF722" s="238"/>
      <c r="AG722" s="238"/>
      <c r="AH722" s="238"/>
      <c r="AI722" s="238"/>
    </row>
    <row r="723" spans="9:35">
      <c r="I723" s="238"/>
      <c r="J723" s="238"/>
      <c r="K723" s="238"/>
      <c r="L723" s="238"/>
      <c r="M723" s="238"/>
      <c r="N723" s="238"/>
      <c r="O723" s="238"/>
      <c r="P723" s="238"/>
      <c r="Q723" s="238"/>
      <c r="R723" s="238"/>
      <c r="S723" s="238"/>
      <c r="T723" s="238"/>
      <c r="U723" s="238"/>
      <c r="V723" s="238"/>
      <c r="W723" s="238"/>
      <c r="X723" s="238"/>
      <c r="Y723" s="238"/>
      <c r="Z723" s="238"/>
      <c r="AA723" s="238"/>
      <c r="AB723" s="238"/>
      <c r="AC723" s="238"/>
      <c r="AD723" s="238"/>
      <c r="AE723" s="238"/>
      <c r="AF723" s="238"/>
      <c r="AG723" s="238"/>
      <c r="AH723" s="238"/>
      <c r="AI723" s="238"/>
    </row>
    <row r="724" spans="9:35">
      <c r="I724" s="238"/>
      <c r="J724" s="238"/>
      <c r="K724" s="238"/>
      <c r="L724" s="238"/>
      <c r="M724" s="238"/>
      <c r="N724" s="238"/>
      <c r="O724" s="238"/>
      <c r="P724" s="238"/>
      <c r="Q724" s="238"/>
      <c r="R724" s="238"/>
      <c r="S724" s="238"/>
      <c r="T724" s="238"/>
      <c r="U724" s="238"/>
      <c r="V724" s="238"/>
      <c r="W724" s="238"/>
      <c r="X724" s="238"/>
      <c r="Y724" s="238"/>
      <c r="Z724" s="238"/>
      <c r="AA724" s="238"/>
      <c r="AB724" s="238"/>
      <c r="AC724" s="238"/>
      <c r="AD724" s="238"/>
      <c r="AE724" s="238"/>
      <c r="AF724" s="238"/>
      <c r="AG724" s="238"/>
      <c r="AH724" s="238"/>
      <c r="AI724" s="238"/>
    </row>
    <row r="725" spans="9:35">
      <c r="I725" s="238"/>
      <c r="J725" s="238"/>
      <c r="K725" s="238"/>
      <c r="L725" s="238"/>
      <c r="M725" s="238"/>
      <c r="N725" s="238"/>
      <c r="O725" s="238"/>
      <c r="P725" s="238"/>
      <c r="Q725" s="238"/>
      <c r="R725" s="238"/>
      <c r="S725" s="238"/>
      <c r="T725" s="238"/>
      <c r="U725" s="238"/>
      <c r="V725" s="238"/>
      <c r="W725" s="238"/>
      <c r="X725" s="238"/>
      <c r="Y725" s="238"/>
      <c r="Z725" s="238"/>
      <c r="AA725" s="238"/>
      <c r="AB725" s="238"/>
      <c r="AC725" s="238"/>
      <c r="AD725" s="238"/>
      <c r="AE725" s="238"/>
      <c r="AF725" s="238"/>
      <c r="AG725" s="238"/>
      <c r="AH725" s="238"/>
      <c r="AI725" s="238"/>
    </row>
    <row r="726" spans="9:35">
      <c r="I726" s="238"/>
      <c r="J726" s="238"/>
      <c r="K726" s="238"/>
      <c r="L726" s="238"/>
      <c r="M726" s="238"/>
      <c r="N726" s="238"/>
      <c r="O726" s="238"/>
      <c r="P726" s="238"/>
      <c r="Q726" s="238"/>
      <c r="R726" s="238"/>
      <c r="S726" s="238"/>
      <c r="T726" s="238"/>
      <c r="U726" s="238"/>
      <c r="V726" s="238"/>
      <c r="W726" s="238"/>
      <c r="X726" s="238"/>
      <c r="Y726" s="238"/>
      <c r="Z726" s="238"/>
      <c r="AA726" s="238"/>
      <c r="AB726" s="238"/>
      <c r="AC726" s="238"/>
      <c r="AD726" s="238"/>
      <c r="AE726" s="238"/>
      <c r="AF726" s="238"/>
      <c r="AG726" s="238"/>
      <c r="AH726" s="238"/>
      <c r="AI726" s="238"/>
    </row>
    <row r="727" spans="9:35">
      <c r="I727" s="238"/>
      <c r="J727" s="238"/>
      <c r="K727" s="238"/>
      <c r="L727" s="238"/>
      <c r="M727" s="238"/>
      <c r="N727" s="238"/>
      <c r="O727" s="238"/>
      <c r="P727" s="238"/>
      <c r="Q727" s="238"/>
      <c r="R727" s="238"/>
      <c r="S727" s="238"/>
      <c r="T727" s="238"/>
      <c r="U727" s="238"/>
      <c r="V727" s="238"/>
      <c r="W727" s="238"/>
      <c r="X727" s="238"/>
      <c r="Y727" s="238"/>
      <c r="Z727" s="238"/>
      <c r="AA727" s="238"/>
      <c r="AB727" s="238"/>
      <c r="AC727" s="238"/>
      <c r="AD727" s="238"/>
      <c r="AE727" s="238"/>
      <c r="AF727" s="238"/>
      <c r="AG727" s="238"/>
      <c r="AH727" s="238"/>
      <c r="AI727" s="238"/>
    </row>
    <row r="728" spans="9:35">
      <c r="I728" s="238"/>
      <c r="J728" s="238"/>
      <c r="K728" s="238"/>
      <c r="L728" s="238"/>
      <c r="M728" s="238"/>
      <c r="N728" s="238"/>
      <c r="O728" s="238"/>
      <c r="P728" s="238"/>
      <c r="Q728" s="238"/>
      <c r="R728" s="238"/>
      <c r="S728" s="238"/>
      <c r="T728" s="238"/>
      <c r="U728" s="238"/>
      <c r="V728" s="238"/>
      <c r="W728" s="238"/>
      <c r="X728" s="238"/>
      <c r="Y728" s="238"/>
      <c r="Z728" s="238"/>
      <c r="AA728" s="238"/>
      <c r="AB728" s="238"/>
      <c r="AC728" s="238"/>
      <c r="AD728" s="238"/>
      <c r="AE728" s="238"/>
      <c r="AF728" s="238"/>
      <c r="AG728" s="238"/>
      <c r="AH728" s="238"/>
      <c r="AI728" s="238"/>
    </row>
    <row r="729" spans="9:35">
      <c r="I729" s="238"/>
      <c r="J729" s="238"/>
      <c r="K729" s="238"/>
      <c r="L729" s="238"/>
      <c r="M729" s="238"/>
      <c r="N729" s="238"/>
      <c r="O729" s="238"/>
      <c r="P729" s="238"/>
      <c r="Q729" s="238"/>
      <c r="R729" s="238"/>
      <c r="S729" s="238"/>
      <c r="T729" s="238"/>
      <c r="U729" s="238"/>
      <c r="V729" s="238"/>
      <c r="W729" s="238"/>
      <c r="X729" s="238"/>
      <c r="Y729" s="238"/>
      <c r="Z729" s="238"/>
      <c r="AA729" s="238"/>
      <c r="AB729" s="238"/>
      <c r="AC729" s="238"/>
      <c r="AD729" s="238"/>
      <c r="AE729" s="238"/>
      <c r="AF729" s="238"/>
      <c r="AG729" s="238"/>
      <c r="AH729" s="238"/>
      <c r="AI729" s="238"/>
    </row>
    <row r="730" spans="9:35">
      <c r="I730" s="238"/>
      <c r="J730" s="238"/>
      <c r="K730" s="238"/>
      <c r="L730" s="238"/>
      <c r="M730" s="238"/>
      <c r="N730" s="238"/>
      <c r="O730" s="238"/>
      <c r="P730" s="238"/>
      <c r="Q730" s="238"/>
      <c r="R730" s="238"/>
      <c r="S730" s="238"/>
      <c r="T730" s="238"/>
      <c r="U730" s="238"/>
      <c r="V730" s="238"/>
      <c r="W730" s="238"/>
      <c r="X730" s="238"/>
      <c r="Y730" s="238"/>
      <c r="Z730" s="238"/>
      <c r="AA730" s="238"/>
      <c r="AB730" s="238"/>
      <c r="AC730" s="238"/>
      <c r="AD730" s="238"/>
      <c r="AE730" s="238"/>
      <c r="AF730" s="238"/>
      <c r="AG730" s="238"/>
      <c r="AH730" s="238"/>
      <c r="AI730" s="238"/>
    </row>
    <row r="731" spans="9:35">
      <c r="I731" s="238"/>
      <c r="J731" s="238"/>
      <c r="K731" s="238"/>
      <c r="L731" s="238"/>
      <c r="M731" s="238"/>
      <c r="N731" s="238"/>
      <c r="O731" s="238"/>
      <c r="P731" s="238"/>
      <c r="Q731" s="238"/>
      <c r="R731" s="238"/>
      <c r="S731" s="238"/>
      <c r="T731" s="238"/>
      <c r="U731" s="238"/>
      <c r="V731" s="238"/>
      <c r="W731" s="238"/>
      <c r="X731" s="238"/>
      <c r="Y731" s="238"/>
      <c r="Z731" s="238"/>
      <c r="AA731" s="238"/>
      <c r="AB731" s="238"/>
      <c r="AC731" s="238"/>
      <c r="AD731" s="238"/>
      <c r="AE731" s="238"/>
      <c r="AF731" s="238"/>
      <c r="AG731" s="238"/>
      <c r="AH731" s="238"/>
      <c r="AI731" s="238"/>
    </row>
    <row r="732" spans="9:35">
      <c r="I732" s="238"/>
      <c r="J732" s="238"/>
      <c r="K732" s="238"/>
      <c r="L732" s="238"/>
      <c r="M732" s="238"/>
      <c r="N732" s="238"/>
      <c r="O732" s="238"/>
      <c r="P732" s="238"/>
      <c r="Q732" s="238"/>
      <c r="R732" s="238"/>
      <c r="S732" s="238"/>
      <c r="T732" s="238"/>
      <c r="U732" s="238"/>
      <c r="V732" s="238"/>
      <c r="W732" s="238"/>
      <c r="X732" s="238"/>
      <c r="Y732" s="238"/>
      <c r="Z732" s="238"/>
      <c r="AA732" s="238"/>
      <c r="AB732" s="238"/>
      <c r="AC732" s="238"/>
      <c r="AD732" s="238"/>
      <c r="AE732" s="238"/>
      <c r="AF732" s="238"/>
      <c r="AG732" s="238"/>
      <c r="AH732" s="238"/>
      <c r="AI732" s="238"/>
    </row>
    <row r="733" spans="9:35">
      <c r="I733" s="238"/>
      <c r="J733" s="238"/>
      <c r="K733" s="238"/>
      <c r="L733" s="238"/>
      <c r="M733" s="238"/>
      <c r="N733" s="238"/>
      <c r="O733" s="238"/>
      <c r="P733" s="238"/>
      <c r="Q733" s="238"/>
      <c r="R733" s="238"/>
      <c r="S733" s="238"/>
      <c r="T733" s="238"/>
      <c r="U733" s="238"/>
      <c r="V733" s="238"/>
      <c r="W733" s="238"/>
      <c r="X733" s="238"/>
      <c r="Y733" s="238"/>
      <c r="Z733" s="238"/>
      <c r="AA733" s="238"/>
      <c r="AB733" s="238"/>
      <c r="AC733" s="238"/>
      <c r="AD733" s="238"/>
      <c r="AE733" s="238"/>
      <c r="AF733" s="238"/>
      <c r="AG733" s="238"/>
      <c r="AH733" s="238"/>
      <c r="AI733" s="238"/>
    </row>
    <row r="734" spans="9:35">
      <c r="I734" s="238"/>
      <c r="J734" s="238"/>
      <c r="K734" s="238"/>
      <c r="L734" s="238"/>
      <c r="M734" s="238"/>
      <c r="N734" s="238"/>
      <c r="O734" s="238"/>
      <c r="P734" s="238"/>
      <c r="Q734" s="238"/>
      <c r="R734" s="238"/>
      <c r="S734" s="238"/>
      <c r="T734" s="238"/>
      <c r="U734" s="238"/>
      <c r="V734" s="238"/>
      <c r="W734" s="238"/>
      <c r="X734" s="238"/>
      <c r="Y734" s="238"/>
      <c r="Z734" s="238"/>
      <c r="AA734" s="238"/>
      <c r="AB734" s="238"/>
      <c r="AC734" s="238"/>
      <c r="AD734" s="238"/>
      <c r="AE734" s="238"/>
      <c r="AF734" s="238"/>
      <c r="AG734" s="238"/>
      <c r="AH734" s="238"/>
      <c r="AI734" s="238"/>
    </row>
    <row r="735" spans="9:35">
      <c r="I735" s="238"/>
      <c r="J735" s="238"/>
      <c r="K735" s="238"/>
      <c r="L735" s="238"/>
      <c r="M735" s="238"/>
      <c r="N735" s="238"/>
      <c r="O735" s="238"/>
      <c r="P735" s="238"/>
      <c r="Q735" s="238"/>
      <c r="R735" s="238"/>
      <c r="S735" s="238"/>
      <c r="T735" s="238"/>
      <c r="U735" s="238"/>
      <c r="V735" s="238"/>
      <c r="W735" s="238"/>
      <c r="X735" s="238"/>
      <c r="Y735" s="238"/>
      <c r="Z735" s="238"/>
      <c r="AA735" s="238"/>
      <c r="AB735" s="238"/>
      <c r="AC735" s="238"/>
      <c r="AD735" s="238"/>
      <c r="AE735" s="238"/>
      <c r="AF735" s="238"/>
      <c r="AG735" s="238"/>
      <c r="AH735" s="238"/>
      <c r="AI735" s="238"/>
    </row>
    <row r="736" spans="9:35">
      <c r="I736" s="238"/>
      <c r="J736" s="238"/>
      <c r="K736" s="238"/>
      <c r="L736" s="238"/>
      <c r="M736" s="238"/>
      <c r="N736" s="238"/>
      <c r="O736" s="238"/>
      <c r="P736" s="238"/>
      <c r="Q736" s="238"/>
      <c r="R736" s="238"/>
      <c r="S736" s="238"/>
      <c r="T736" s="238"/>
      <c r="U736" s="238"/>
      <c r="V736" s="238"/>
      <c r="W736" s="238"/>
      <c r="X736" s="238"/>
      <c r="Y736" s="238"/>
      <c r="Z736" s="238"/>
      <c r="AA736" s="238"/>
      <c r="AB736" s="238"/>
      <c r="AC736" s="238"/>
      <c r="AD736" s="238"/>
      <c r="AE736" s="238"/>
      <c r="AF736" s="238"/>
      <c r="AG736" s="238"/>
      <c r="AH736" s="238"/>
      <c r="AI736" s="238"/>
    </row>
    <row r="737" spans="9:35">
      <c r="I737" s="238"/>
      <c r="J737" s="238"/>
      <c r="K737" s="238"/>
      <c r="L737" s="238"/>
      <c r="M737" s="238"/>
      <c r="N737" s="238"/>
      <c r="O737" s="238"/>
      <c r="P737" s="238"/>
      <c r="Q737" s="238"/>
      <c r="R737" s="238"/>
      <c r="S737" s="238"/>
      <c r="T737" s="238"/>
      <c r="U737" s="238"/>
      <c r="V737" s="238"/>
      <c r="W737" s="238"/>
      <c r="X737" s="238"/>
      <c r="Y737" s="238"/>
      <c r="Z737" s="238"/>
      <c r="AA737" s="238"/>
      <c r="AB737" s="238"/>
      <c r="AC737" s="238"/>
      <c r="AD737" s="238"/>
      <c r="AE737" s="238"/>
      <c r="AF737" s="238"/>
      <c r="AG737" s="238"/>
      <c r="AH737" s="238"/>
      <c r="AI737" s="238"/>
    </row>
    <row r="738" spans="9:35">
      <c r="I738" s="238"/>
      <c r="J738" s="238"/>
      <c r="K738" s="238"/>
      <c r="L738" s="238"/>
      <c r="M738" s="238"/>
      <c r="N738" s="238"/>
      <c r="O738" s="238"/>
      <c r="P738" s="238"/>
      <c r="Q738" s="238"/>
      <c r="R738" s="238"/>
      <c r="S738" s="238"/>
      <c r="T738" s="238"/>
      <c r="U738" s="238"/>
      <c r="V738" s="238"/>
      <c r="W738" s="238"/>
      <c r="X738" s="238"/>
      <c r="Y738" s="238"/>
      <c r="Z738" s="238"/>
      <c r="AA738" s="238"/>
      <c r="AB738" s="238"/>
      <c r="AC738" s="238"/>
      <c r="AD738" s="238"/>
      <c r="AE738" s="238"/>
      <c r="AF738" s="238"/>
      <c r="AG738" s="238"/>
      <c r="AH738" s="238"/>
      <c r="AI738" s="238"/>
    </row>
    <row r="739" spans="9:35">
      <c r="I739" s="238"/>
      <c r="J739" s="238"/>
      <c r="K739" s="238"/>
      <c r="L739" s="238"/>
      <c r="M739" s="238"/>
      <c r="N739" s="238"/>
      <c r="O739" s="238"/>
      <c r="P739" s="238"/>
      <c r="Q739" s="238"/>
      <c r="R739" s="238"/>
      <c r="S739" s="238"/>
      <c r="T739" s="238"/>
      <c r="U739" s="238"/>
      <c r="V739" s="238"/>
      <c r="W739" s="238"/>
      <c r="X739" s="238"/>
      <c r="Y739" s="238"/>
      <c r="Z739" s="238"/>
      <c r="AA739" s="238"/>
      <c r="AB739" s="238"/>
      <c r="AC739" s="238"/>
      <c r="AD739" s="238"/>
      <c r="AE739" s="238"/>
      <c r="AF739" s="238"/>
      <c r="AG739" s="238"/>
      <c r="AH739" s="238"/>
      <c r="AI739" s="238"/>
    </row>
    <row r="740" spans="9:35">
      <c r="I740" s="238"/>
      <c r="J740" s="238"/>
      <c r="K740" s="238"/>
      <c r="L740" s="238"/>
      <c r="M740" s="238"/>
      <c r="N740" s="238"/>
      <c r="O740" s="238"/>
      <c r="P740" s="238"/>
      <c r="Q740" s="238"/>
      <c r="R740" s="238"/>
      <c r="S740" s="238"/>
      <c r="T740" s="238"/>
      <c r="U740" s="238"/>
      <c r="V740" s="238"/>
      <c r="W740" s="238"/>
      <c r="X740" s="238"/>
      <c r="Y740" s="238"/>
      <c r="Z740" s="238"/>
      <c r="AA740" s="238"/>
      <c r="AB740" s="238"/>
      <c r="AC740" s="238"/>
      <c r="AD740" s="238"/>
      <c r="AE740" s="238"/>
      <c r="AF740" s="238"/>
      <c r="AG740" s="238"/>
      <c r="AH740" s="238"/>
      <c r="AI740" s="238"/>
    </row>
    <row r="741" spans="9:35">
      <c r="I741" s="238"/>
      <c r="J741" s="238"/>
      <c r="K741" s="238"/>
      <c r="L741" s="238"/>
      <c r="M741" s="238"/>
      <c r="N741" s="238"/>
      <c r="O741" s="238"/>
      <c r="P741" s="238"/>
      <c r="Q741" s="238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38"/>
      <c r="AC741" s="238"/>
      <c r="AD741" s="238"/>
      <c r="AE741" s="238"/>
      <c r="AF741" s="238"/>
      <c r="AG741" s="238"/>
      <c r="AH741" s="238"/>
      <c r="AI741" s="238"/>
    </row>
    <row r="742" spans="9:35">
      <c r="I742" s="238"/>
      <c r="J742" s="238"/>
      <c r="K742" s="238"/>
      <c r="L742" s="238"/>
      <c r="M742" s="238"/>
      <c r="N742" s="238"/>
      <c r="O742" s="238"/>
      <c r="P742" s="238"/>
      <c r="Q742" s="238"/>
      <c r="R742" s="238"/>
      <c r="S742" s="238"/>
      <c r="T742" s="238"/>
      <c r="U742" s="238"/>
      <c r="V742" s="238"/>
      <c r="W742" s="238"/>
      <c r="X742" s="238"/>
      <c r="Y742" s="238"/>
      <c r="Z742" s="238"/>
      <c r="AA742" s="238"/>
      <c r="AB742" s="238"/>
      <c r="AC742" s="238"/>
      <c r="AD742" s="238"/>
      <c r="AE742" s="238"/>
      <c r="AF742" s="238"/>
      <c r="AG742" s="238"/>
      <c r="AH742" s="238"/>
      <c r="AI742" s="238"/>
    </row>
    <row r="743" spans="9:35">
      <c r="I743" s="238"/>
      <c r="J743" s="238"/>
      <c r="K743" s="238"/>
      <c r="L743" s="238"/>
      <c r="M743" s="238"/>
      <c r="N743" s="238"/>
      <c r="O743" s="238"/>
      <c r="P743" s="238"/>
      <c r="Q743" s="238"/>
      <c r="R743" s="238"/>
      <c r="S743" s="238"/>
      <c r="T743" s="238"/>
      <c r="U743" s="238"/>
      <c r="V743" s="238"/>
      <c r="W743" s="238"/>
      <c r="X743" s="238"/>
      <c r="Y743" s="238"/>
      <c r="Z743" s="238"/>
      <c r="AA743" s="238"/>
      <c r="AB743" s="238"/>
      <c r="AC743" s="238"/>
      <c r="AD743" s="238"/>
      <c r="AE743" s="238"/>
      <c r="AF743" s="238"/>
      <c r="AG743" s="238"/>
      <c r="AH743" s="238"/>
      <c r="AI743" s="238"/>
    </row>
    <row r="744" spans="9:35">
      <c r="I744" s="238"/>
      <c r="J744" s="238"/>
      <c r="K744" s="238"/>
      <c r="L744" s="238"/>
      <c r="M744" s="238"/>
      <c r="N744" s="238"/>
      <c r="O744" s="238"/>
      <c r="P744" s="238"/>
      <c r="Q744" s="238"/>
      <c r="R744" s="238"/>
      <c r="S744" s="238"/>
      <c r="T744" s="238"/>
      <c r="U744" s="238"/>
      <c r="V744" s="238"/>
      <c r="W744" s="238"/>
      <c r="X744" s="238"/>
      <c r="Y744" s="238"/>
      <c r="Z744" s="238"/>
      <c r="AA744" s="238"/>
      <c r="AB744" s="238"/>
      <c r="AC744" s="238"/>
      <c r="AD744" s="238"/>
      <c r="AE744" s="238"/>
      <c r="AF744" s="238"/>
      <c r="AG744" s="238"/>
      <c r="AH744" s="238"/>
      <c r="AI744" s="238"/>
    </row>
    <row r="745" spans="9:35">
      <c r="I745" s="238"/>
      <c r="J745" s="238"/>
      <c r="K745" s="238"/>
      <c r="L745" s="238"/>
      <c r="M745" s="238"/>
      <c r="N745" s="238"/>
      <c r="O745" s="238"/>
      <c r="P745" s="238"/>
      <c r="Q745" s="238"/>
      <c r="R745" s="238"/>
      <c r="S745" s="238"/>
      <c r="T745" s="238"/>
      <c r="U745" s="238"/>
      <c r="V745" s="238"/>
      <c r="W745" s="238"/>
      <c r="X745" s="238"/>
      <c r="Y745" s="238"/>
      <c r="Z745" s="238"/>
      <c r="AA745" s="238"/>
      <c r="AB745" s="238"/>
      <c r="AC745" s="238"/>
      <c r="AD745" s="238"/>
      <c r="AE745" s="238"/>
      <c r="AF745" s="238"/>
      <c r="AG745" s="238"/>
      <c r="AH745" s="238"/>
      <c r="AI745" s="238"/>
    </row>
    <row r="746" spans="9:35">
      <c r="I746" s="238"/>
      <c r="J746" s="238"/>
      <c r="K746" s="238"/>
      <c r="L746" s="238"/>
      <c r="M746" s="238"/>
      <c r="N746" s="238"/>
      <c r="O746" s="238"/>
      <c r="P746" s="238"/>
      <c r="Q746" s="238"/>
      <c r="R746" s="238"/>
      <c r="S746" s="238"/>
      <c r="T746" s="238"/>
      <c r="U746" s="238"/>
      <c r="V746" s="238"/>
      <c r="W746" s="238"/>
      <c r="X746" s="238"/>
      <c r="Y746" s="238"/>
      <c r="Z746" s="238"/>
      <c r="AA746" s="238"/>
      <c r="AB746" s="238"/>
      <c r="AC746" s="238"/>
      <c r="AD746" s="238"/>
      <c r="AE746" s="238"/>
      <c r="AF746" s="238"/>
      <c r="AG746" s="238"/>
      <c r="AH746" s="238"/>
      <c r="AI746" s="238"/>
    </row>
    <row r="747" spans="9:35">
      <c r="I747" s="238"/>
      <c r="J747" s="238"/>
      <c r="K747" s="238"/>
      <c r="L747" s="238"/>
      <c r="M747" s="238"/>
      <c r="N747" s="238"/>
      <c r="O747" s="238"/>
      <c r="P747" s="238"/>
      <c r="Q747" s="238"/>
      <c r="R747" s="238"/>
      <c r="S747" s="238"/>
      <c r="T747" s="238"/>
      <c r="U747" s="238"/>
      <c r="V747" s="238"/>
      <c r="W747" s="238"/>
      <c r="X747" s="238"/>
      <c r="Y747" s="238"/>
      <c r="Z747" s="238"/>
      <c r="AA747" s="238"/>
      <c r="AB747" s="238"/>
      <c r="AC747" s="238"/>
      <c r="AD747" s="238"/>
      <c r="AE747" s="238"/>
      <c r="AF747" s="238"/>
      <c r="AG747" s="238"/>
      <c r="AH747" s="238"/>
      <c r="AI747" s="238"/>
    </row>
    <row r="748" spans="9:35">
      <c r="I748" s="238"/>
      <c r="J748" s="238"/>
      <c r="K748" s="238"/>
      <c r="L748" s="238"/>
      <c r="M748" s="238"/>
      <c r="N748" s="238"/>
      <c r="O748" s="238"/>
      <c r="P748" s="238"/>
      <c r="Q748" s="238"/>
      <c r="R748" s="238"/>
      <c r="S748" s="238"/>
      <c r="T748" s="238"/>
      <c r="U748" s="238"/>
      <c r="V748" s="238"/>
      <c r="W748" s="238"/>
      <c r="X748" s="238"/>
      <c r="Y748" s="238"/>
      <c r="Z748" s="238"/>
      <c r="AA748" s="238"/>
      <c r="AB748" s="238"/>
      <c r="AC748" s="238"/>
      <c r="AD748" s="238"/>
      <c r="AE748" s="238"/>
      <c r="AF748" s="238"/>
      <c r="AG748" s="238"/>
      <c r="AH748" s="238"/>
      <c r="AI748" s="238"/>
    </row>
    <row r="749" spans="9:35">
      <c r="I749" s="238"/>
      <c r="J749" s="238"/>
      <c r="K749" s="238"/>
      <c r="L749" s="238"/>
      <c r="M749" s="238"/>
      <c r="N749" s="238"/>
      <c r="O749" s="238"/>
      <c r="P749" s="238"/>
      <c r="Q749" s="238"/>
      <c r="R749" s="238"/>
      <c r="S749" s="238"/>
      <c r="T749" s="238"/>
      <c r="U749" s="238"/>
      <c r="V749" s="238"/>
      <c r="W749" s="238"/>
      <c r="X749" s="238"/>
      <c r="Y749" s="238"/>
      <c r="Z749" s="238"/>
      <c r="AA749" s="238"/>
      <c r="AB749" s="238"/>
      <c r="AC749" s="238"/>
      <c r="AD749" s="238"/>
      <c r="AE749" s="238"/>
      <c r="AF749" s="238"/>
      <c r="AG749" s="238"/>
      <c r="AH749" s="238"/>
      <c r="AI749" s="238"/>
    </row>
    <row r="750" spans="9:35">
      <c r="I750" s="238"/>
      <c r="J750" s="238"/>
      <c r="K750" s="238"/>
      <c r="L750" s="238"/>
      <c r="M750" s="238"/>
      <c r="N750" s="238"/>
      <c r="O750" s="238"/>
      <c r="P750" s="238"/>
      <c r="Q750" s="238"/>
      <c r="R750" s="238"/>
      <c r="S750" s="238"/>
      <c r="T750" s="238"/>
      <c r="U750" s="238"/>
      <c r="V750" s="238"/>
      <c r="W750" s="238"/>
      <c r="X750" s="238"/>
      <c r="Y750" s="238"/>
      <c r="Z750" s="238"/>
      <c r="AA750" s="238"/>
      <c r="AB750" s="238"/>
      <c r="AC750" s="238"/>
      <c r="AD750" s="238"/>
      <c r="AE750" s="238"/>
      <c r="AF750" s="238"/>
      <c r="AG750" s="238"/>
      <c r="AH750" s="238"/>
      <c r="AI750" s="238"/>
    </row>
    <row r="751" spans="9:35">
      <c r="I751" s="238"/>
      <c r="J751" s="238"/>
      <c r="K751" s="238"/>
      <c r="L751" s="238"/>
      <c r="M751" s="238"/>
      <c r="N751" s="238"/>
      <c r="O751" s="238"/>
      <c r="P751" s="238"/>
      <c r="Q751" s="238"/>
      <c r="R751" s="238"/>
      <c r="S751" s="238"/>
      <c r="T751" s="238"/>
      <c r="U751" s="238"/>
      <c r="V751" s="238"/>
      <c r="W751" s="238"/>
      <c r="X751" s="238"/>
      <c r="Y751" s="238"/>
      <c r="Z751" s="238"/>
      <c r="AA751" s="238"/>
      <c r="AB751" s="238"/>
      <c r="AC751" s="238"/>
      <c r="AD751" s="238"/>
      <c r="AE751" s="238"/>
      <c r="AF751" s="238"/>
      <c r="AG751" s="238"/>
      <c r="AH751" s="238"/>
      <c r="AI751" s="238"/>
    </row>
    <row r="752" spans="9:35">
      <c r="I752" s="238"/>
      <c r="J752" s="238"/>
      <c r="K752" s="238"/>
      <c r="L752" s="238"/>
      <c r="M752" s="238"/>
      <c r="N752" s="238"/>
      <c r="O752" s="238"/>
      <c r="P752" s="238"/>
      <c r="Q752" s="238"/>
      <c r="R752" s="238"/>
      <c r="S752" s="238"/>
      <c r="T752" s="238"/>
      <c r="U752" s="238"/>
      <c r="V752" s="238"/>
      <c r="W752" s="238"/>
      <c r="X752" s="238"/>
      <c r="Y752" s="238"/>
      <c r="Z752" s="238"/>
      <c r="AA752" s="238"/>
      <c r="AB752" s="238"/>
      <c r="AC752" s="238"/>
      <c r="AD752" s="238"/>
      <c r="AE752" s="238"/>
      <c r="AF752" s="238"/>
      <c r="AG752" s="238"/>
      <c r="AH752" s="238"/>
      <c r="AI752" s="238"/>
    </row>
    <row r="753" spans="9:35">
      <c r="I753" s="238"/>
      <c r="J753" s="238"/>
      <c r="K753" s="238"/>
      <c r="L753" s="238"/>
      <c r="M753" s="238"/>
      <c r="N753" s="238"/>
      <c r="O753" s="238"/>
      <c r="P753" s="238"/>
      <c r="Q753" s="238"/>
      <c r="R753" s="238"/>
      <c r="S753" s="238"/>
      <c r="T753" s="238"/>
      <c r="U753" s="238"/>
      <c r="V753" s="238"/>
      <c r="W753" s="238"/>
      <c r="X753" s="238"/>
      <c r="Y753" s="238"/>
      <c r="Z753" s="238"/>
      <c r="AA753" s="238"/>
      <c r="AB753" s="238"/>
      <c r="AC753" s="238"/>
      <c r="AD753" s="238"/>
      <c r="AE753" s="238"/>
      <c r="AF753" s="238"/>
      <c r="AG753" s="238"/>
      <c r="AH753" s="238"/>
      <c r="AI753" s="238"/>
    </row>
    <row r="754" spans="9:35">
      <c r="I754" s="238"/>
      <c r="J754" s="238"/>
      <c r="K754" s="238"/>
      <c r="L754" s="238"/>
      <c r="M754" s="238"/>
      <c r="N754" s="238"/>
      <c r="O754" s="238"/>
      <c r="P754" s="238"/>
      <c r="Q754" s="238"/>
      <c r="R754" s="238"/>
      <c r="S754" s="238"/>
      <c r="T754" s="238"/>
      <c r="U754" s="238"/>
      <c r="V754" s="238"/>
      <c r="W754" s="238"/>
      <c r="X754" s="238"/>
      <c r="Y754" s="238"/>
      <c r="Z754" s="238"/>
      <c r="AA754" s="238"/>
      <c r="AB754" s="238"/>
      <c r="AC754" s="238"/>
      <c r="AD754" s="238"/>
      <c r="AE754" s="238"/>
      <c r="AF754" s="238"/>
      <c r="AG754" s="238"/>
      <c r="AH754" s="238"/>
      <c r="AI754" s="238"/>
    </row>
    <row r="755" spans="9:35">
      <c r="I755" s="238"/>
      <c r="J755" s="238"/>
      <c r="K755" s="238"/>
      <c r="L755" s="238"/>
      <c r="M755" s="238"/>
      <c r="N755" s="238"/>
      <c r="O755" s="238"/>
      <c r="P755" s="238"/>
      <c r="Q755" s="238"/>
      <c r="R755" s="238"/>
      <c r="S755" s="238"/>
      <c r="T755" s="238"/>
      <c r="U755" s="238"/>
      <c r="V755" s="238"/>
      <c r="W755" s="238"/>
      <c r="X755" s="238"/>
      <c r="Y755" s="238"/>
      <c r="Z755" s="238"/>
      <c r="AA755" s="238"/>
      <c r="AB755" s="238"/>
      <c r="AC755" s="238"/>
      <c r="AD755" s="238"/>
      <c r="AE755" s="238"/>
      <c r="AF755" s="238"/>
      <c r="AG755" s="238"/>
      <c r="AH755" s="238"/>
      <c r="AI755" s="238"/>
    </row>
    <row r="756" spans="9:35">
      <c r="I756" s="238"/>
      <c r="J756" s="238"/>
      <c r="K756" s="238"/>
      <c r="L756" s="238"/>
      <c r="M756" s="238"/>
      <c r="N756" s="238"/>
      <c r="O756" s="238"/>
      <c r="P756" s="238"/>
      <c r="Q756" s="238"/>
      <c r="R756" s="238"/>
      <c r="S756" s="238"/>
      <c r="T756" s="238"/>
      <c r="U756" s="238"/>
      <c r="V756" s="238"/>
      <c r="W756" s="238"/>
      <c r="X756" s="238"/>
      <c r="Y756" s="238"/>
      <c r="Z756" s="238"/>
      <c r="AA756" s="238"/>
      <c r="AB756" s="238"/>
      <c r="AC756" s="238"/>
      <c r="AD756" s="238"/>
      <c r="AE756" s="238"/>
      <c r="AF756" s="238"/>
      <c r="AG756" s="238"/>
      <c r="AH756" s="238"/>
      <c r="AI756" s="238"/>
    </row>
    <row r="757" spans="9:35">
      <c r="I757" s="238"/>
      <c r="J757" s="238"/>
      <c r="K757" s="238"/>
      <c r="L757" s="238"/>
      <c r="M757" s="238"/>
      <c r="N757" s="238"/>
      <c r="O757" s="238"/>
      <c r="P757" s="238"/>
      <c r="Q757" s="238"/>
      <c r="R757" s="238"/>
      <c r="S757" s="238"/>
      <c r="T757" s="238"/>
      <c r="U757" s="238"/>
      <c r="V757" s="238"/>
      <c r="W757" s="238"/>
      <c r="X757" s="238"/>
      <c r="Y757" s="238"/>
      <c r="Z757" s="238"/>
      <c r="AA757" s="238"/>
      <c r="AB757" s="238"/>
      <c r="AC757" s="238"/>
      <c r="AD757" s="238"/>
      <c r="AE757" s="238"/>
      <c r="AF757" s="238"/>
      <c r="AG757" s="238"/>
      <c r="AH757" s="238"/>
      <c r="AI757" s="238"/>
    </row>
    <row r="758" spans="9:35">
      <c r="I758" s="238"/>
      <c r="J758" s="238"/>
      <c r="K758" s="238"/>
      <c r="L758" s="238"/>
      <c r="M758" s="238"/>
      <c r="N758" s="238"/>
      <c r="O758" s="238"/>
      <c r="P758" s="238"/>
      <c r="Q758" s="238"/>
      <c r="R758" s="238"/>
      <c r="S758" s="238"/>
      <c r="T758" s="238"/>
      <c r="U758" s="238"/>
      <c r="V758" s="238"/>
      <c r="W758" s="238"/>
      <c r="X758" s="238"/>
      <c r="Y758" s="238"/>
      <c r="Z758" s="238"/>
      <c r="AA758" s="238"/>
      <c r="AB758" s="238"/>
      <c r="AC758" s="238"/>
      <c r="AD758" s="238"/>
      <c r="AE758" s="238"/>
      <c r="AF758" s="238"/>
      <c r="AG758" s="238"/>
      <c r="AH758" s="238"/>
      <c r="AI758" s="238"/>
    </row>
    <row r="759" spans="9:35">
      <c r="I759" s="238"/>
      <c r="J759" s="238"/>
      <c r="K759" s="238"/>
      <c r="L759" s="238"/>
      <c r="M759" s="238"/>
      <c r="N759" s="238"/>
      <c r="O759" s="238"/>
      <c r="P759" s="238"/>
      <c r="Q759" s="238"/>
      <c r="R759" s="238"/>
      <c r="S759" s="238"/>
      <c r="T759" s="238"/>
      <c r="U759" s="238"/>
      <c r="V759" s="238"/>
      <c r="W759" s="238"/>
      <c r="X759" s="238"/>
      <c r="Y759" s="238"/>
      <c r="Z759" s="238"/>
      <c r="AA759" s="238"/>
      <c r="AB759" s="238"/>
      <c r="AC759" s="238"/>
      <c r="AD759" s="238"/>
      <c r="AE759" s="238"/>
      <c r="AF759" s="238"/>
      <c r="AG759" s="238"/>
      <c r="AH759" s="238"/>
      <c r="AI759" s="238"/>
    </row>
    <row r="760" spans="9:35">
      <c r="I760" s="238"/>
      <c r="J760" s="238"/>
      <c r="K760" s="238"/>
      <c r="L760" s="238"/>
      <c r="M760" s="238"/>
      <c r="N760" s="238"/>
      <c r="O760" s="238"/>
      <c r="P760" s="238"/>
      <c r="Q760" s="238"/>
      <c r="R760" s="238"/>
      <c r="S760" s="238"/>
      <c r="T760" s="238"/>
      <c r="U760" s="238"/>
      <c r="V760" s="238"/>
      <c r="W760" s="238"/>
      <c r="X760" s="238"/>
      <c r="Y760" s="238"/>
      <c r="Z760" s="238"/>
      <c r="AA760" s="238"/>
      <c r="AB760" s="238"/>
      <c r="AC760" s="238"/>
      <c r="AD760" s="238"/>
      <c r="AE760" s="238"/>
      <c r="AF760" s="238"/>
      <c r="AG760" s="238"/>
      <c r="AH760" s="238"/>
      <c r="AI760" s="238"/>
    </row>
    <row r="761" spans="9:35">
      <c r="I761" s="238"/>
      <c r="J761" s="238"/>
      <c r="K761" s="238"/>
      <c r="L761" s="238"/>
      <c r="M761" s="238"/>
      <c r="N761" s="238"/>
      <c r="O761" s="238"/>
      <c r="P761" s="238"/>
      <c r="Q761" s="238"/>
      <c r="R761" s="238"/>
      <c r="S761" s="238"/>
      <c r="T761" s="238"/>
      <c r="U761" s="238"/>
      <c r="V761" s="238"/>
      <c r="W761" s="238"/>
      <c r="X761" s="238"/>
      <c r="Y761" s="238"/>
      <c r="Z761" s="238"/>
      <c r="AA761" s="238"/>
      <c r="AB761" s="238"/>
      <c r="AC761" s="238"/>
      <c r="AD761" s="238"/>
      <c r="AE761" s="238"/>
      <c r="AF761" s="238"/>
      <c r="AG761" s="238"/>
      <c r="AH761" s="238"/>
      <c r="AI761" s="238"/>
    </row>
    <row r="762" spans="9:35">
      <c r="I762" s="238"/>
      <c r="J762" s="238"/>
      <c r="K762" s="238"/>
      <c r="L762" s="238"/>
      <c r="M762" s="238"/>
      <c r="N762" s="238"/>
      <c r="O762" s="238"/>
      <c r="P762" s="238"/>
      <c r="Q762" s="238"/>
      <c r="R762" s="238"/>
      <c r="S762" s="238"/>
      <c r="T762" s="238"/>
      <c r="U762" s="238"/>
      <c r="V762" s="238"/>
      <c r="W762" s="238"/>
      <c r="X762" s="238"/>
      <c r="Y762" s="238"/>
      <c r="Z762" s="238"/>
      <c r="AA762" s="238"/>
      <c r="AB762" s="238"/>
      <c r="AC762" s="238"/>
      <c r="AD762" s="238"/>
      <c r="AE762" s="238"/>
      <c r="AF762" s="238"/>
      <c r="AG762" s="238"/>
      <c r="AH762" s="238"/>
      <c r="AI762" s="238"/>
    </row>
    <row r="763" spans="9:35">
      <c r="I763" s="238"/>
      <c r="J763" s="238"/>
      <c r="K763" s="238"/>
      <c r="L763" s="238"/>
      <c r="M763" s="238"/>
      <c r="N763" s="238"/>
      <c r="O763" s="238"/>
      <c r="P763" s="238"/>
      <c r="Q763" s="238"/>
      <c r="R763" s="238"/>
      <c r="S763" s="238"/>
      <c r="T763" s="238"/>
      <c r="U763" s="238"/>
      <c r="V763" s="238"/>
      <c r="W763" s="238"/>
      <c r="X763" s="238"/>
      <c r="Y763" s="238"/>
      <c r="Z763" s="238"/>
      <c r="AA763" s="238"/>
      <c r="AB763" s="238"/>
      <c r="AC763" s="238"/>
      <c r="AD763" s="238"/>
      <c r="AE763" s="238"/>
      <c r="AF763" s="238"/>
      <c r="AG763" s="238"/>
      <c r="AH763" s="238"/>
      <c r="AI763" s="238"/>
    </row>
    <row r="764" spans="9:35">
      <c r="I764" s="238"/>
      <c r="J764" s="238"/>
      <c r="K764" s="238"/>
      <c r="L764" s="238"/>
      <c r="M764" s="238"/>
      <c r="N764" s="238"/>
      <c r="O764" s="238"/>
      <c r="P764" s="238"/>
      <c r="Q764" s="238"/>
      <c r="R764" s="238"/>
      <c r="S764" s="238"/>
      <c r="T764" s="238"/>
      <c r="U764" s="238"/>
      <c r="V764" s="238"/>
      <c r="W764" s="238"/>
      <c r="X764" s="238"/>
      <c r="Y764" s="238"/>
      <c r="Z764" s="238"/>
      <c r="AA764" s="238"/>
      <c r="AB764" s="238"/>
      <c r="AC764" s="238"/>
      <c r="AD764" s="238"/>
      <c r="AE764" s="238"/>
      <c r="AF764" s="238"/>
      <c r="AG764" s="238"/>
      <c r="AH764" s="238"/>
      <c r="AI764" s="238"/>
    </row>
    <row r="765" spans="9:35">
      <c r="I765" s="238"/>
      <c r="J765" s="238"/>
      <c r="K765" s="238"/>
      <c r="L765" s="238"/>
      <c r="M765" s="238"/>
      <c r="N765" s="238"/>
      <c r="O765" s="238"/>
      <c r="P765" s="238"/>
      <c r="Q765" s="238"/>
      <c r="R765" s="238"/>
      <c r="S765" s="238"/>
      <c r="T765" s="238"/>
      <c r="U765" s="238"/>
      <c r="V765" s="238"/>
      <c r="W765" s="238"/>
      <c r="X765" s="238"/>
      <c r="Y765" s="238"/>
      <c r="Z765" s="238"/>
      <c r="AA765" s="238"/>
      <c r="AB765" s="238"/>
      <c r="AC765" s="238"/>
      <c r="AD765" s="238"/>
      <c r="AE765" s="238"/>
      <c r="AF765" s="238"/>
      <c r="AG765" s="238"/>
      <c r="AH765" s="238"/>
      <c r="AI765" s="238"/>
    </row>
    <row r="766" spans="9:35">
      <c r="I766" s="238"/>
      <c r="J766" s="238"/>
      <c r="K766" s="238"/>
      <c r="L766" s="238"/>
      <c r="M766" s="238"/>
      <c r="N766" s="238"/>
      <c r="O766" s="238"/>
      <c r="P766" s="238"/>
      <c r="Q766" s="238"/>
      <c r="R766" s="238"/>
      <c r="S766" s="238"/>
      <c r="T766" s="238"/>
      <c r="U766" s="238"/>
      <c r="V766" s="238"/>
      <c r="W766" s="238"/>
      <c r="X766" s="238"/>
      <c r="Y766" s="238"/>
      <c r="Z766" s="238"/>
      <c r="AA766" s="238"/>
      <c r="AB766" s="238"/>
      <c r="AC766" s="238"/>
      <c r="AD766" s="238"/>
      <c r="AE766" s="238"/>
      <c r="AF766" s="238"/>
      <c r="AG766" s="238"/>
      <c r="AH766" s="238"/>
      <c r="AI766" s="238"/>
    </row>
    <row r="767" spans="9:35">
      <c r="I767" s="238"/>
      <c r="J767" s="238"/>
      <c r="K767" s="238"/>
      <c r="L767" s="238"/>
      <c r="M767" s="238"/>
      <c r="N767" s="238"/>
      <c r="O767" s="238"/>
      <c r="P767" s="238"/>
      <c r="Q767" s="238"/>
      <c r="R767" s="238"/>
      <c r="S767" s="238"/>
      <c r="T767" s="238"/>
      <c r="U767" s="238"/>
      <c r="V767" s="238"/>
      <c r="W767" s="238"/>
      <c r="X767" s="238"/>
      <c r="Y767" s="238"/>
      <c r="Z767" s="238"/>
      <c r="AA767" s="238"/>
      <c r="AB767" s="238"/>
      <c r="AC767" s="238"/>
      <c r="AD767" s="238"/>
      <c r="AE767" s="238"/>
      <c r="AF767" s="238"/>
      <c r="AG767" s="238"/>
      <c r="AH767" s="238"/>
      <c r="AI767" s="238"/>
    </row>
    <row r="768" spans="9:35">
      <c r="I768" s="238"/>
      <c r="J768" s="238"/>
      <c r="K768" s="238"/>
      <c r="L768" s="238"/>
      <c r="M768" s="238"/>
      <c r="N768" s="238"/>
      <c r="O768" s="238"/>
      <c r="P768" s="238"/>
      <c r="Q768" s="238"/>
      <c r="R768" s="238"/>
      <c r="S768" s="238"/>
      <c r="T768" s="238"/>
      <c r="U768" s="238"/>
      <c r="V768" s="238"/>
      <c r="W768" s="238"/>
      <c r="X768" s="238"/>
      <c r="Y768" s="238"/>
      <c r="Z768" s="238"/>
      <c r="AA768" s="238"/>
      <c r="AB768" s="238"/>
      <c r="AC768" s="238"/>
      <c r="AD768" s="238"/>
      <c r="AE768" s="238"/>
      <c r="AF768" s="238"/>
      <c r="AG768" s="238"/>
      <c r="AH768" s="238"/>
      <c r="AI768" s="238"/>
    </row>
    <row r="769" spans="9:35">
      <c r="I769" s="238"/>
      <c r="J769" s="238"/>
      <c r="K769" s="238"/>
      <c r="L769" s="238"/>
      <c r="M769" s="238"/>
      <c r="N769" s="238"/>
      <c r="O769" s="238"/>
      <c r="P769" s="238"/>
      <c r="Q769" s="238"/>
      <c r="R769" s="238"/>
      <c r="S769" s="238"/>
      <c r="T769" s="238"/>
      <c r="U769" s="238"/>
      <c r="V769" s="238"/>
      <c r="W769" s="238"/>
      <c r="X769" s="238"/>
      <c r="Y769" s="238"/>
      <c r="Z769" s="238"/>
      <c r="AA769" s="238"/>
      <c r="AB769" s="238"/>
      <c r="AC769" s="238"/>
      <c r="AD769" s="238"/>
      <c r="AE769" s="238"/>
      <c r="AF769" s="238"/>
      <c r="AG769" s="238"/>
      <c r="AH769" s="238"/>
      <c r="AI769" s="238"/>
    </row>
    <row r="770" spans="9:35">
      <c r="I770" s="238"/>
      <c r="J770" s="238"/>
      <c r="K770" s="238"/>
      <c r="L770" s="238"/>
      <c r="M770" s="238"/>
      <c r="N770" s="238"/>
      <c r="O770" s="238"/>
      <c r="P770" s="238"/>
      <c r="Q770" s="238"/>
      <c r="R770" s="238"/>
      <c r="S770" s="238"/>
      <c r="T770" s="238"/>
      <c r="U770" s="238"/>
      <c r="V770" s="238"/>
      <c r="W770" s="238"/>
      <c r="X770" s="238"/>
      <c r="Y770" s="238"/>
      <c r="Z770" s="238"/>
      <c r="AA770" s="238"/>
      <c r="AB770" s="238"/>
      <c r="AC770" s="238"/>
      <c r="AD770" s="238"/>
      <c r="AE770" s="238"/>
      <c r="AF770" s="238"/>
      <c r="AG770" s="238"/>
      <c r="AH770" s="238"/>
      <c r="AI770" s="238"/>
    </row>
    <row r="771" spans="9:35">
      <c r="I771" s="238"/>
      <c r="J771" s="238"/>
      <c r="K771" s="238"/>
      <c r="L771" s="238"/>
      <c r="M771" s="238"/>
      <c r="N771" s="238"/>
      <c r="O771" s="238"/>
      <c r="P771" s="238"/>
      <c r="Q771" s="238"/>
      <c r="R771" s="238"/>
      <c r="S771" s="238"/>
      <c r="T771" s="238"/>
      <c r="U771" s="238"/>
      <c r="V771" s="238"/>
      <c r="W771" s="238"/>
      <c r="X771" s="238"/>
      <c r="Y771" s="238"/>
      <c r="Z771" s="238"/>
      <c r="AA771" s="238"/>
      <c r="AB771" s="238"/>
      <c r="AC771" s="238"/>
      <c r="AD771" s="238"/>
      <c r="AE771" s="238"/>
      <c r="AF771" s="238"/>
      <c r="AG771" s="238"/>
      <c r="AH771" s="238"/>
      <c r="AI771" s="238"/>
    </row>
    <row r="772" spans="9:35">
      <c r="I772" s="238"/>
      <c r="J772" s="238"/>
      <c r="K772" s="238"/>
      <c r="L772" s="238"/>
      <c r="M772" s="238"/>
      <c r="N772" s="238"/>
      <c r="O772" s="238"/>
      <c r="P772" s="238"/>
      <c r="Q772" s="238"/>
      <c r="R772" s="238"/>
      <c r="S772" s="238"/>
      <c r="T772" s="238"/>
      <c r="U772" s="238"/>
      <c r="V772" s="238"/>
      <c r="W772" s="238"/>
      <c r="X772" s="238"/>
      <c r="Y772" s="238"/>
      <c r="Z772" s="238"/>
      <c r="AA772" s="238"/>
      <c r="AB772" s="238"/>
      <c r="AC772" s="238"/>
      <c r="AD772" s="238"/>
      <c r="AE772" s="238"/>
      <c r="AF772" s="238"/>
      <c r="AG772" s="238"/>
      <c r="AH772" s="238"/>
      <c r="AI772" s="238"/>
    </row>
    <row r="773" spans="9:35">
      <c r="I773" s="238"/>
      <c r="J773" s="238"/>
      <c r="K773" s="238"/>
      <c r="L773" s="238"/>
      <c r="M773" s="238"/>
      <c r="N773" s="238"/>
      <c r="O773" s="238"/>
      <c r="P773" s="238"/>
      <c r="Q773" s="238"/>
      <c r="R773" s="238"/>
      <c r="S773" s="238"/>
      <c r="T773" s="238"/>
      <c r="U773" s="238"/>
      <c r="V773" s="238"/>
      <c r="W773" s="238"/>
      <c r="X773" s="238"/>
      <c r="Y773" s="238"/>
      <c r="Z773" s="238"/>
      <c r="AA773" s="238"/>
      <c r="AB773" s="238"/>
      <c r="AC773" s="238"/>
      <c r="AD773" s="238"/>
      <c r="AE773" s="238"/>
      <c r="AF773" s="238"/>
      <c r="AG773" s="238"/>
      <c r="AH773" s="238"/>
      <c r="AI773" s="238"/>
    </row>
    <row r="774" spans="9:35">
      <c r="I774" s="238"/>
      <c r="J774" s="238"/>
      <c r="K774" s="238"/>
      <c r="L774" s="238"/>
      <c r="M774" s="238"/>
      <c r="N774" s="238"/>
      <c r="O774" s="238"/>
      <c r="P774" s="238"/>
      <c r="Q774" s="238"/>
      <c r="R774" s="238"/>
      <c r="S774" s="238"/>
      <c r="T774" s="238"/>
      <c r="U774" s="238"/>
      <c r="V774" s="238"/>
      <c r="W774" s="238"/>
      <c r="X774" s="238"/>
      <c r="Y774" s="238"/>
      <c r="Z774" s="238"/>
      <c r="AA774" s="238"/>
      <c r="AB774" s="238"/>
      <c r="AC774" s="238"/>
      <c r="AD774" s="238"/>
      <c r="AE774" s="238"/>
      <c r="AF774" s="238"/>
      <c r="AG774" s="238"/>
      <c r="AH774" s="238"/>
      <c r="AI774" s="238"/>
    </row>
    <row r="775" spans="9:35">
      <c r="I775" s="238"/>
      <c r="J775" s="238"/>
      <c r="K775" s="238"/>
      <c r="L775" s="238"/>
      <c r="M775" s="238"/>
      <c r="N775" s="238"/>
      <c r="O775" s="238"/>
      <c r="P775" s="238"/>
      <c r="Q775" s="238"/>
      <c r="R775" s="238"/>
      <c r="S775" s="238"/>
      <c r="T775" s="238"/>
      <c r="U775" s="238"/>
      <c r="V775" s="238"/>
      <c r="W775" s="238"/>
      <c r="X775" s="238"/>
      <c r="Y775" s="238"/>
      <c r="Z775" s="238"/>
      <c r="AA775" s="238"/>
      <c r="AB775" s="238"/>
      <c r="AC775" s="238"/>
      <c r="AD775" s="238"/>
      <c r="AE775" s="238"/>
      <c r="AF775" s="238"/>
      <c r="AG775" s="238"/>
      <c r="AH775" s="238"/>
      <c r="AI775" s="238"/>
    </row>
    <row r="776" spans="9:35">
      <c r="I776" s="238"/>
      <c r="J776" s="238"/>
      <c r="K776" s="238"/>
      <c r="L776" s="238"/>
      <c r="M776" s="238"/>
      <c r="N776" s="238"/>
      <c r="O776" s="238"/>
      <c r="P776" s="238"/>
      <c r="Q776" s="238"/>
      <c r="R776" s="238"/>
      <c r="S776" s="238"/>
      <c r="T776" s="238"/>
      <c r="U776" s="238"/>
      <c r="V776" s="238"/>
      <c r="W776" s="238"/>
      <c r="X776" s="238"/>
      <c r="Y776" s="238"/>
      <c r="Z776" s="238"/>
      <c r="AA776" s="238"/>
      <c r="AB776" s="238"/>
      <c r="AC776" s="238"/>
      <c r="AD776" s="238"/>
      <c r="AE776" s="238"/>
      <c r="AF776" s="238"/>
      <c r="AG776" s="238"/>
      <c r="AH776" s="238"/>
      <c r="AI776" s="238"/>
    </row>
    <row r="777" spans="9:35">
      <c r="I777" s="238"/>
      <c r="J777" s="238"/>
      <c r="K777" s="238"/>
      <c r="L777" s="238"/>
      <c r="M777" s="238"/>
      <c r="N777" s="238"/>
      <c r="O777" s="238"/>
      <c r="P777" s="238"/>
      <c r="Q777" s="238"/>
      <c r="R777" s="238"/>
      <c r="S777" s="238"/>
      <c r="T777" s="238"/>
      <c r="U777" s="238"/>
      <c r="V777" s="238"/>
      <c r="W777" s="238"/>
      <c r="X777" s="238"/>
      <c r="Y777" s="238"/>
      <c r="Z777" s="238"/>
      <c r="AA777" s="238"/>
      <c r="AB777" s="238"/>
      <c r="AC777" s="238"/>
      <c r="AD777" s="238"/>
      <c r="AE777" s="238"/>
      <c r="AF777" s="238"/>
      <c r="AG777" s="238"/>
      <c r="AH777" s="238"/>
      <c r="AI777" s="238"/>
    </row>
    <row r="778" spans="9:35">
      <c r="I778" s="238"/>
      <c r="J778" s="238"/>
      <c r="K778" s="238"/>
      <c r="L778" s="238"/>
      <c r="M778" s="238"/>
      <c r="N778" s="238"/>
      <c r="O778" s="238"/>
      <c r="P778" s="238"/>
      <c r="Q778" s="238"/>
      <c r="R778" s="238"/>
      <c r="S778" s="238"/>
      <c r="T778" s="238"/>
      <c r="U778" s="238"/>
      <c r="V778" s="238"/>
      <c r="W778" s="238"/>
      <c r="X778" s="238"/>
      <c r="Y778" s="238"/>
      <c r="Z778" s="238"/>
      <c r="AA778" s="238"/>
      <c r="AB778" s="238"/>
      <c r="AC778" s="238"/>
      <c r="AD778" s="238"/>
      <c r="AE778" s="238"/>
      <c r="AF778" s="238"/>
      <c r="AG778" s="238"/>
      <c r="AH778" s="238"/>
      <c r="AI778" s="238"/>
    </row>
    <row r="779" spans="9:35">
      <c r="I779" s="238"/>
      <c r="J779" s="238"/>
      <c r="K779" s="238"/>
      <c r="L779" s="238"/>
      <c r="M779" s="238"/>
      <c r="N779" s="238"/>
      <c r="O779" s="238"/>
      <c r="P779" s="238"/>
      <c r="Q779" s="238"/>
      <c r="R779" s="238"/>
      <c r="S779" s="238"/>
      <c r="T779" s="238"/>
      <c r="U779" s="238"/>
      <c r="V779" s="238"/>
      <c r="W779" s="238"/>
      <c r="X779" s="238"/>
      <c r="Y779" s="238"/>
      <c r="Z779" s="238"/>
      <c r="AA779" s="238"/>
      <c r="AB779" s="238"/>
      <c r="AC779" s="238"/>
      <c r="AD779" s="238"/>
      <c r="AE779" s="238"/>
      <c r="AF779" s="238"/>
      <c r="AG779" s="238"/>
      <c r="AH779" s="238"/>
      <c r="AI779" s="238"/>
    </row>
    <row r="780" spans="9:35">
      <c r="I780" s="238"/>
      <c r="J780" s="238"/>
      <c r="K780" s="238"/>
      <c r="L780" s="238"/>
      <c r="M780" s="238"/>
      <c r="N780" s="238"/>
      <c r="O780" s="238"/>
      <c r="P780" s="238"/>
      <c r="Q780" s="238"/>
      <c r="R780" s="238"/>
      <c r="S780" s="238"/>
      <c r="T780" s="238"/>
      <c r="U780" s="238"/>
      <c r="V780" s="238"/>
      <c r="W780" s="238"/>
      <c r="X780" s="238"/>
      <c r="Y780" s="238"/>
      <c r="Z780" s="238"/>
      <c r="AA780" s="238"/>
      <c r="AB780" s="238"/>
      <c r="AC780" s="238"/>
      <c r="AD780" s="238"/>
      <c r="AE780" s="238"/>
      <c r="AF780" s="238"/>
      <c r="AG780" s="238"/>
      <c r="AH780" s="238"/>
      <c r="AI780" s="238"/>
    </row>
    <row r="781" spans="9:35">
      <c r="I781" s="238"/>
      <c r="J781" s="238"/>
      <c r="K781" s="238"/>
      <c r="L781" s="238"/>
      <c r="M781" s="238"/>
      <c r="N781" s="238"/>
      <c r="O781" s="238"/>
      <c r="P781" s="238"/>
      <c r="Q781" s="238"/>
      <c r="R781" s="238"/>
      <c r="S781" s="238"/>
      <c r="T781" s="238"/>
      <c r="U781" s="238"/>
      <c r="V781" s="238"/>
      <c r="W781" s="238"/>
      <c r="X781" s="238"/>
      <c r="Y781" s="238"/>
      <c r="Z781" s="238"/>
      <c r="AA781" s="238"/>
      <c r="AB781" s="238"/>
      <c r="AC781" s="238"/>
      <c r="AD781" s="238"/>
      <c r="AE781" s="238"/>
      <c r="AF781" s="238"/>
      <c r="AG781" s="238"/>
      <c r="AH781" s="238"/>
      <c r="AI781" s="238"/>
    </row>
    <row r="782" spans="9:35">
      <c r="I782" s="238"/>
      <c r="J782" s="238"/>
      <c r="K782" s="238"/>
      <c r="L782" s="238"/>
      <c r="M782" s="238"/>
      <c r="N782" s="238"/>
      <c r="O782" s="238"/>
      <c r="P782" s="238"/>
      <c r="Q782" s="238"/>
      <c r="R782" s="238"/>
      <c r="S782" s="238"/>
      <c r="T782" s="238"/>
      <c r="U782" s="238"/>
      <c r="V782" s="238"/>
      <c r="W782" s="238"/>
      <c r="X782" s="238"/>
      <c r="Y782" s="238"/>
      <c r="Z782" s="238"/>
      <c r="AA782" s="238"/>
      <c r="AB782" s="238"/>
      <c r="AC782" s="238"/>
      <c r="AD782" s="238"/>
      <c r="AE782" s="238"/>
      <c r="AF782" s="238"/>
      <c r="AG782" s="238"/>
      <c r="AH782" s="238"/>
      <c r="AI782" s="238"/>
    </row>
    <row r="783" spans="9:35">
      <c r="I783" s="238"/>
      <c r="J783" s="238"/>
      <c r="K783" s="238"/>
      <c r="L783" s="238"/>
      <c r="M783" s="238"/>
      <c r="N783" s="238"/>
      <c r="O783" s="238"/>
      <c r="P783" s="238"/>
      <c r="Q783" s="238"/>
      <c r="R783" s="238"/>
      <c r="S783" s="238"/>
      <c r="T783" s="238"/>
      <c r="U783" s="238"/>
      <c r="V783" s="238"/>
      <c r="W783" s="238"/>
      <c r="X783" s="238"/>
      <c r="Y783" s="238"/>
      <c r="Z783" s="238"/>
      <c r="AA783" s="238"/>
      <c r="AB783" s="238"/>
      <c r="AC783" s="238"/>
      <c r="AD783" s="238"/>
      <c r="AE783" s="238"/>
      <c r="AF783" s="238"/>
      <c r="AG783" s="238"/>
      <c r="AH783" s="238"/>
      <c r="AI783" s="238"/>
    </row>
    <row r="784" spans="9:35">
      <c r="I784" s="238"/>
      <c r="J784" s="238"/>
      <c r="K784" s="238"/>
      <c r="L784" s="238"/>
      <c r="M784" s="238"/>
      <c r="N784" s="238"/>
      <c r="O784" s="238"/>
      <c r="P784" s="238"/>
      <c r="Q784" s="238"/>
      <c r="R784" s="238"/>
      <c r="S784" s="238"/>
      <c r="T784" s="238"/>
      <c r="U784" s="238"/>
      <c r="V784" s="238"/>
      <c r="W784" s="238"/>
      <c r="X784" s="238"/>
      <c r="Y784" s="238"/>
      <c r="Z784" s="238"/>
      <c r="AA784" s="238"/>
      <c r="AB784" s="238"/>
      <c r="AC784" s="238"/>
      <c r="AD784" s="238"/>
      <c r="AE784" s="238"/>
      <c r="AF784" s="238"/>
      <c r="AG784" s="238"/>
      <c r="AH784" s="238"/>
      <c r="AI784" s="238"/>
    </row>
    <row r="785" spans="9:35">
      <c r="I785" s="238"/>
      <c r="J785" s="238"/>
      <c r="K785" s="238"/>
      <c r="L785" s="238"/>
      <c r="M785" s="238"/>
      <c r="N785" s="238"/>
      <c r="O785" s="238"/>
      <c r="P785" s="238"/>
      <c r="Q785" s="238"/>
      <c r="R785" s="238"/>
      <c r="S785" s="238"/>
      <c r="T785" s="238"/>
      <c r="U785" s="238"/>
      <c r="V785" s="238"/>
      <c r="W785" s="238"/>
      <c r="X785" s="238"/>
      <c r="Y785" s="238"/>
      <c r="Z785" s="238"/>
      <c r="AA785" s="238"/>
      <c r="AB785" s="238"/>
      <c r="AC785" s="238"/>
      <c r="AD785" s="238"/>
      <c r="AE785" s="238"/>
      <c r="AF785" s="238"/>
      <c r="AG785" s="238"/>
      <c r="AH785" s="238"/>
      <c r="AI785" s="238"/>
    </row>
    <row r="786" spans="9:35">
      <c r="I786" s="238"/>
      <c r="J786" s="238"/>
      <c r="K786" s="238"/>
      <c r="L786" s="238"/>
      <c r="M786" s="238"/>
      <c r="N786" s="238"/>
      <c r="O786" s="238"/>
      <c r="P786" s="238"/>
      <c r="Q786" s="238"/>
      <c r="R786" s="238"/>
      <c r="S786" s="238"/>
      <c r="T786" s="238"/>
      <c r="U786" s="238"/>
      <c r="V786" s="238"/>
      <c r="W786" s="238"/>
      <c r="X786" s="238"/>
      <c r="Y786" s="238"/>
      <c r="Z786" s="238"/>
      <c r="AA786" s="238"/>
      <c r="AB786" s="238"/>
      <c r="AC786" s="238"/>
      <c r="AD786" s="238"/>
      <c r="AE786" s="238"/>
      <c r="AF786" s="238"/>
      <c r="AG786" s="238"/>
      <c r="AH786" s="238"/>
      <c r="AI786" s="238"/>
    </row>
    <row r="787" spans="9:35">
      <c r="I787" s="238"/>
      <c r="J787" s="238"/>
      <c r="K787" s="238"/>
      <c r="L787" s="238"/>
      <c r="M787" s="238"/>
      <c r="N787" s="238"/>
      <c r="O787" s="238"/>
      <c r="P787" s="238"/>
      <c r="Q787" s="238"/>
      <c r="R787" s="238"/>
      <c r="S787" s="238"/>
      <c r="T787" s="238"/>
      <c r="U787" s="238"/>
      <c r="V787" s="238"/>
      <c r="W787" s="238"/>
      <c r="X787" s="238"/>
      <c r="Y787" s="238"/>
      <c r="Z787" s="238"/>
      <c r="AA787" s="238"/>
      <c r="AB787" s="238"/>
      <c r="AC787" s="238"/>
      <c r="AD787" s="238"/>
      <c r="AE787" s="238"/>
      <c r="AF787" s="238"/>
      <c r="AG787" s="238"/>
      <c r="AH787" s="238"/>
      <c r="AI787" s="238"/>
    </row>
    <row r="788" spans="9:35">
      <c r="I788" s="238"/>
      <c r="J788" s="238"/>
      <c r="K788" s="238"/>
      <c r="L788" s="238"/>
      <c r="M788" s="238"/>
      <c r="N788" s="238"/>
      <c r="O788" s="238"/>
      <c r="P788" s="238"/>
      <c r="Q788" s="238"/>
      <c r="R788" s="238"/>
      <c r="S788" s="238"/>
      <c r="T788" s="238"/>
      <c r="U788" s="238"/>
      <c r="V788" s="238"/>
      <c r="W788" s="238"/>
      <c r="X788" s="238"/>
      <c r="Y788" s="238"/>
      <c r="Z788" s="238"/>
      <c r="AA788" s="238"/>
      <c r="AB788" s="238"/>
      <c r="AC788" s="238"/>
      <c r="AD788" s="238"/>
      <c r="AE788" s="238"/>
      <c r="AF788" s="238"/>
      <c r="AG788" s="238"/>
      <c r="AH788" s="238"/>
      <c r="AI788" s="238"/>
    </row>
    <row r="789" spans="9:35">
      <c r="I789" s="238"/>
      <c r="J789" s="238"/>
      <c r="K789" s="238"/>
      <c r="L789" s="238"/>
      <c r="M789" s="238"/>
      <c r="N789" s="238"/>
      <c r="O789" s="238"/>
      <c r="P789" s="238"/>
      <c r="Q789" s="238"/>
      <c r="R789" s="238"/>
      <c r="S789" s="238"/>
      <c r="T789" s="238"/>
      <c r="U789" s="238"/>
      <c r="V789" s="238"/>
      <c r="W789" s="238"/>
      <c r="X789" s="238"/>
      <c r="Y789" s="238"/>
      <c r="Z789" s="238"/>
      <c r="AA789" s="238"/>
      <c r="AB789" s="238"/>
      <c r="AC789" s="238"/>
      <c r="AD789" s="238"/>
      <c r="AE789" s="238"/>
      <c r="AF789" s="238"/>
      <c r="AG789" s="238"/>
      <c r="AH789" s="238"/>
      <c r="AI789" s="238"/>
    </row>
    <row r="790" spans="9:35">
      <c r="I790" s="238"/>
      <c r="J790" s="238"/>
      <c r="K790" s="238"/>
      <c r="L790" s="238"/>
      <c r="M790" s="238"/>
      <c r="N790" s="238"/>
      <c r="O790" s="238"/>
      <c r="P790" s="238"/>
      <c r="Q790" s="238"/>
      <c r="R790" s="238"/>
      <c r="S790" s="238"/>
      <c r="T790" s="238"/>
      <c r="U790" s="238"/>
      <c r="V790" s="238"/>
      <c r="W790" s="238"/>
      <c r="X790" s="238"/>
      <c r="Y790" s="238"/>
      <c r="Z790" s="238"/>
      <c r="AA790" s="238"/>
      <c r="AB790" s="238"/>
      <c r="AC790" s="238"/>
      <c r="AD790" s="238"/>
      <c r="AE790" s="238"/>
      <c r="AF790" s="238"/>
      <c r="AG790" s="238"/>
      <c r="AH790" s="238"/>
      <c r="AI790" s="238"/>
    </row>
    <row r="791" spans="9:35">
      <c r="I791" s="238"/>
      <c r="J791" s="238"/>
      <c r="K791" s="238"/>
      <c r="L791" s="238"/>
      <c r="M791" s="238"/>
      <c r="N791" s="238"/>
      <c r="O791" s="238"/>
      <c r="P791" s="238"/>
      <c r="Q791" s="238"/>
      <c r="R791" s="238"/>
      <c r="S791" s="238"/>
      <c r="T791" s="238"/>
      <c r="U791" s="238"/>
      <c r="V791" s="238"/>
      <c r="W791" s="238"/>
      <c r="X791" s="238"/>
      <c r="Y791" s="238"/>
      <c r="Z791" s="238"/>
      <c r="AA791" s="238"/>
      <c r="AB791" s="238"/>
      <c r="AC791" s="238"/>
      <c r="AD791" s="238"/>
      <c r="AE791" s="238"/>
      <c r="AF791" s="238"/>
      <c r="AG791" s="238"/>
      <c r="AH791" s="238"/>
      <c r="AI791" s="238"/>
    </row>
    <row r="792" spans="9:35">
      <c r="I792" s="238"/>
      <c r="J792" s="238"/>
      <c r="K792" s="238"/>
      <c r="L792" s="238"/>
      <c r="M792" s="238"/>
      <c r="N792" s="238"/>
      <c r="O792" s="238"/>
      <c r="P792" s="238"/>
      <c r="Q792" s="238"/>
      <c r="R792" s="238"/>
      <c r="S792" s="238"/>
      <c r="T792" s="238"/>
      <c r="U792" s="238"/>
      <c r="V792" s="238"/>
      <c r="W792" s="238"/>
      <c r="X792" s="238"/>
      <c r="Y792" s="238"/>
      <c r="Z792" s="238"/>
      <c r="AA792" s="238"/>
      <c r="AB792" s="238"/>
      <c r="AC792" s="238"/>
      <c r="AD792" s="238"/>
      <c r="AE792" s="238"/>
      <c r="AF792" s="238"/>
      <c r="AG792" s="238"/>
      <c r="AH792" s="238"/>
      <c r="AI792" s="238"/>
    </row>
    <row r="793" spans="9:35">
      <c r="I793" s="238"/>
      <c r="J793" s="238"/>
      <c r="K793" s="238"/>
      <c r="L793" s="238"/>
      <c r="M793" s="238"/>
      <c r="N793" s="238"/>
      <c r="O793" s="238"/>
      <c r="P793" s="238"/>
      <c r="Q793" s="238"/>
      <c r="R793" s="238"/>
      <c r="S793" s="238"/>
      <c r="T793" s="238"/>
      <c r="U793" s="238"/>
      <c r="V793" s="238"/>
      <c r="W793" s="238"/>
      <c r="X793" s="238"/>
      <c r="Y793" s="238"/>
      <c r="Z793" s="238"/>
      <c r="AA793" s="238"/>
      <c r="AB793" s="238"/>
      <c r="AC793" s="238"/>
      <c r="AD793" s="238"/>
      <c r="AE793" s="238"/>
      <c r="AF793" s="238"/>
      <c r="AG793" s="238"/>
      <c r="AH793" s="238"/>
      <c r="AI793" s="238"/>
    </row>
    <row r="794" spans="9:35">
      <c r="I794" s="238"/>
      <c r="J794" s="238"/>
      <c r="K794" s="238"/>
      <c r="L794" s="238"/>
      <c r="M794" s="238"/>
      <c r="N794" s="238"/>
      <c r="O794" s="238"/>
      <c r="P794" s="238"/>
      <c r="Q794" s="238"/>
      <c r="R794" s="238"/>
      <c r="S794" s="238"/>
      <c r="T794" s="238"/>
      <c r="U794" s="238"/>
      <c r="V794" s="238"/>
      <c r="W794" s="238"/>
      <c r="X794" s="238"/>
      <c r="Y794" s="238"/>
      <c r="Z794" s="238"/>
      <c r="AA794" s="238"/>
      <c r="AB794" s="238"/>
      <c r="AC794" s="238"/>
      <c r="AD794" s="238"/>
      <c r="AE794" s="238"/>
      <c r="AF794" s="238"/>
      <c r="AG794" s="238"/>
      <c r="AH794" s="238"/>
      <c r="AI794" s="238"/>
    </row>
    <row r="795" spans="9:35">
      <c r="I795" s="238"/>
      <c r="J795" s="238"/>
      <c r="K795" s="238"/>
      <c r="L795" s="238"/>
      <c r="M795" s="238"/>
      <c r="N795" s="238"/>
      <c r="O795" s="238"/>
      <c r="P795" s="238"/>
      <c r="Q795" s="238"/>
      <c r="R795" s="238"/>
      <c r="S795" s="238"/>
      <c r="T795" s="238"/>
      <c r="U795" s="238"/>
      <c r="V795" s="238"/>
      <c r="W795" s="238"/>
      <c r="X795" s="238"/>
      <c r="Y795" s="238"/>
      <c r="Z795" s="238"/>
      <c r="AA795" s="238"/>
      <c r="AB795" s="238"/>
      <c r="AC795" s="238"/>
      <c r="AD795" s="238"/>
      <c r="AE795" s="238"/>
      <c r="AF795" s="238"/>
      <c r="AG795" s="238"/>
      <c r="AH795" s="238"/>
      <c r="AI795" s="238"/>
    </row>
    <row r="796" spans="9:35">
      <c r="I796" s="238"/>
      <c r="J796" s="238"/>
      <c r="K796" s="238"/>
      <c r="L796" s="238"/>
      <c r="M796" s="238"/>
      <c r="N796" s="238"/>
      <c r="O796" s="238"/>
      <c r="P796" s="238"/>
      <c r="Q796" s="238"/>
      <c r="R796" s="238"/>
      <c r="S796" s="238"/>
      <c r="T796" s="238"/>
      <c r="U796" s="238"/>
      <c r="V796" s="238"/>
      <c r="W796" s="238"/>
      <c r="X796" s="238"/>
      <c r="Y796" s="238"/>
      <c r="Z796" s="238"/>
      <c r="AA796" s="238"/>
      <c r="AB796" s="238"/>
      <c r="AC796" s="238"/>
      <c r="AD796" s="238"/>
      <c r="AE796" s="238"/>
      <c r="AF796" s="238"/>
      <c r="AG796" s="238"/>
      <c r="AH796" s="238"/>
      <c r="AI796" s="238"/>
    </row>
    <row r="797" spans="9:35">
      <c r="I797" s="238"/>
      <c r="J797" s="238"/>
      <c r="K797" s="238"/>
      <c r="L797" s="238"/>
      <c r="M797" s="238"/>
      <c r="N797" s="238"/>
      <c r="O797" s="238"/>
      <c r="P797" s="238"/>
      <c r="Q797" s="238"/>
      <c r="R797" s="238"/>
      <c r="S797" s="238"/>
      <c r="T797" s="238"/>
      <c r="U797" s="238"/>
      <c r="V797" s="238"/>
      <c r="W797" s="238"/>
      <c r="X797" s="238"/>
      <c r="Y797" s="238"/>
      <c r="Z797" s="238"/>
      <c r="AA797" s="238"/>
      <c r="AB797" s="238"/>
      <c r="AC797" s="238"/>
      <c r="AD797" s="238"/>
      <c r="AE797" s="238"/>
      <c r="AF797" s="238"/>
      <c r="AG797" s="238"/>
      <c r="AH797" s="238"/>
      <c r="AI797" s="238"/>
    </row>
    <row r="798" spans="9:35">
      <c r="I798" s="238"/>
      <c r="J798" s="238"/>
      <c r="K798" s="238"/>
      <c r="L798" s="238"/>
      <c r="M798" s="238"/>
      <c r="N798" s="238"/>
      <c r="O798" s="238"/>
      <c r="P798" s="238"/>
      <c r="Q798" s="238"/>
      <c r="R798" s="238"/>
      <c r="S798" s="238"/>
      <c r="T798" s="238"/>
      <c r="U798" s="238"/>
      <c r="V798" s="238"/>
      <c r="W798" s="238"/>
      <c r="X798" s="238"/>
      <c r="Y798" s="238"/>
      <c r="Z798" s="238"/>
      <c r="AA798" s="238"/>
      <c r="AB798" s="238"/>
      <c r="AC798" s="238"/>
      <c r="AD798" s="238"/>
      <c r="AE798" s="238"/>
      <c r="AF798" s="238"/>
      <c r="AG798" s="238"/>
      <c r="AH798" s="238"/>
      <c r="AI798" s="238"/>
    </row>
    <row r="799" spans="9:35">
      <c r="I799" s="238"/>
      <c r="J799" s="238"/>
      <c r="K799" s="238"/>
      <c r="L799" s="238"/>
      <c r="M799" s="238"/>
      <c r="N799" s="238"/>
      <c r="O799" s="238"/>
      <c r="P799" s="238"/>
      <c r="Q799" s="238"/>
      <c r="R799" s="238"/>
      <c r="S799" s="238"/>
      <c r="T799" s="238"/>
      <c r="U799" s="238"/>
      <c r="V799" s="238"/>
      <c r="W799" s="238"/>
      <c r="X799" s="238"/>
      <c r="Y799" s="238"/>
      <c r="Z799" s="238"/>
      <c r="AA799" s="238"/>
      <c r="AB799" s="238"/>
      <c r="AC799" s="238"/>
      <c r="AD799" s="238"/>
      <c r="AE799" s="238"/>
      <c r="AF799" s="238"/>
      <c r="AG799" s="238"/>
      <c r="AH799" s="238"/>
      <c r="AI799" s="238"/>
    </row>
    <row r="800" spans="9:35">
      <c r="I800" s="238"/>
      <c r="J800" s="238"/>
      <c r="K800" s="238"/>
      <c r="L800" s="238"/>
      <c r="M800" s="238"/>
      <c r="N800" s="238"/>
      <c r="O800" s="238"/>
      <c r="P800" s="238"/>
      <c r="Q800" s="238"/>
      <c r="R800" s="238"/>
      <c r="S800" s="238"/>
      <c r="T800" s="238"/>
      <c r="U800" s="238"/>
      <c r="V800" s="238"/>
      <c r="W800" s="238"/>
      <c r="X800" s="238"/>
      <c r="Y800" s="238"/>
      <c r="Z800" s="238"/>
      <c r="AA800" s="238"/>
      <c r="AB800" s="238"/>
      <c r="AC800" s="238"/>
      <c r="AD800" s="238"/>
      <c r="AE800" s="238"/>
      <c r="AF800" s="238"/>
      <c r="AG800" s="238"/>
      <c r="AH800" s="238"/>
      <c r="AI800" s="238"/>
    </row>
    <row r="801" spans="9:35">
      <c r="I801" s="238"/>
      <c r="J801" s="238"/>
      <c r="K801" s="238"/>
      <c r="L801" s="238"/>
      <c r="M801" s="238"/>
      <c r="N801" s="238"/>
      <c r="O801" s="238"/>
      <c r="P801" s="238"/>
      <c r="Q801" s="238"/>
      <c r="R801" s="238"/>
      <c r="S801" s="238"/>
      <c r="T801" s="238"/>
      <c r="U801" s="238"/>
      <c r="V801" s="238"/>
      <c r="W801" s="238"/>
      <c r="X801" s="238"/>
      <c r="Y801" s="238"/>
      <c r="Z801" s="238"/>
      <c r="AA801" s="238"/>
      <c r="AB801" s="238"/>
      <c r="AC801" s="238"/>
      <c r="AD801" s="238"/>
      <c r="AE801" s="238"/>
      <c r="AF801" s="238"/>
      <c r="AG801" s="238"/>
      <c r="AH801" s="238"/>
      <c r="AI801" s="238"/>
    </row>
    <row r="802" spans="9:35">
      <c r="I802" s="238"/>
      <c r="J802" s="238"/>
      <c r="K802" s="238"/>
      <c r="L802" s="238"/>
      <c r="M802" s="238"/>
      <c r="N802" s="238"/>
      <c r="O802" s="238"/>
      <c r="P802" s="238"/>
      <c r="Q802" s="238"/>
      <c r="R802" s="238"/>
      <c r="S802" s="238"/>
      <c r="T802" s="238"/>
      <c r="U802" s="238"/>
      <c r="V802" s="238"/>
      <c r="W802" s="238"/>
      <c r="X802" s="238"/>
      <c r="Y802" s="238"/>
      <c r="Z802" s="238"/>
      <c r="AA802" s="238"/>
      <c r="AB802" s="238"/>
      <c r="AC802" s="238"/>
      <c r="AD802" s="238"/>
      <c r="AE802" s="238"/>
      <c r="AF802" s="238"/>
      <c r="AG802" s="238"/>
      <c r="AH802" s="238"/>
      <c r="AI802" s="238"/>
    </row>
    <row r="803" spans="9:35">
      <c r="I803" s="238"/>
      <c r="J803" s="238"/>
      <c r="K803" s="238"/>
      <c r="L803" s="238"/>
      <c r="M803" s="238"/>
      <c r="N803" s="238"/>
      <c r="O803" s="238"/>
      <c r="P803" s="238"/>
      <c r="Q803" s="238"/>
      <c r="R803" s="238"/>
      <c r="S803" s="238"/>
      <c r="T803" s="238"/>
      <c r="U803" s="238"/>
      <c r="V803" s="238"/>
      <c r="W803" s="238"/>
      <c r="X803" s="238"/>
      <c r="Y803" s="238"/>
      <c r="Z803" s="238"/>
      <c r="AA803" s="238"/>
      <c r="AB803" s="238"/>
      <c r="AC803" s="238"/>
      <c r="AD803" s="238"/>
      <c r="AE803" s="238"/>
      <c r="AF803" s="238"/>
      <c r="AG803" s="238"/>
      <c r="AH803" s="238"/>
      <c r="AI803" s="238"/>
    </row>
    <row r="804" spans="9:35">
      <c r="I804" s="238"/>
      <c r="J804" s="238"/>
      <c r="K804" s="238"/>
      <c r="L804" s="238"/>
      <c r="M804" s="238"/>
      <c r="N804" s="238"/>
      <c r="O804" s="238"/>
      <c r="P804" s="238"/>
      <c r="Q804" s="238"/>
      <c r="R804" s="238"/>
      <c r="S804" s="238"/>
      <c r="T804" s="238"/>
      <c r="U804" s="238"/>
      <c r="V804" s="238"/>
      <c r="W804" s="238"/>
      <c r="X804" s="238"/>
      <c r="Y804" s="238"/>
      <c r="Z804" s="238"/>
      <c r="AA804" s="238"/>
      <c r="AB804" s="238"/>
      <c r="AC804" s="238"/>
      <c r="AD804" s="238"/>
      <c r="AE804" s="238"/>
      <c r="AF804" s="238"/>
      <c r="AG804" s="238"/>
      <c r="AH804" s="238"/>
      <c r="AI804" s="238"/>
    </row>
    <row r="805" spans="9:35">
      <c r="I805" s="238"/>
      <c r="J805" s="238"/>
      <c r="K805" s="238"/>
      <c r="L805" s="238"/>
      <c r="M805" s="238"/>
      <c r="N805" s="238"/>
      <c r="O805" s="238"/>
      <c r="P805" s="238"/>
      <c r="Q805" s="238"/>
      <c r="R805" s="238"/>
      <c r="S805" s="238"/>
      <c r="T805" s="238"/>
      <c r="U805" s="238"/>
      <c r="V805" s="238"/>
      <c r="W805" s="238"/>
      <c r="X805" s="238"/>
      <c r="Y805" s="238"/>
      <c r="Z805" s="238"/>
      <c r="AA805" s="238"/>
      <c r="AB805" s="238"/>
      <c r="AC805" s="238"/>
      <c r="AD805" s="238"/>
      <c r="AE805" s="238"/>
      <c r="AF805" s="238"/>
      <c r="AG805" s="238"/>
      <c r="AH805" s="238"/>
      <c r="AI805" s="238"/>
    </row>
    <row r="806" spans="9:35">
      <c r="I806" s="238"/>
      <c r="J806" s="238"/>
      <c r="K806" s="238"/>
      <c r="L806" s="238"/>
      <c r="M806" s="238"/>
      <c r="N806" s="238"/>
      <c r="O806" s="238"/>
      <c r="P806" s="238"/>
      <c r="Q806" s="238"/>
      <c r="R806" s="238"/>
      <c r="S806" s="238"/>
      <c r="T806" s="238"/>
      <c r="U806" s="238"/>
      <c r="V806" s="238"/>
      <c r="W806" s="238"/>
      <c r="X806" s="238"/>
      <c r="Y806" s="238"/>
      <c r="Z806" s="238"/>
      <c r="AA806" s="238"/>
      <c r="AB806" s="238"/>
      <c r="AC806" s="238"/>
      <c r="AD806" s="238"/>
      <c r="AE806" s="238"/>
      <c r="AF806" s="238"/>
      <c r="AG806" s="238"/>
      <c r="AH806" s="238"/>
      <c r="AI806" s="238"/>
    </row>
    <row r="807" spans="9:35">
      <c r="I807" s="238"/>
      <c r="J807" s="238"/>
      <c r="K807" s="238"/>
      <c r="L807" s="238"/>
      <c r="M807" s="238"/>
      <c r="N807" s="238"/>
      <c r="O807" s="238"/>
      <c r="P807" s="238"/>
      <c r="Q807" s="238"/>
      <c r="R807" s="238"/>
      <c r="S807" s="238"/>
      <c r="T807" s="238"/>
      <c r="U807" s="238"/>
      <c r="V807" s="238"/>
      <c r="W807" s="238"/>
      <c r="X807" s="238"/>
      <c r="Y807" s="238"/>
      <c r="Z807" s="238"/>
      <c r="AA807" s="238"/>
      <c r="AB807" s="238"/>
      <c r="AC807" s="238"/>
      <c r="AD807" s="238"/>
      <c r="AE807" s="238"/>
      <c r="AF807" s="238"/>
      <c r="AG807" s="238"/>
      <c r="AH807" s="238"/>
      <c r="AI807" s="238"/>
    </row>
    <row r="808" spans="9:35">
      <c r="I808" s="238"/>
      <c r="J808" s="238"/>
      <c r="K808" s="238"/>
      <c r="L808" s="238"/>
      <c r="M808" s="238"/>
      <c r="N808" s="238"/>
      <c r="O808" s="238"/>
      <c r="P808" s="238"/>
      <c r="Q808" s="238"/>
      <c r="R808" s="238"/>
      <c r="S808" s="238"/>
      <c r="T808" s="238"/>
      <c r="U808" s="238"/>
      <c r="V808" s="238"/>
      <c r="W808" s="238"/>
      <c r="X808" s="238"/>
      <c r="Y808" s="238"/>
      <c r="Z808" s="238"/>
      <c r="AA808" s="238"/>
      <c r="AB808" s="238"/>
      <c r="AC808" s="238"/>
      <c r="AD808" s="238"/>
      <c r="AE808" s="238"/>
      <c r="AF808" s="238"/>
      <c r="AG808" s="238"/>
      <c r="AH808" s="238"/>
      <c r="AI808" s="238"/>
    </row>
    <row r="809" spans="9:35">
      <c r="I809" s="238"/>
      <c r="J809" s="238"/>
      <c r="K809" s="238"/>
      <c r="L809" s="238"/>
      <c r="M809" s="238"/>
      <c r="N809" s="238"/>
      <c r="O809" s="238"/>
      <c r="P809" s="238"/>
      <c r="Q809" s="238"/>
      <c r="R809" s="238"/>
      <c r="S809" s="238"/>
      <c r="T809" s="238"/>
      <c r="U809" s="238"/>
      <c r="V809" s="238"/>
      <c r="W809" s="238"/>
      <c r="X809" s="238"/>
      <c r="Y809" s="238"/>
      <c r="Z809" s="238"/>
      <c r="AA809" s="238"/>
      <c r="AB809" s="238"/>
      <c r="AC809" s="238"/>
      <c r="AD809" s="238"/>
      <c r="AE809" s="238"/>
      <c r="AF809" s="238"/>
      <c r="AG809" s="238"/>
      <c r="AH809" s="238"/>
      <c r="AI809" s="238"/>
    </row>
    <row r="810" spans="9:35">
      <c r="I810" s="238"/>
      <c r="J810" s="238"/>
      <c r="K810" s="238"/>
      <c r="L810" s="238"/>
      <c r="M810" s="238"/>
      <c r="N810" s="238"/>
      <c r="O810" s="238"/>
      <c r="P810" s="238"/>
      <c r="Q810" s="238"/>
      <c r="R810" s="238"/>
      <c r="S810" s="238"/>
      <c r="T810" s="238"/>
      <c r="U810" s="238"/>
      <c r="V810" s="238"/>
      <c r="W810" s="238"/>
      <c r="X810" s="238"/>
      <c r="Y810" s="238"/>
      <c r="Z810" s="238"/>
      <c r="AA810" s="238"/>
      <c r="AB810" s="238"/>
      <c r="AC810" s="238"/>
      <c r="AD810" s="238"/>
      <c r="AE810" s="238"/>
      <c r="AF810" s="238"/>
      <c r="AG810" s="238"/>
      <c r="AH810" s="238"/>
      <c r="AI810" s="238"/>
    </row>
    <row r="811" spans="9:35">
      <c r="I811" s="238"/>
      <c r="J811" s="238"/>
      <c r="K811" s="238"/>
      <c r="L811" s="238"/>
      <c r="M811" s="238"/>
      <c r="N811" s="238"/>
      <c r="O811" s="238"/>
      <c r="P811" s="238"/>
      <c r="Q811" s="238"/>
      <c r="R811" s="238"/>
      <c r="S811" s="238"/>
      <c r="T811" s="238"/>
      <c r="U811" s="238"/>
      <c r="V811" s="238"/>
      <c r="W811" s="238"/>
      <c r="X811" s="238"/>
      <c r="Y811" s="238"/>
      <c r="Z811" s="238"/>
      <c r="AA811" s="238"/>
      <c r="AB811" s="238"/>
      <c r="AC811" s="238"/>
      <c r="AD811" s="238"/>
      <c r="AE811" s="238"/>
      <c r="AF811" s="238"/>
      <c r="AG811" s="238"/>
      <c r="AH811" s="238"/>
      <c r="AI811" s="238"/>
    </row>
    <row r="812" spans="9:35">
      <c r="I812" s="238"/>
      <c r="J812" s="238"/>
      <c r="K812" s="238"/>
      <c r="L812" s="238"/>
      <c r="M812" s="238"/>
      <c r="N812" s="238"/>
      <c r="O812" s="238"/>
      <c r="P812" s="238"/>
      <c r="Q812" s="238"/>
      <c r="R812" s="238"/>
      <c r="S812" s="238"/>
      <c r="T812" s="238"/>
      <c r="U812" s="238"/>
      <c r="V812" s="238"/>
      <c r="W812" s="238"/>
      <c r="X812" s="238"/>
      <c r="Y812" s="238"/>
      <c r="Z812" s="238"/>
      <c r="AA812" s="238"/>
      <c r="AB812" s="238"/>
      <c r="AC812" s="238"/>
      <c r="AD812" s="238"/>
      <c r="AE812" s="238"/>
      <c r="AF812" s="238"/>
      <c r="AG812" s="238"/>
      <c r="AH812" s="238"/>
      <c r="AI812" s="238"/>
    </row>
    <row r="813" spans="9:35">
      <c r="I813" s="238"/>
      <c r="J813" s="238"/>
      <c r="K813" s="238"/>
      <c r="L813" s="238"/>
      <c r="M813" s="238"/>
      <c r="N813" s="238"/>
      <c r="O813" s="238"/>
      <c r="P813" s="238"/>
      <c r="Q813" s="238"/>
      <c r="R813" s="238"/>
      <c r="S813" s="238"/>
      <c r="T813" s="238"/>
      <c r="U813" s="238"/>
      <c r="V813" s="238"/>
      <c r="W813" s="238"/>
      <c r="X813" s="238"/>
      <c r="Y813" s="238"/>
      <c r="Z813" s="238"/>
      <c r="AA813" s="238"/>
      <c r="AB813" s="238"/>
      <c r="AC813" s="238"/>
      <c r="AD813" s="238"/>
      <c r="AE813" s="238"/>
      <c r="AF813" s="238"/>
      <c r="AG813" s="238"/>
      <c r="AH813" s="238"/>
      <c r="AI813" s="238"/>
    </row>
    <row r="814" spans="9:35">
      <c r="I814" s="238"/>
      <c r="J814" s="238"/>
      <c r="K814" s="238"/>
      <c r="L814" s="238"/>
      <c r="M814" s="238"/>
      <c r="N814" s="238"/>
      <c r="O814" s="238"/>
      <c r="P814" s="238"/>
      <c r="Q814" s="238"/>
      <c r="R814" s="238"/>
      <c r="S814" s="238"/>
      <c r="T814" s="238"/>
      <c r="U814" s="238"/>
      <c r="V814" s="238"/>
      <c r="W814" s="238"/>
      <c r="X814" s="238"/>
      <c r="Y814" s="238"/>
      <c r="Z814" s="238"/>
      <c r="AA814" s="238"/>
      <c r="AB814" s="238"/>
      <c r="AC814" s="238"/>
      <c r="AD814" s="238"/>
      <c r="AE814" s="238"/>
      <c r="AF814" s="238"/>
      <c r="AG814" s="238"/>
      <c r="AH814" s="238"/>
      <c r="AI814" s="238"/>
    </row>
    <row r="815" spans="9:35">
      <c r="I815" s="238"/>
      <c r="J815" s="238"/>
      <c r="K815" s="238"/>
      <c r="L815" s="238"/>
      <c r="M815" s="238"/>
      <c r="N815" s="238"/>
      <c r="O815" s="238"/>
      <c r="P815" s="238"/>
      <c r="Q815" s="238"/>
      <c r="R815" s="238"/>
      <c r="S815" s="238"/>
      <c r="T815" s="238"/>
      <c r="U815" s="238"/>
      <c r="V815" s="238"/>
      <c r="W815" s="238"/>
      <c r="X815" s="238"/>
      <c r="Y815" s="238"/>
      <c r="Z815" s="238"/>
      <c r="AA815" s="238"/>
      <c r="AB815" s="238"/>
      <c r="AC815" s="238"/>
      <c r="AD815" s="238"/>
      <c r="AE815" s="238"/>
      <c r="AF815" s="238"/>
      <c r="AG815" s="238"/>
      <c r="AH815" s="238"/>
      <c r="AI815" s="238"/>
    </row>
    <row r="816" spans="9:35">
      <c r="I816" s="238"/>
      <c r="J816" s="238"/>
      <c r="K816" s="238"/>
      <c r="L816" s="238"/>
      <c r="M816" s="238"/>
      <c r="N816" s="238"/>
      <c r="O816" s="238"/>
      <c r="P816" s="238"/>
      <c r="Q816" s="238"/>
      <c r="R816" s="238"/>
      <c r="S816" s="238"/>
      <c r="T816" s="238"/>
      <c r="U816" s="238"/>
      <c r="V816" s="238"/>
      <c r="W816" s="238"/>
      <c r="X816" s="238"/>
      <c r="Y816" s="238"/>
      <c r="Z816" s="238"/>
      <c r="AA816" s="238"/>
      <c r="AB816" s="238"/>
      <c r="AC816" s="238"/>
      <c r="AD816" s="238"/>
      <c r="AE816" s="238"/>
      <c r="AF816" s="238"/>
      <c r="AG816" s="238"/>
      <c r="AH816" s="238"/>
      <c r="AI816" s="238"/>
    </row>
    <row r="817" spans="9:35">
      <c r="I817" s="238"/>
      <c r="J817" s="238"/>
      <c r="K817" s="238"/>
      <c r="L817" s="238"/>
      <c r="M817" s="238"/>
      <c r="N817" s="238"/>
      <c r="O817" s="238"/>
      <c r="P817" s="238"/>
      <c r="Q817" s="238"/>
      <c r="R817" s="238"/>
      <c r="S817" s="238"/>
      <c r="T817" s="238"/>
      <c r="U817" s="238"/>
      <c r="V817" s="238"/>
      <c r="W817" s="238"/>
      <c r="X817" s="238"/>
      <c r="Y817" s="238"/>
      <c r="Z817" s="238"/>
      <c r="AA817" s="238"/>
      <c r="AB817" s="238"/>
      <c r="AC817" s="238"/>
      <c r="AD817" s="238"/>
      <c r="AE817" s="238"/>
      <c r="AF817" s="238"/>
      <c r="AG817" s="238"/>
      <c r="AH817" s="238"/>
      <c r="AI817" s="238"/>
    </row>
    <row r="818" spans="9:35">
      <c r="I818" s="238"/>
      <c r="J818" s="238"/>
      <c r="K818" s="238"/>
      <c r="L818" s="238"/>
      <c r="M818" s="238"/>
      <c r="N818" s="238"/>
      <c r="O818" s="238"/>
      <c r="P818" s="238"/>
      <c r="Q818" s="238"/>
      <c r="R818" s="238"/>
      <c r="S818" s="238"/>
      <c r="T818" s="238"/>
      <c r="U818" s="238"/>
      <c r="V818" s="238"/>
      <c r="W818" s="238"/>
      <c r="X818" s="238"/>
      <c r="Y818" s="238"/>
      <c r="Z818" s="238"/>
      <c r="AA818" s="238"/>
      <c r="AB818" s="238"/>
      <c r="AC818" s="238"/>
      <c r="AD818" s="238"/>
      <c r="AE818" s="238"/>
      <c r="AF818" s="238"/>
      <c r="AG818" s="238"/>
      <c r="AH818" s="238"/>
      <c r="AI818" s="238"/>
    </row>
    <row r="819" spans="9:35">
      <c r="I819" s="238"/>
      <c r="J819" s="238"/>
      <c r="K819" s="238"/>
      <c r="L819" s="238"/>
      <c r="M819" s="238"/>
      <c r="N819" s="238"/>
      <c r="O819" s="238"/>
      <c r="P819" s="238"/>
      <c r="Q819" s="238"/>
      <c r="R819" s="238"/>
      <c r="S819" s="238"/>
      <c r="T819" s="238"/>
      <c r="U819" s="238"/>
      <c r="V819" s="238"/>
      <c r="W819" s="238"/>
      <c r="X819" s="238"/>
      <c r="Y819" s="238"/>
      <c r="Z819" s="238"/>
      <c r="AA819" s="238"/>
      <c r="AB819" s="238"/>
      <c r="AC819" s="238"/>
      <c r="AD819" s="238"/>
      <c r="AE819" s="238"/>
      <c r="AF819" s="238"/>
      <c r="AG819" s="238"/>
      <c r="AH819" s="238"/>
      <c r="AI819" s="238"/>
    </row>
    <row r="820" spans="9:35">
      <c r="I820" s="238"/>
      <c r="J820" s="238"/>
      <c r="K820" s="238"/>
      <c r="L820" s="238"/>
      <c r="M820" s="238"/>
      <c r="N820" s="238"/>
      <c r="O820" s="238"/>
      <c r="P820" s="238"/>
      <c r="Q820" s="238"/>
      <c r="R820" s="238"/>
      <c r="S820" s="238"/>
      <c r="T820" s="238"/>
      <c r="U820" s="238"/>
      <c r="V820" s="238"/>
      <c r="W820" s="238"/>
      <c r="X820" s="238"/>
      <c r="Y820" s="238"/>
      <c r="Z820" s="238"/>
      <c r="AA820" s="238"/>
      <c r="AB820" s="238"/>
      <c r="AC820" s="238"/>
      <c r="AD820" s="238"/>
      <c r="AE820" s="238"/>
      <c r="AF820" s="238"/>
      <c r="AG820" s="238"/>
      <c r="AH820" s="238"/>
      <c r="AI820" s="238"/>
    </row>
    <row r="821" spans="9:35">
      <c r="I821" s="238"/>
      <c r="J821" s="238"/>
      <c r="K821" s="238"/>
      <c r="L821" s="238"/>
      <c r="M821" s="238"/>
      <c r="N821" s="238"/>
      <c r="O821" s="238"/>
      <c r="P821" s="238"/>
      <c r="Q821" s="238"/>
      <c r="R821" s="238"/>
      <c r="S821" s="238"/>
      <c r="T821" s="238"/>
      <c r="U821" s="238"/>
      <c r="V821" s="238"/>
      <c r="W821" s="238"/>
      <c r="X821" s="238"/>
      <c r="Y821" s="238"/>
      <c r="Z821" s="238"/>
      <c r="AA821" s="238"/>
      <c r="AB821" s="238"/>
      <c r="AC821" s="238"/>
      <c r="AD821" s="238"/>
      <c r="AE821" s="238"/>
      <c r="AF821" s="238"/>
      <c r="AG821" s="238"/>
      <c r="AH821" s="238"/>
      <c r="AI821" s="238"/>
    </row>
    <row r="822" spans="9:35">
      <c r="I822" s="238"/>
      <c r="J822" s="238"/>
      <c r="K822" s="238"/>
      <c r="L822" s="238"/>
      <c r="M822" s="238"/>
      <c r="N822" s="238"/>
      <c r="O822" s="238"/>
      <c r="P822" s="238"/>
      <c r="Q822" s="238"/>
      <c r="R822" s="238"/>
      <c r="S822" s="238"/>
      <c r="T822" s="238"/>
      <c r="U822" s="238"/>
      <c r="V822" s="238"/>
      <c r="W822" s="238"/>
      <c r="X822" s="238"/>
      <c r="Y822" s="238"/>
      <c r="Z822" s="238"/>
      <c r="AA822" s="238"/>
      <c r="AB822" s="238"/>
      <c r="AC822" s="238"/>
      <c r="AD822" s="238"/>
      <c r="AE822" s="238"/>
      <c r="AF822" s="238"/>
      <c r="AG822" s="238"/>
      <c r="AH822" s="238"/>
      <c r="AI822" s="238"/>
    </row>
    <row r="823" spans="9:35">
      <c r="I823" s="238"/>
      <c r="J823" s="238"/>
      <c r="K823" s="238"/>
      <c r="L823" s="238"/>
      <c r="M823" s="238"/>
      <c r="N823" s="238"/>
      <c r="O823" s="238"/>
      <c r="P823" s="238"/>
      <c r="Q823" s="238"/>
      <c r="R823" s="238"/>
      <c r="S823" s="238"/>
      <c r="T823" s="238"/>
      <c r="U823" s="238"/>
      <c r="V823" s="238"/>
      <c r="W823" s="238"/>
      <c r="X823" s="238"/>
      <c r="Y823" s="238"/>
      <c r="Z823" s="238"/>
      <c r="AA823" s="238"/>
      <c r="AB823" s="238"/>
      <c r="AC823" s="238"/>
      <c r="AD823" s="238"/>
      <c r="AE823" s="238"/>
      <c r="AF823" s="238"/>
      <c r="AG823" s="238"/>
      <c r="AH823" s="238"/>
      <c r="AI823" s="238"/>
    </row>
    <row r="824" spans="9:35">
      <c r="I824" s="238"/>
      <c r="J824" s="238"/>
      <c r="K824" s="238"/>
      <c r="L824" s="238"/>
      <c r="M824" s="238"/>
      <c r="N824" s="238"/>
      <c r="O824" s="238"/>
      <c r="P824" s="238"/>
      <c r="Q824" s="238"/>
      <c r="R824" s="238"/>
      <c r="S824" s="238"/>
      <c r="T824" s="238"/>
      <c r="U824" s="238"/>
      <c r="V824" s="238"/>
      <c r="W824" s="238"/>
      <c r="X824" s="238"/>
      <c r="Y824" s="238"/>
      <c r="Z824" s="238"/>
      <c r="AA824" s="238"/>
      <c r="AB824" s="238"/>
      <c r="AC824" s="238"/>
      <c r="AD824" s="238"/>
      <c r="AE824" s="238"/>
      <c r="AF824" s="238"/>
      <c r="AG824" s="238"/>
      <c r="AH824" s="238"/>
      <c r="AI824" s="238"/>
    </row>
    <row r="825" spans="9:35">
      <c r="I825" s="238"/>
      <c r="J825" s="238"/>
      <c r="K825" s="238"/>
      <c r="L825" s="238"/>
      <c r="M825" s="238"/>
      <c r="N825" s="238"/>
      <c r="O825" s="238"/>
      <c r="P825" s="238"/>
      <c r="Q825" s="238"/>
      <c r="R825" s="238"/>
      <c r="S825" s="238"/>
      <c r="T825" s="238"/>
      <c r="U825" s="238"/>
      <c r="V825" s="238"/>
      <c r="W825" s="238"/>
      <c r="X825" s="238"/>
      <c r="Y825" s="238"/>
      <c r="Z825" s="238"/>
      <c r="AA825" s="238"/>
      <c r="AB825" s="238"/>
      <c r="AC825" s="238"/>
      <c r="AD825" s="238"/>
      <c r="AE825" s="238"/>
      <c r="AF825" s="238"/>
      <c r="AG825" s="238"/>
      <c r="AH825" s="238"/>
      <c r="AI825" s="238"/>
    </row>
    <row r="826" spans="9:35">
      <c r="I826" s="238"/>
      <c r="J826" s="238"/>
      <c r="K826" s="238"/>
      <c r="L826" s="238"/>
      <c r="M826" s="238"/>
      <c r="N826" s="238"/>
      <c r="O826" s="238"/>
      <c r="P826" s="238"/>
      <c r="Q826" s="238"/>
      <c r="R826" s="238"/>
      <c r="S826" s="238"/>
      <c r="T826" s="238"/>
      <c r="U826" s="238"/>
      <c r="V826" s="238"/>
      <c r="W826" s="238"/>
      <c r="X826" s="238"/>
      <c r="Y826" s="238"/>
      <c r="Z826" s="238"/>
      <c r="AA826" s="238"/>
      <c r="AB826" s="238"/>
      <c r="AC826" s="238"/>
      <c r="AD826" s="238"/>
      <c r="AE826" s="238"/>
      <c r="AF826" s="238"/>
      <c r="AG826" s="238"/>
      <c r="AH826" s="238"/>
      <c r="AI826" s="238"/>
    </row>
    <row r="827" spans="9:35">
      <c r="I827" s="238"/>
      <c r="J827" s="238"/>
      <c r="K827" s="238"/>
      <c r="L827" s="238"/>
      <c r="M827" s="238"/>
      <c r="N827" s="238"/>
      <c r="O827" s="238"/>
      <c r="P827" s="238"/>
      <c r="Q827" s="238"/>
      <c r="R827" s="238"/>
      <c r="S827" s="238"/>
      <c r="T827" s="238"/>
      <c r="U827" s="238"/>
      <c r="V827" s="238"/>
      <c r="W827" s="238"/>
      <c r="X827" s="238"/>
      <c r="Y827" s="238"/>
      <c r="Z827" s="238"/>
      <c r="AA827" s="238"/>
      <c r="AB827" s="238"/>
      <c r="AC827" s="238"/>
      <c r="AD827" s="238"/>
      <c r="AE827" s="238"/>
      <c r="AF827" s="238"/>
      <c r="AG827" s="238"/>
      <c r="AH827" s="238"/>
      <c r="AI827" s="238"/>
    </row>
    <row r="828" spans="9:35">
      <c r="I828" s="238"/>
      <c r="J828" s="238"/>
      <c r="K828" s="238"/>
      <c r="L828" s="238"/>
      <c r="M828" s="238"/>
      <c r="N828" s="238"/>
      <c r="O828" s="238"/>
      <c r="P828" s="238"/>
      <c r="Q828" s="238"/>
      <c r="R828" s="238"/>
      <c r="S828" s="238"/>
      <c r="T828" s="238"/>
      <c r="U828" s="238"/>
      <c r="V828" s="238"/>
      <c r="W828" s="238"/>
      <c r="X828" s="238"/>
      <c r="Y828" s="238"/>
      <c r="Z828" s="238"/>
      <c r="AA828" s="238"/>
      <c r="AB828" s="238"/>
      <c r="AC828" s="238"/>
      <c r="AD828" s="238"/>
      <c r="AE828" s="238"/>
      <c r="AF828" s="238"/>
      <c r="AG828" s="238"/>
      <c r="AH828" s="238"/>
      <c r="AI828" s="238"/>
    </row>
    <row r="829" spans="9:35">
      <c r="I829" s="238"/>
      <c r="J829" s="238"/>
      <c r="K829" s="238"/>
      <c r="L829" s="238"/>
      <c r="M829" s="238"/>
      <c r="N829" s="238"/>
      <c r="O829" s="238"/>
      <c r="P829" s="238"/>
      <c r="Q829" s="238"/>
      <c r="R829" s="238"/>
      <c r="S829" s="238"/>
      <c r="T829" s="238"/>
      <c r="U829" s="238"/>
      <c r="V829" s="238"/>
      <c r="W829" s="238"/>
      <c r="X829" s="238"/>
      <c r="Y829" s="238"/>
      <c r="Z829" s="238"/>
      <c r="AA829" s="238"/>
      <c r="AB829" s="238"/>
      <c r="AC829" s="238"/>
      <c r="AD829" s="238"/>
      <c r="AE829" s="238"/>
      <c r="AF829" s="238"/>
      <c r="AG829" s="238"/>
      <c r="AH829" s="238"/>
      <c r="AI829" s="238"/>
    </row>
    <row r="830" spans="9:35">
      <c r="I830" s="238"/>
      <c r="J830" s="238"/>
      <c r="K830" s="238"/>
      <c r="L830" s="238"/>
      <c r="M830" s="238"/>
      <c r="N830" s="238"/>
      <c r="O830" s="238"/>
      <c r="P830" s="238"/>
      <c r="Q830" s="238"/>
      <c r="R830" s="238"/>
      <c r="S830" s="238"/>
      <c r="T830" s="238"/>
      <c r="U830" s="238"/>
      <c r="V830" s="238"/>
      <c r="W830" s="238"/>
      <c r="X830" s="238"/>
      <c r="Y830" s="238"/>
      <c r="Z830" s="238"/>
      <c r="AA830" s="238"/>
      <c r="AB830" s="238"/>
      <c r="AC830" s="238"/>
      <c r="AD830" s="238"/>
      <c r="AE830" s="238"/>
      <c r="AF830" s="238"/>
      <c r="AG830" s="238"/>
      <c r="AH830" s="238"/>
      <c r="AI830" s="238"/>
    </row>
    <row r="831" spans="9:35">
      <c r="I831" s="238"/>
      <c r="J831" s="238"/>
      <c r="K831" s="238"/>
      <c r="L831" s="238"/>
      <c r="M831" s="238"/>
      <c r="N831" s="238"/>
      <c r="O831" s="238"/>
      <c r="P831" s="238"/>
      <c r="Q831" s="238"/>
      <c r="R831" s="238"/>
      <c r="S831" s="238"/>
      <c r="T831" s="238"/>
      <c r="U831" s="238"/>
      <c r="V831" s="238"/>
      <c r="W831" s="238"/>
      <c r="X831" s="238"/>
      <c r="Y831" s="238"/>
      <c r="Z831" s="238"/>
      <c r="AA831" s="238"/>
      <c r="AB831" s="238"/>
      <c r="AC831" s="238"/>
      <c r="AD831" s="238"/>
      <c r="AE831" s="238"/>
      <c r="AF831" s="238"/>
      <c r="AG831" s="238"/>
      <c r="AH831" s="238"/>
      <c r="AI831" s="238"/>
    </row>
    <row r="832" spans="9:35">
      <c r="I832" s="238"/>
      <c r="J832" s="238"/>
      <c r="K832" s="238"/>
      <c r="L832" s="238"/>
      <c r="M832" s="238"/>
      <c r="N832" s="238"/>
      <c r="O832" s="238"/>
      <c r="P832" s="238"/>
      <c r="Q832" s="238"/>
      <c r="R832" s="238"/>
      <c r="S832" s="238"/>
      <c r="T832" s="238"/>
      <c r="U832" s="238"/>
      <c r="V832" s="238"/>
      <c r="W832" s="238"/>
      <c r="X832" s="238"/>
      <c r="Y832" s="238"/>
      <c r="Z832" s="238"/>
      <c r="AA832" s="238"/>
      <c r="AB832" s="238"/>
      <c r="AC832" s="238"/>
      <c r="AD832" s="238"/>
      <c r="AE832" s="238"/>
      <c r="AF832" s="238"/>
      <c r="AG832" s="238"/>
      <c r="AH832" s="238"/>
      <c r="AI832" s="238"/>
    </row>
    <row r="833" spans="9:35">
      <c r="I833" s="238"/>
      <c r="J833" s="238"/>
      <c r="K833" s="238"/>
      <c r="L833" s="238"/>
      <c r="M833" s="238"/>
      <c r="N833" s="238"/>
      <c r="O833" s="238"/>
      <c r="P833" s="238"/>
      <c r="Q833" s="238"/>
      <c r="R833" s="238"/>
      <c r="S833" s="238"/>
      <c r="T833" s="238"/>
      <c r="U833" s="238"/>
      <c r="V833" s="238"/>
      <c r="W833" s="238"/>
      <c r="X833" s="238"/>
      <c r="Y833" s="238"/>
      <c r="Z833" s="238"/>
      <c r="AA833" s="238"/>
      <c r="AB833" s="238"/>
      <c r="AC833" s="238"/>
      <c r="AD833" s="238"/>
      <c r="AE833" s="238"/>
      <c r="AF833" s="238"/>
      <c r="AG833" s="238"/>
      <c r="AH833" s="238"/>
      <c r="AI833" s="238"/>
    </row>
    <row r="834" spans="9:35">
      <c r="I834" s="238"/>
      <c r="J834" s="238"/>
      <c r="K834" s="238"/>
      <c r="L834" s="238"/>
      <c r="M834" s="238"/>
      <c r="N834" s="238"/>
      <c r="O834" s="238"/>
      <c r="P834" s="238"/>
      <c r="Q834" s="238"/>
      <c r="R834" s="238"/>
      <c r="S834" s="238"/>
      <c r="T834" s="238"/>
      <c r="U834" s="238"/>
      <c r="V834" s="238"/>
      <c r="W834" s="238"/>
      <c r="X834" s="238"/>
      <c r="Y834" s="238"/>
      <c r="Z834" s="238"/>
      <c r="AA834" s="238"/>
      <c r="AB834" s="238"/>
      <c r="AC834" s="238"/>
      <c r="AD834" s="238"/>
      <c r="AE834" s="238"/>
      <c r="AF834" s="238"/>
      <c r="AG834" s="238"/>
      <c r="AH834" s="238"/>
      <c r="AI834" s="238"/>
    </row>
    <row r="835" spans="9:35">
      <c r="I835" s="238"/>
      <c r="J835" s="238"/>
      <c r="K835" s="238"/>
      <c r="L835" s="238"/>
      <c r="M835" s="238"/>
      <c r="N835" s="238"/>
      <c r="O835" s="238"/>
      <c r="P835" s="238"/>
      <c r="Q835" s="238"/>
      <c r="R835" s="238"/>
      <c r="S835" s="238"/>
      <c r="T835" s="238"/>
      <c r="U835" s="238"/>
      <c r="V835" s="238"/>
      <c r="W835" s="238"/>
      <c r="X835" s="238"/>
      <c r="Y835" s="238"/>
      <c r="Z835" s="238"/>
      <c r="AA835" s="238"/>
      <c r="AB835" s="238"/>
      <c r="AC835" s="238"/>
      <c r="AD835" s="238"/>
      <c r="AE835" s="238"/>
      <c r="AF835" s="238"/>
      <c r="AG835" s="238"/>
      <c r="AH835" s="238"/>
      <c r="AI835" s="238"/>
    </row>
    <row r="836" spans="9:35">
      <c r="I836" s="238"/>
      <c r="J836" s="238"/>
      <c r="K836" s="238"/>
      <c r="L836" s="238"/>
      <c r="M836" s="238"/>
      <c r="N836" s="238"/>
      <c r="O836" s="238"/>
      <c r="P836" s="238"/>
      <c r="Q836" s="238"/>
      <c r="R836" s="238"/>
      <c r="S836" s="238"/>
      <c r="T836" s="238"/>
      <c r="U836" s="238"/>
      <c r="V836" s="238"/>
      <c r="W836" s="238"/>
      <c r="X836" s="238"/>
      <c r="Y836" s="238"/>
      <c r="Z836" s="238"/>
      <c r="AA836" s="238"/>
      <c r="AB836" s="238"/>
      <c r="AC836" s="238"/>
      <c r="AD836" s="238"/>
      <c r="AE836" s="238"/>
      <c r="AF836" s="238"/>
      <c r="AG836" s="238"/>
      <c r="AH836" s="238"/>
      <c r="AI836" s="238"/>
    </row>
    <row r="837" spans="9:35">
      <c r="I837" s="238"/>
      <c r="J837" s="238"/>
      <c r="K837" s="238"/>
      <c r="L837" s="238"/>
      <c r="M837" s="238"/>
      <c r="N837" s="238"/>
      <c r="O837" s="238"/>
      <c r="P837" s="238"/>
      <c r="Q837" s="238"/>
      <c r="R837" s="238"/>
      <c r="S837" s="238"/>
      <c r="T837" s="238"/>
      <c r="U837" s="238"/>
      <c r="V837" s="238"/>
      <c r="W837" s="238"/>
      <c r="X837" s="238"/>
      <c r="Y837" s="238"/>
      <c r="Z837" s="238"/>
      <c r="AA837" s="238"/>
      <c r="AB837" s="238"/>
      <c r="AC837" s="238"/>
      <c r="AD837" s="238"/>
      <c r="AE837" s="238"/>
      <c r="AF837" s="238"/>
      <c r="AG837" s="238"/>
      <c r="AH837" s="238"/>
      <c r="AI837" s="238"/>
    </row>
    <row r="838" spans="9:35">
      <c r="I838" s="238"/>
      <c r="J838" s="238"/>
      <c r="K838" s="238"/>
      <c r="L838" s="238"/>
      <c r="M838" s="238"/>
      <c r="N838" s="238"/>
      <c r="O838" s="238"/>
      <c r="P838" s="238"/>
      <c r="Q838" s="238"/>
      <c r="R838" s="238"/>
      <c r="S838" s="238"/>
      <c r="T838" s="238"/>
      <c r="U838" s="238"/>
      <c r="V838" s="238"/>
      <c r="W838" s="238"/>
      <c r="X838" s="238"/>
      <c r="Y838" s="238"/>
      <c r="Z838" s="238"/>
      <c r="AA838" s="238"/>
      <c r="AB838" s="238"/>
      <c r="AC838" s="238"/>
      <c r="AD838" s="238"/>
      <c r="AE838" s="238"/>
      <c r="AF838" s="238"/>
      <c r="AG838" s="238"/>
      <c r="AH838" s="238"/>
      <c r="AI838" s="238"/>
    </row>
    <row r="839" spans="9:35">
      <c r="I839" s="238"/>
      <c r="J839" s="238"/>
      <c r="K839" s="238"/>
      <c r="L839" s="238"/>
      <c r="M839" s="238"/>
      <c r="N839" s="238"/>
      <c r="O839" s="238"/>
      <c r="P839" s="238"/>
      <c r="Q839" s="238"/>
      <c r="R839" s="238"/>
      <c r="S839" s="238"/>
      <c r="T839" s="238"/>
      <c r="U839" s="238"/>
      <c r="V839" s="238"/>
      <c r="W839" s="238"/>
      <c r="X839" s="238"/>
      <c r="Y839" s="238"/>
      <c r="Z839" s="238"/>
      <c r="AA839" s="238"/>
      <c r="AB839" s="238"/>
      <c r="AC839" s="238"/>
      <c r="AD839" s="238"/>
      <c r="AE839" s="238"/>
      <c r="AF839" s="238"/>
      <c r="AG839" s="238"/>
      <c r="AH839" s="238"/>
      <c r="AI839" s="238"/>
    </row>
    <row r="840" spans="9:35">
      <c r="I840" s="238"/>
      <c r="J840" s="238"/>
      <c r="K840" s="238"/>
      <c r="L840" s="238"/>
      <c r="M840" s="238"/>
      <c r="N840" s="238"/>
      <c r="O840" s="238"/>
      <c r="P840" s="238"/>
      <c r="Q840" s="238"/>
      <c r="R840" s="238"/>
      <c r="S840" s="238"/>
      <c r="T840" s="238"/>
      <c r="U840" s="238"/>
      <c r="V840" s="238"/>
      <c r="W840" s="238"/>
      <c r="X840" s="238"/>
      <c r="Y840" s="238"/>
      <c r="Z840" s="238"/>
      <c r="AA840" s="238"/>
      <c r="AB840" s="238"/>
      <c r="AC840" s="238"/>
      <c r="AD840" s="238"/>
      <c r="AE840" s="238"/>
      <c r="AF840" s="238"/>
      <c r="AG840" s="238"/>
      <c r="AH840" s="238"/>
      <c r="AI840" s="238"/>
    </row>
    <row r="841" spans="9:35">
      <c r="I841" s="238"/>
      <c r="J841" s="238"/>
      <c r="K841" s="238"/>
      <c r="L841" s="238"/>
      <c r="M841" s="238"/>
      <c r="N841" s="238"/>
      <c r="O841" s="238"/>
      <c r="P841" s="238"/>
      <c r="Q841" s="238"/>
      <c r="R841" s="238"/>
      <c r="S841" s="238"/>
      <c r="T841" s="238"/>
      <c r="U841" s="238"/>
      <c r="V841" s="238"/>
      <c r="W841" s="238"/>
      <c r="X841" s="238"/>
      <c r="Y841" s="238"/>
      <c r="Z841" s="238"/>
      <c r="AA841" s="238"/>
      <c r="AB841" s="238"/>
      <c r="AC841" s="238"/>
      <c r="AD841" s="238"/>
      <c r="AE841" s="238"/>
      <c r="AF841" s="238"/>
      <c r="AG841" s="238"/>
      <c r="AH841" s="238"/>
      <c r="AI841" s="238"/>
    </row>
    <row r="842" spans="9:35">
      <c r="I842" s="238"/>
      <c r="J842" s="238"/>
      <c r="K842" s="238"/>
      <c r="L842" s="238"/>
      <c r="M842" s="238"/>
      <c r="N842" s="238"/>
      <c r="O842" s="238"/>
      <c r="P842" s="238"/>
      <c r="Q842" s="238"/>
      <c r="R842" s="238"/>
      <c r="S842" s="238"/>
      <c r="T842" s="238"/>
      <c r="U842" s="238"/>
      <c r="V842" s="238"/>
      <c r="W842" s="238"/>
      <c r="X842" s="238"/>
      <c r="Y842" s="238"/>
      <c r="Z842" s="238"/>
      <c r="AA842" s="238"/>
      <c r="AB842" s="238"/>
      <c r="AC842" s="238"/>
      <c r="AD842" s="238"/>
      <c r="AE842" s="238"/>
      <c r="AF842" s="238"/>
      <c r="AG842" s="238"/>
      <c r="AH842" s="238"/>
      <c r="AI842" s="238"/>
    </row>
    <row r="843" spans="9:35">
      <c r="I843" s="238"/>
      <c r="J843" s="238"/>
      <c r="K843" s="238"/>
      <c r="L843" s="238"/>
      <c r="M843" s="238"/>
      <c r="N843" s="238"/>
      <c r="O843" s="238"/>
      <c r="P843" s="238"/>
      <c r="Q843" s="238"/>
      <c r="R843" s="238"/>
      <c r="S843" s="238"/>
      <c r="T843" s="238"/>
      <c r="U843" s="238"/>
      <c r="V843" s="238"/>
      <c r="W843" s="238"/>
      <c r="X843" s="238"/>
      <c r="Y843" s="238"/>
      <c r="Z843" s="238"/>
      <c r="AA843" s="238"/>
      <c r="AB843" s="238"/>
      <c r="AC843" s="238"/>
      <c r="AD843" s="238"/>
      <c r="AE843" s="238"/>
      <c r="AF843" s="238"/>
      <c r="AG843" s="238"/>
      <c r="AH843" s="238"/>
      <c r="AI843" s="238"/>
    </row>
    <row r="844" spans="9:35">
      <c r="I844" s="238"/>
      <c r="J844" s="238"/>
      <c r="K844" s="238"/>
      <c r="L844" s="238"/>
      <c r="M844" s="238"/>
      <c r="N844" s="238"/>
      <c r="O844" s="238"/>
      <c r="P844" s="238"/>
      <c r="Q844" s="238"/>
      <c r="R844" s="238"/>
      <c r="S844" s="238"/>
      <c r="T844" s="238"/>
      <c r="U844" s="238"/>
      <c r="V844" s="238"/>
      <c r="W844" s="238"/>
      <c r="X844" s="238"/>
      <c r="Y844" s="238"/>
      <c r="Z844" s="238"/>
      <c r="AA844" s="238"/>
      <c r="AB844" s="238"/>
      <c r="AC844" s="238"/>
      <c r="AD844" s="238"/>
      <c r="AE844" s="238"/>
      <c r="AF844" s="238"/>
      <c r="AG844" s="238"/>
      <c r="AH844" s="238"/>
      <c r="AI844" s="238"/>
    </row>
    <row r="845" spans="9:35">
      <c r="I845" s="238"/>
      <c r="J845" s="238"/>
      <c r="K845" s="238"/>
      <c r="L845" s="238"/>
      <c r="M845" s="238"/>
      <c r="N845" s="238"/>
      <c r="O845" s="238"/>
      <c r="P845" s="238"/>
      <c r="Q845" s="238"/>
      <c r="R845" s="238"/>
      <c r="S845" s="238"/>
      <c r="T845" s="238"/>
      <c r="U845" s="238"/>
      <c r="V845" s="238"/>
      <c r="W845" s="238"/>
      <c r="X845" s="238"/>
      <c r="Y845" s="238"/>
      <c r="Z845" s="238"/>
      <c r="AA845" s="238"/>
      <c r="AB845" s="238"/>
      <c r="AC845" s="238"/>
      <c r="AD845" s="238"/>
      <c r="AE845" s="238"/>
      <c r="AF845" s="238"/>
      <c r="AG845" s="238"/>
      <c r="AH845" s="238"/>
      <c r="AI845" s="238"/>
    </row>
    <row r="846" spans="9:35">
      <c r="I846" s="238"/>
      <c r="J846" s="238"/>
      <c r="K846" s="238"/>
      <c r="L846" s="238"/>
      <c r="M846" s="238"/>
      <c r="N846" s="238"/>
      <c r="O846" s="238"/>
      <c r="P846" s="238"/>
      <c r="Q846" s="238"/>
      <c r="R846" s="238"/>
      <c r="S846" s="238"/>
      <c r="T846" s="238"/>
      <c r="U846" s="238"/>
      <c r="V846" s="238"/>
      <c r="W846" s="238"/>
      <c r="X846" s="238"/>
      <c r="Y846" s="238"/>
      <c r="Z846" s="238"/>
      <c r="AA846" s="238"/>
      <c r="AB846" s="238"/>
      <c r="AC846" s="238"/>
      <c r="AD846" s="238"/>
      <c r="AE846" s="238"/>
      <c r="AF846" s="238"/>
      <c r="AG846" s="238"/>
      <c r="AH846" s="238"/>
      <c r="AI846" s="238"/>
    </row>
    <row r="847" spans="9:35">
      <c r="I847" s="238"/>
      <c r="J847" s="238"/>
      <c r="K847" s="238"/>
      <c r="L847" s="238"/>
      <c r="M847" s="238"/>
      <c r="N847" s="238"/>
      <c r="O847" s="238"/>
      <c r="P847" s="238"/>
      <c r="Q847" s="238"/>
      <c r="R847" s="238"/>
      <c r="S847" s="238"/>
      <c r="T847" s="238"/>
      <c r="U847" s="238"/>
      <c r="V847" s="238"/>
      <c r="W847" s="238"/>
      <c r="X847" s="238"/>
      <c r="Y847" s="238"/>
      <c r="Z847" s="238"/>
      <c r="AA847" s="238"/>
      <c r="AB847" s="238"/>
      <c r="AC847" s="238"/>
      <c r="AD847" s="238"/>
      <c r="AE847" s="238"/>
      <c r="AF847" s="238"/>
      <c r="AG847" s="238"/>
      <c r="AH847" s="238"/>
      <c r="AI847" s="238"/>
    </row>
    <row r="848" spans="9:35">
      <c r="I848" s="238"/>
      <c r="J848" s="238"/>
      <c r="K848" s="238"/>
      <c r="L848" s="238"/>
      <c r="M848" s="238"/>
      <c r="N848" s="238"/>
      <c r="O848" s="238"/>
      <c r="P848" s="238"/>
      <c r="Q848" s="238"/>
      <c r="R848" s="238"/>
      <c r="S848" s="238"/>
      <c r="T848" s="238"/>
      <c r="U848" s="238"/>
      <c r="V848" s="238"/>
      <c r="W848" s="238"/>
      <c r="X848" s="238"/>
      <c r="Y848" s="238"/>
      <c r="Z848" s="238"/>
      <c r="AA848" s="238"/>
      <c r="AB848" s="238"/>
      <c r="AC848" s="238"/>
      <c r="AD848" s="238"/>
      <c r="AE848" s="238"/>
      <c r="AF848" s="238"/>
      <c r="AG848" s="238"/>
      <c r="AH848" s="238"/>
      <c r="AI848" s="238"/>
    </row>
    <row r="849" spans="9:35">
      <c r="I849" s="238"/>
      <c r="J849" s="238"/>
      <c r="K849" s="238"/>
      <c r="L849" s="238"/>
      <c r="M849" s="238"/>
      <c r="N849" s="238"/>
      <c r="O849" s="238"/>
      <c r="P849" s="238"/>
      <c r="Q849" s="238"/>
      <c r="R849" s="238"/>
      <c r="S849" s="238"/>
      <c r="T849" s="238"/>
      <c r="U849" s="238"/>
      <c r="V849" s="238"/>
      <c r="W849" s="238"/>
      <c r="X849" s="238"/>
      <c r="Y849" s="238"/>
      <c r="Z849" s="238"/>
      <c r="AA849" s="238"/>
      <c r="AB849" s="238"/>
      <c r="AC849" s="238"/>
      <c r="AD849" s="238"/>
      <c r="AE849" s="238"/>
      <c r="AF849" s="238"/>
      <c r="AG849" s="238"/>
      <c r="AH849" s="238"/>
      <c r="AI849" s="238"/>
    </row>
    <row r="850" spans="9:35">
      <c r="I850" s="238"/>
      <c r="J850" s="238"/>
      <c r="K850" s="238"/>
      <c r="L850" s="238"/>
      <c r="M850" s="238"/>
      <c r="N850" s="238"/>
      <c r="O850" s="238"/>
      <c r="P850" s="238"/>
      <c r="Q850" s="238"/>
      <c r="R850" s="238"/>
      <c r="S850" s="238"/>
      <c r="T850" s="238"/>
      <c r="U850" s="238"/>
      <c r="V850" s="238"/>
      <c r="W850" s="238"/>
      <c r="X850" s="238"/>
      <c r="Y850" s="238"/>
      <c r="Z850" s="238"/>
      <c r="AA850" s="238"/>
      <c r="AB850" s="238"/>
      <c r="AC850" s="238"/>
      <c r="AD850" s="238"/>
      <c r="AE850" s="238"/>
      <c r="AF850" s="238"/>
      <c r="AG850" s="238"/>
      <c r="AH850" s="238"/>
      <c r="AI850" s="238"/>
    </row>
    <row r="851" spans="9:35">
      <c r="I851" s="238"/>
      <c r="J851" s="238"/>
      <c r="K851" s="238"/>
      <c r="L851" s="238"/>
      <c r="M851" s="238"/>
      <c r="N851" s="238"/>
      <c r="O851" s="238"/>
      <c r="P851" s="238"/>
      <c r="Q851" s="238"/>
      <c r="R851" s="238"/>
      <c r="S851" s="238"/>
      <c r="T851" s="238"/>
      <c r="U851" s="238"/>
      <c r="V851" s="238"/>
      <c r="W851" s="238"/>
      <c r="X851" s="238"/>
      <c r="Y851" s="238"/>
      <c r="Z851" s="238"/>
      <c r="AA851" s="238"/>
      <c r="AB851" s="238"/>
      <c r="AC851" s="238"/>
      <c r="AD851" s="238"/>
      <c r="AE851" s="238"/>
      <c r="AF851" s="238"/>
      <c r="AG851" s="238"/>
      <c r="AH851" s="238"/>
      <c r="AI851" s="238"/>
    </row>
    <row r="852" spans="9:35">
      <c r="I852" s="238"/>
      <c r="J852" s="238"/>
      <c r="K852" s="238"/>
      <c r="L852" s="238"/>
      <c r="M852" s="238"/>
      <c r="N852" s="238"/>
      <c r="O852" s="238"/>
      <c r="P852" s="238"/>
      <c r="Q852" s="238"/>
      <c r="R852" s="238"/>
      <c r="S852" s="238"/>
      <c r="T852" s="238"/>
      <c r="U852" s="238"/>
      <c r="V852" s="238"/>
      <c r="W852" s="238"/>
      <c r="X852" s="238"/>
      <c r="Y852" s="238"/>
      <c r="Z852" s="238"/>
      <c r="AA852" s="238"/>
      <c r="AB852" s="238"/>
      <c r="AC852" s="238"/>
      <c r="AD852" s="238"/>
      <c r="AE852" s="238"/>
      <c r="AF852" s="238"/>
      <c r="AG852" s="238"/>
      <c r="AH852" s="238"/>
      <c r="AI852" s="238"/>
    </row>
    <row r="853" spans="9:35">
      <c r="I853" s="238"/>
      <c r="J853" s="238"/>
      <c r="K853" s="238"/>
      <c r="L853" s="238"/>
      <c r="M853" s="238"/>
      <c r="N853" s="238"/>
      <c r="O853" s="238"/>
      <c r="P853" s="238"/>
      <c r="Q853" s="238"/>
      <c r="R853" s="238"/>
      <c r="S853" s="238"/>
      <c r="T853" s="238"/>
      <c r="U853" s="238"/>
      <c r="V853" s="238"/>
      <c r="W853" s="238"/>
      <c r="X853" s="238"/>
      <c r="Y853" s="238"/>
      <c r="Z853" s="238"/>
      <c r="AA853" s="238"/>
      <c r="AB853" s="238"/>
      <c r="AC853" s="238"/>
      <c r="AD853" s="238"/>
      <c r="AE853" s="238"/>
      <c r="AF853" s="238"/>
      <c r="AG853" s="238"/>
      <c r="AH853" s="238"/>
      <c r="AI853" s="238"/>
    </row>
    <row r="854" spans="9:35">
      <c r="I854" s="238"/>
      <c r="J854" s="238"/>
      <c r="K854" s="238"/>
      <c r="L854" s="238"/>
      <c r="M854" s="238"/>
      <c r="N854" s="238"/>
      <c r="O854" s="238"/>
      <c r="P854" s="238"/>
      <c r="Q854" s="238"/>
      <c r="R854" s="238"/>
      <c r="S854" s="238"/>
      <c r="T854" s="238"/>
      <c r="U854" s="238"/>
      <c r="V854" s="238"/>
      <c r="W854" s="238"/>
      <c r="X854" s="238"/>
      <c r="Y854" s="238"/>
      <c r="Z854" s="238"/>
      <c r="AA854" s="238"/>
      <c r="AB854" s="238"/>
      <c r="AC854" s="238"/>
      <c r="AD854" s="238"/>
      <c r="AE854" s="238"/>
      <c r="AF854" s="238"/>
      <c r="AG854" s="238"/>
      <c r="AH854" s="238"/>
      <c r="AI854" s="238"/>
    </row>
    <row r="855" spans="9:35">
      <c r="I855" s="238"/>
      <c r="J855" s="238"/>
      <c r="K855" s="238"/>
      <c r="L855" s="238"/>
      <c r="M855" s="238"/>
      <c r="N855" s="238"/>
      <c r="O855" s="238"/>
      <c r="P855" s="238"/>
      <c r="Q855" s="238"/>
      <c r="R855" s="238"/>
      <c r="S855" s="238"/>
      <c r="T855" s="238"/>
      <c r="U855" s="238"/>
      <c r="V855" s="238"/>
      <c r="W855" s="238"/>
      <c r="X855" s="238"/>
      <c r="Y855" s="238"/>
      <c r="Z855" s="238"/>
      <c r="AA855" s="238"/>
      <c r="AB855" s="238"/>
      <c r="AC855" s="238"/>
      <c r="AD855" s="238"/>
      <c r="AE855" s="238"/>
      <c r="AF855" s="238"/>
      <c r="AG855" s="238"/>
      <c r="AH855" s="238"/>
      <c r="AI855" s="238"/>
    </row>
    <row r="856" spans="9:35">
      <c r="I856" s="238"/>
      <c r="J856" s="238"/>
      <c r="K856" s="238"/>
      <c r="L856" s="238"/>
      <c r="M856" s="238"/>
      <c r="N856" s="238"/>
      <c r="O856" s="238"/>
      <c r="P856" s="238"/>
      <c r="Q856" s="238"/>
      <c r="R856" s="238"/>
      <c r="S856" s="238"/>
      <c r="T856" s="238"/>
      <c r="U856" s="238"/>
      <c r="V856" s="238"/>
      <c r="W856" s="238"/>
      <c r="X856" s="238"/>
      <c r="Y856" s="238"/>
      <c r="Z856" s="238"/>
      <c r="AA856" s="238"/>
      <c r="AB856" s="238"/>
      <c r="AC856" s="238"/>
      <c r="AD856" s="238"/>
      <c r="AE856" s="238"/>
      <c r="AF856" s="238"/>
      <c r="AG856" s="238"/>
      <c r="AH856" s="238"/>
      <c r="AI856" s="238"/>
    </row>
    <row r="857" spans="9:35">
      <c r="I857" s="238"/>
      <c r="J857" s="238"/>
      <c r="K857" s="238"/>
      <c r="L857" s="238"/>
      <c r="M857" s="238"/>
      <c r="N857" s="238"/>
      <c r="O857" s="238"/>
      <c r="P857" s="238"/>
      <c r="Q857" s="238"/>
      <c r="R857" s="238"/>
      <c r="S857" s="238"/>
      <c r="T857" s="238"/>
      <c r="U857" s="238"/>
      <c r="V857" s="238"/>
      <c r="W857" s="238"/>
      <c r="X857" s="238"/>
      <c r="Y857" s="238"/>
      <c r="Z857" s="238"/>
      <c r="AA857" s="238"/>
      <c r="AB857" s="238"/>
      <c r="AC857" s="238"/>
      <c r="AD857" s="238"/>
      <c r="AE857" s="238"/>
      <c r="AF857" s="238"/>
      <c r="AG857" s="238"/>
      <c r="AH857" s="238"/>
      <c r="AI857" s="238"/>
    </row>
    <row r="858" spans="9:35">
      <c r="I858" s="238"/>
      <c r="J858" s="238"/>
      <c r="K858" s="238"/>
      <c r="L858" s="238"/>
      <c r="M858" s="238"/>
      <c r="N858" s="238"/>
      <c r="O858" s="238"/>
      <c r="P858" s="238"/>
      <c r="Q858" s="238"/>
      <c r="R858" s="238"/>
      <c r="S858" s="238"/>
      <c r="T858" s="238"/>
      <c r="U858" s="238"/>
      <c r="V858" s="238"/>
      <c r="W858" s="238"/>
      <c r="X858" s="238"/>
      <c r="Y858" s="238"/>
      <c r="Z858" s="238"/>
      <c r="AA858" s="238"/>
      <c r="AB858" s="238"/>
      <c r="AC858" s="238"/>
      <c r="AD858" s="238"/>
      <c r="AE858" s="238"/>
      <c r="AF858" s="238"/>
      <c r="AG858" s="238"/>
      <c r="AH858" s="238"/>
      <c r="AI858" s="238"/>
    </row>
    <row r="859" spans="9:35">
      <c r="I859" s="238"/>
      <c r="J859" s="238"/>
      <c r="K859" s="238"/>
      <c r="L859" s="238"/>
      <c r="M859" s="238"/>
      <c r="N859" s="238"/>
      <c r="O859" s="238"/>
      <c r="P859" s="238"/>
      <c r="Q859" s="238"/>
      <c r="R859" s="238"/>
      <c r="S859" s="238"/>
      <c r="T859" s="238"/>
      <c r="U859" s="238"/>
      <c r="V859" s="238"/>
      <c r="W859" s="238"/>
      <c r="X859" s="238"/>
      <c r="Y859" s="238"/>
      <c r="Z859" s="238"/>
      <c r="AA859" s="238"/>
      <c r="AB859" s="238"/>
      <c r="AC859" s="238"/>
      <c r="AD859" s="238"/>
      <c r="AE859" s="238"/>
      <c r="AF859" s="238"/>
      <c r="AG859" s="238"/>
      <c r="AH859" s="238"/>
      <c r="AI859" s="238"/>
    </row>
    <row r="860" spans="9:35">
      <c r="I860" s="238"/>
      <c r="J860" s="238"/>
      <c r="K860" s="238"/>
      <c r="L860" s="238"/>
      <c r="M860" s="238"/>
      <c r="N860" s="238"/>
      <c r="O860" s="238"/>
      <c r="P860" s="238"/>
      <c r="Q860" s="238"/>
      <c r="R860" s="238"/>
      <c r="S860" s="238"/>
      <c r="T860" s="238"/>
      <c r="U860" s="238"/>
      <c r="V860" s="238"/>
      <c r="W860" s="238"/>
      <c r="X860" s="238"/>
      <c r="Y860" s="238"/>
      <c r="Z860" s="238"/>
      <c r="AA860" s="238"/>
      <c r="AB860" s="238"/>
      <c r="AC860" s="238"/>
      <c r="AD860" s="238"/>
      <c r="AE860" s="238"/>
      <c r="AF860" s="238"/>
      <c r="AG860" s="238"/>
      <c r="AH860" s="238"/>
      <c r="AI860" s="238"/>
    </row>
    <row r="861" spans="9:35">
      <c r="I861" s="238"/>
      <c r="J861" s="238"/>
      <c r="K861" s="238"/>
      <c r="L861" s="238"/>
      <c r="M861" s="238"/>
      <c r="N861" s="238"/>
      <c r="O861" s="238"/>
      <c r="P861" s="238"/>
      <c r="Q861" s="238"/>
      <c r="R861" s="238"/>
      <c r="S861" s="238"/>
      <c r="T861" s="238"/>
      <c r="U861" s="238"/>
      <c r="V861" s="238"/>
      <c r="W861" s="238"/>
      <c r="X861" s="238"/>
      <c r="Y861" s="238"/>
      <c r="Z861" s="238"/>
      <c r="AA861" s="238"/>
      <c r="AB861" s="238"/>
      <c r="AC861" s="238"/>
      <c r="AD861" s="238"/>
      <c r="AE861" s="238"/>
      <c r="AF861" s="238"/>
      <c r="AG861" s="238"/>
      <c r="AH861" s="238"/>
      <c r="AI861" s="238"/>
    </row>
    <row r="862" spans="9:35">
      <c r="I862" s="238"/>
      <c r="J862" s="238"/>
      <c r="K862" s="238"/>
      <c r="L862" s="238"/>
      <c r="M862" s="238"/>
      <c r="N862" s="238"/>
      <c r="O862" s="238"/>
      <c r="P862" s="238"/>
      <c r="Q862" s="238"/>
      <c r="R862" s="238"/>
      <c r="S862" s="238"/>
      <c r="T862" s="238"/>
      <c r="U862" s="238"/>
      <c r="V862" s="238"/>
      <c r="W862" s="238"/>
      <c r="X862" s="238"/>
      <c r="Y862" s="238"/>
      <c r="Z862" s="238"/>
      <c r="AA862" s="238"/>
      <c r="AB862" s="238"/>
      <c r="AC862" s="238"/>
      <c r="AD862" s="238"/>
      <c r="AE862" s="238"/>
      <c r="AF862" s="238"/>
      <c r="AG862" s="238"/>
      <c r="AH862" s="238"/>
      <c r="AI862" s="238"/>
    </row>
    <row r="863" spans="9:35">
      <c r="I863" s="238"/>
      <c r="J863" s="238"/>
      <c r="K863" s="238"/>
      <c r="L863" s="238"/>
      <c r="M863" s="238"/>
      <c r="N863" s="238"/>
      <c r="O863" s="238"/>
      <c r="P863" s="238"/>
      <c r="Q863" s="238"/>
      <c r="R863" s="238"/>
      <c r="S863" s="238"/>
      <c r="T863" s="238"/>
      <c r="U863" s="238"/>
      <c r="V863" s="238"/>
      <c r="W863" s="238"/>
      <c r="X863" s="238"/>
      <c r="Y863" s="238"/>
      <c r="Z863" s="238"/>
      <c r="AA863" s="238"/>
      <c r="AB863" s="238"/>
      <c r="AC863" s="238"/>
      <c r="AD863" s="238"/>
      <c r="AE863" s="238"/>
      <c r="AF863" s="238"/>
      <c r="AG863" s="238"/>
      <c r="AH863" s="238"/>
      <c r="AI863" s="238"/>
    </row>
    <row r="864" spans="9:35">
      <c r="I864" s="238"/>
      <c r="J864" s="238"/>
      <c r="K864" s="238"/>
      <c r="L864" s="238"/>
      <c r="M864" s="238"/>
      <c r="N864" s="238"/>
      <c r="O864" s="238"/>
      <c r="P864" s="238"/>
      <c r="Q864" s="238"/>
      <c r="R864" s="238"/>
      <c r="S864" s="238"/>
      <c r="T864" s="238"/>
      <c r="U864" s="238"/>
      <c r="V864" s="238"/>
      <c r="W864" s="238"/>
      <c r="X864" s="238"/>
      <c r="Y864" s="238"/>
      <c r="Z864" s="238"/>
      <c r="AA864" s="238"/>
      <c r="AB864" s="238"/>
      <c r="AC864" s="238"/>
      <c r="AD864" s="238"/>
      <c r="AE864" s="238"/>
      <c r="AF864" s="238"/>
      <c r="AG864" s="238"/>
      <c r="AH864" s="238"/>
      <c r="AI864" s="238"/>
    </row>
    <row r="865" spans="9:35">
      <c r="I865" s="238"/>
      <c r="J865" s="238"/>
      <c r="K865" s="238"/>
      <c r="L865" s="238"/>
      <c r="M865" s="238"/>
      <c r="N865" s="238"/>
      <c r="O865" s="238"/>
      <c r="P865" s="238"/>
      <c r="Q865" s="238"/>
      <c r="R865" s="238"/>
      <c r="S865" s="238"/>
      <c r="T865" s="238"/>
      <c r="U865" s="238"/>
      <c r="V865" s="238"/>
      <c r="W865" s="238"/>
      <c r="X865" s="238"/>
      <c r="Y865" s="238"/>
      <c r="Z865" s="238"/>
      <c r="AA865" s="238"/>
      <c r="AB865" s="238"/>
      <c r="AC865" s="238"/>
      <c r="AD865" s="238"/>
      <c r="AE865" s="238"/>
      <c r="AF865" s="238"/>
      <c r="AG865" s="238"/>
      <c r="AH865" s="238"/>
      <c r="AI865" s="238"/>
    </row>
    <row r="866" spans="9:35">
      <c r="I866" s="238"/>
      <c r="J866" s="238"/>
      <c r="K866" s="238"/>
      <c r="L866" s="238"/>
      <c r="M866" s="238"/>
      <c r="N866" s="238"/>
      <c r="O866" s="238"/>
      <c r="P866" s="238"/>
      <c r="Q866" s="238"/>
      <c r="R866" s="238"/>
      <c r="S866" s="238"/>
      <c r="T866" s="238"/>
      <c r="U866" s="238"/>
      <c r="V866" s="238"/>
      <c r="W866" s="238"/>
      <c r="X866" s="238"/>
      <c r="Y866" s="238"/>
      <c r="Z866" s="238"/>
      <c r="AA866" s="238"/>
      <c r="AB866" s="238"/>
      <c r="AC866" s="238"/>
      <c r="AD866" s="238"/>
      <c r="AE866" s="238"/>
      <c r="AF866" s="238"/>
      <c r="AG866" s="238"/>
      <c r="AH866" s="238"/>
      <c r="AI866" s="238"/>
    </row>
    <row r="867" spans="9:35">
      <c r="I867" s="238"/>
      <c r="J867" s="238"/>
      <c r="K867" s="238"/>
      <c r="L867" s="238"/>
      <c r="M867" s="238"/>
      <c r="N867" s="238"/>
      <c r="O867" s="238"/>
      <c r="P867" s="238"/>
      <c r="Q867" s="238"/>
      <c r="R867" s="238"/>
      <c r="S867" s="238"/>
      <c r="T867" s="238"/>
      <c r="U867" s="238"/>
      <c r="V867" s="238"/>
      <c r="W867" s="238"/>
      <c r="X867" s="238"/>
      <c r="Y867" s="238"/>
      <c r="Z867" s="238"/>
      <c r="AA867" s="238"/>
      <c r="AB867" s="238"/>
      <c r="AC867" s="238"/>
      <c r="AD867" s="238"/>
      <c r="AE867" s="238"/>
      <c r="AF867" s="238"/>
      <c r="AG867" s="238"/>
      <c r="AH867" s="238"/>
      <c r="AI867" s="238"/>
    </row>
    <row r="868" spans="9:35">
      <c r="I868" s="238"/>
      <c r="J868" s="238"/>
      <c r="K868" s="238"/>
      <c r="L868" s="238"/>
      <c r="M868" s="238"/>
      <c r="N868" s="238"/>
      <c r="O868" s="238"/>
      <c r="P868" s="238"/>
      <c r="Q868" s="238"/>
      <c r="R868" s="238"/>
      <c r="S868" s="238"/>
      <c r="T868" s="238"/>
      <c r="U868" s="238"/>
      <c r="V868" s="238"/>
      <c r="W868" s="238"/>
      <c r="X868" s="238"/>
      <c r="Y868" s="238"/>
      <c r="Z868" s="238"/>
      <c r="AA868" s="238"/>
      <c r="AB868" s="238"/>
      <c r="AC868" s="238"/>
      <c r="AD868" s="238"/>
      <c r="AE868" s="238"/>
      <c r="AF868" s="238"/>
      <c r="AG868" s="238"/>
      <c r="AH868" s="238"/>
      <c r="AI868" s="238"/>
    </row>
    <row r="869" spans="9:35">
      <c r="I869" s="238"/>
      <c r="J869" s="238"/>
      <c r="K869" s="238"/>
      <c r="L869" s="238"/>
      <c r="M869" s="238"/>
      <c r="N869" s="238"/>
      <c r="O869" s="238"/>
      <c r="P869" s="238"/>
      <c r="Q869" s="238"/>
      <c r="R869" s="238"/>
      <c r="S869" s="238"/>
      <c r="T869" s="238"/>
      <c r="U869" s="238"/>
      <c r="V869" s="238"/>
      <c r="W869" s="238"/>
      <c r="X869" s="238"/>
      <c r="Y869" s="238"/>
      <c r="Z869" s="238"/>
      <c r="AA869" s="238"/>
      <c r="AB869" s="238"/>
      <c r="AC869" s="238"/>
      <c r="AD869" s="238"/>
      <c r="AE869" s="238"/>
      <c r="AF869" s="238"/>
      <c r="AG869" s="238"/>
      <c r="AH869" s="238"/>
      <c r="AI869" s="238"/>
    </row>
    <row r="870" spans="9:35">
      <c r="I870" s="238"/>
      <c r="J870" s="238"/>
      <c r="K870" s="238"/>
      <c r="L870" s="238"/>
      <c r="M870" s="238"/>
      <c r="N870" s="238"/>
      <c r="O870" s="238"/>
      <c r="P870" s="238"/>
      <c r="Q870" s="238"/>
      <c r="R870" s="238"/>
      <c r="S870" s="238"/>
      <c r="T870" s="238"/>
      <c r="U870" s="238"/>
      <c r="V870" s="238"/>
      <c r="W870" s="238"/>
      <c r="X870" s="238"/>
      <c r="Y870" s="238"/>
      <c r="Z870" s="238"/>
      <c r="AA870" s="238"/>
      <c r="AB870" s="238"/>
      <c r="AC870" s="238"/>
      <c r="AD870" s="238"/>
      <c r="AE870" s="238"/>
      <c r="AF870" s="238"/>
      <c r="AG870" s="238"/>
      <c r="AH870" s="238"/>
      <c r="AI870" s="238"/>
    </row>
    <row r="871" spans="9:35">
      <c r="I871" s="238"/>
      <c r="J871" s="238"/>
      <c r="K871" s="238"/>
      <c r="L871" s="238"/>
      <c r="M871" s="238"/>
      <c r="N871" s="238"/>
      <c r="O871" s="238"/>
      <c r="P871" s="238"/>
      <c r="Q871" s="238"/>
      <c r="R871" s="238"/>
      <c r="S871" s="238"/>
      <c r="T871" s="238"/>
      <c r="U871" s="238"/>
      <c r="V871" s="238"/>
      <c r="W871" s="238"/>
      <c r="X871" s="238"/>
      <c r="Y871" s="238"/>
      <c r="Z871" s="238"/>
      <c r="AA871" s="238"/>
      <c r="AB871" s="238"/>
      <c r="AC871" s="238"/>
      <c r="AD871" s="238"/>
      <c r="AE871" s="238"/>
      <c r="AF871" s="238"/>
      <c r="AG871" s="238"/>
      <c r="AH871" s="238"/>
      <c r="AI871" s="238"/>
    </row>
    <row r="872" spans="9:35">
      <c r="I872" s="238"/>
      <c r="J872" s="238"/>
      <c r="K872" s="238"/>
      <c r="L872" s="238"/>
      <c r="M872" s="238"/>
      <c r="N872" s="238"/>
      <c r="O872" s="238"/>
      <c r="P872" s="238"/>
      <c r="Q872" s="238"/>
      <c r="R872" s="238"/>
      <c r="S872" s="238"/>
      <c r="T872" s="238"/>
      <c r="U872" s="238"/>
      <c r="V872" s="238"/>
      <c r="W872" s="238"/>
      <c r="X872" s="238"/>
      <c r="Y872" s="238"/>
      <c r="Z872" s="238"/>
      <c r="AA872" s="238"/>
      <c r="AB872" s="238"/>
      <c r="AC872" s="238"/>
      <c r="AD872" s="238"/>
      <c r="AE872" s="238"/>
      <c r="AF872" s="238"/>
      <c r="AG872" s="238"/>
      <c r="AH872" s="238"/>
      <c r="AI872" s="238"/>
    </row>
    <row r="873" spans="9:35">
      <c r="I873" s="238"/>
      <c r="J873" s="238"/>
      <c r="K873" s="238"/>
      <c r="L873" s="238"/>
      <c r="M873" s="238"/>
      <c r="N873" s="238"/>
      <c r="O873" s="238"/>
      <c r="P873" s="238"/>
      <c r="Q873" s="238"/>
      <c r="R873" s="238"/>
      <c r="S873" s="238"/>
      <c r="T873" s="238"/>
      <c r="U873" s="238"/>
      <c r="V873" s="238"/>
      <c r="W873" s="238"/>
      <c r="X873" s="238"/>
      <c r="Y873" s="238"/>
      <c r="Z873" s="238"/>
      <c r="AA873" s="238"/>
      <c r="AB873" s="238"/>
      <c r="AC873" s="238"/>
      <c r="AD873" s="238"/>
      <c r="AE873" s="238"/>
      <c r="AF873" s="238"/>
      <c r="AG873" s="238"/>
      <c r="AH873" s="238"/>
      <c r="AI873" s="238"/>
    </row>
    <row r="874" spans="9:35">
      <c r="I874" s="238"/>
      <c r="J874" s="238"/>
      <c r="K874" s="238"/>
      <c r="L874" s="238"/>
      <c r="M874" s="238"/>
      <c r="N874" s="238"/>
      <c r="O874" s="238"/>
      <c r="P874" s="238"/>
      <c r="Q874" s="238"/>
      <c r="R874" s="238"/>
      <c r="S874" s="238"/>
      <c r="T874" s="238"/>
      <c r="U874" s="238"/>
      <c r="V874" s="238"/>
      <c r="W874" s="238"/>
      <c r="X874" s="238"/>
      <c r="Y874" s="238"/>
      <c r="Z874" s="238"/>
      <c r="AA874" s="238"/>
      <c r="AB874" s="238"/>
      <c r="AC874" s="238"/>
      <c r="AD874" s="238"/>
      <c r="AE874" s="238"/>
      <c r="AF874" s="238"/>
      <c r="AG874" s="238"/>
      <c r="AH874" s="238"/>
      <c r="AI874" s="238"/>
    </row>
    <row r="875" spans="9:35">
      <c r="I875" s="238"/>
      <c r="J875" s="238"/>
      <c r="K875" s="238"/>
      <c r="L875" s="238"/>
      <c r="M875" s="238"/>
      <c r="N875" s="238"/>
      <c r="O875" s="238"/>
      <c r="P875" s="238"/>
      <c r="Q875" s="238"/>
      <c r="R875" s="238"/>
      <c r="S875" s="238"/>
      <c r="T875" s="238"/>
      <c r="U875" s="238"/>
      <c r="V875" s="238"/>
      <c r="W875" s="238"/>
      <c r="X875" s="238"/>
      <c r="Y875" s="238"/>
      <c r="Z875" s="238"/>
      <c r="AA875" s="238"/>
      <c r="AB875" s="238"/>
      <c r="AC875" s="238"/>
      <c r="AD875" s="238"/>
      <c r="AE875" s="238"/>
      <c r="AF875" s="238"/>
      <c r="AG875" s="238"/>
      <c r="AH875" s="238"/>
      <c r="AI875" s="238"/>
    </row>
    <row r="876" spans="9:35">
      <c r="I876" s="238"/>
      <c r="J876" s="238"/>
      <c r="K876" s="238"/>
      <c r="L876" s="238"/>
      <c r="M876" s="238"/>
      <c r="N876" s="238"/>
      <c r="O876" s="238"/>
      <c r="P876" s="238"/>
      <c r="Q876" s="238"/>
      <c r="R876" s="238"/>
      <c r="S876" s="238"/>
      <c r="T876" s="238"/>
      <c r="U876" s="238"/>
      <c r="V876" s="238"/>
      <c r="W876" s="238"/>
      <c r="X876" s="238"/>
      <c r="Y876" s="238"/>
      <c r="Z876" s="238"/>
      <c r="AA876" s="238"/>
      <c r="AB876" s="238"/>
      <c r="AC876" s="238"/>
      <c r="AD876" s="238"/>
      <c r="AE876" s="238"/>
      <c r="AF876" s="238"/>
      <c r="AG876" s="238"/>
      <c r="AH876" s="238"/>
      <c r="AI876" s="238"/>
    </row>
    <row r="877" spans="9:35">
      <c r="I877" s="238"/>
      <c r="J877" s="238"/>
      <c r="K877" s="238"/>
      <c r="L877" s="238"/>
      <c r="M877" s="238"/>
      <c r="N877" s="238"/>
      <c r="O877" s="238"/>
      <c r="P877" s="238"/>
      <c r="Q877" s="238"/>
      <c r="R877" s="238"/>
      <c r="S877" s="238"/>
      <c r="T877" s="238"/>
      <c r="U877" s="238"/>
      <c r="V877" s="238"/>
      <c r="W877" s="238"/>
      <c r="X877" s="238"/>
      <c r="Y877" s="238"/>
      <c r="Z877" s="238"/>
      <c r="AA877" s="238"/>
      <c r="AB877" s="238"/>
      <c r="AC877" s="238"/>
      <c r="AD877" s="238"/>
      <c r="AE877" s="238"/>
      <c r="AF877" s="238"/>
      <c r="AG877" s="238"/>
      <c r="AH877" s="238"/>
      <c r="AI877" s="238"/>
    </row>
    <row r="878" spans="9:35">
      <c r="I878" s="238"/>
      <c r="J878" s="238"/>
      <c r="K878" s="238"/>
      <c r="L878" s="238"/>
      <c r="M878" s="238"/>
      <c r="N878" s="238"/>
      <c r="O878" s="238"/>
      <c r="P878" s="238"/>
      <c r="Q878" s="238"/>
      <c r="R878" s="238"/>
      <c r="S878" s="238"/>
      <c r="T878" s="238"/>
      <c r="U878" s="238"/>
      <c r="V878" s="238"/>
      <c r="W878" s="238"/>
      <c r="X878" s="238"/>
      <c r="Y878" s="238"/>
      <c r="Z878" s="238"/>
      <c r="AA878" s="238"/>
      <c r="AB878" s="238"/>
      <c r="AC878" s="238"/>
      <c r="AD878" s="238"/>
      <c r="AE878" s="238"/>
      <c r="AF878" s="238"/>
      <c r="AG878" s="238"/>
      <c r="AH878" s="238"/>
      <c r="AI878" s="238"/>
    </row>
    <row r="879" spans="9:35">
      <c r="I879" s="238"/>
      <c r="J879" s="238"/>
      <c r="K879" s="238"/>
      <c r="L879" s="238"/>
      <c r="M879" s="238"/>
      <c r="N879" s="238"/>
      <c r="O879" s="238"/>
      <c r="P879" s="238"/>
      <c r="Q879" s="238"/>
      <c r="R879" s="238"/>
      <c r="S879" s="238"/>
      <c r="T879" s="238"/>
      <c r="U879" s="238"/>
      <c r="V879" s="238"/>
      <c r="W879" s="238"/>
      <c r="X879" s="238"/>
      <c r="Y879" s="238"/>
      <c r="Z879" s="238"/>
      <c r="AA879" s="238"/>
      <c r="AB879" s="238"/>
      <c r="AC879" s="238"/>
      <c r="AD879" s="238"/>
      <c r="AE879" s="238"/>
      <c r="AF879" s="238"/>
      <c r="AG879" s="238"/>
      <c r="AH879" s="238"/>
      <c r="AI879" s="238"/>
    </row>
    <row r="880" spans="9:35">
      <c r="I880" s="238"/>
      <c r="J880" s="238"/>
      <c r="K880" s="238"/>
      <c r="L880" s="238"/>
      <c r="M880" s="238"/>
      <c r="N880" s="238"/>
      <c r="O880" s="238"/>
      <c r="P880" s="238"/>
      <c r="Q880" s="238"/>
      <c r="R880" s="238"/>
      <c r="S880" s="238"/>
      <c r="T880" s="238"/>
      <c r="U880" s="238"/>
      <c r="V880" s="238"/>
      <c r="W880" s="238"/>
      <c r="X880" s="238"/>
      <c r="Y880" s="238"/>
      <c r="Z880" s="238"/>
      <c r="AA880" s="238"/>
      <c r="AB880" s="238"/>
      <c r="AC880" s="238"/>
      <c r="AD880" s="238"/>
      <c r="AE880" s="238"/>
      <c r="AF880" s="238"/>
      <c r="AG880" s="238"/>
      <c r="AH880" s="238"/>
      <c r="AI880" s="238"/>
    </row>
    <row r="881" spans="9:35">
      <c r="I881" s="238"/>
      <c r="J881" s="238"/>
      <c r="K881" s="238"/>
      <c r="L881" s="238"/>
      <c r="M881" s="238"/>
      <c r="N881" s="238"/>
      <c r="O881" s="238"/>
      <c r="P881" s="238"/>
      <c r="Q881" s="238"/>
      <c r="R881" s="238"/>
      <c r="S881" s="238"/>
      <c r="T881" s="238"/>
      <c r="U881" s="238"/>
      <c r="V881" s="238"/>
      <c r="W881" s="238"/>
      <c r="X881" s="238"/>
      <c r="Y881" s="238"/>
      <c r="Z881" s="238"/>
      <c r="AA881" s="238"/>
      <c r="AB881" s="238"/>
      <c r="AC881" s="238"/>
      <c r="AD881" s="238"/>
      <c r="AE881" s="238"/>
      <c r="AF881" s="238"/>
      <c r="AG881" s="238"/>
      <c r="AH881" s="238"/>
      <c r="AI881" s="238"/>
    </row>
    <row r="882" spans="9:35">
      <c r="I882" s="238"/>
      <c r="J882" s="238"/>
      <c r="K882" s="238"/>
      <c r="L882" s="238"/>
      <c r="M882" s="238"/>
      <c r="N882" s="238"/>
      <c r="O882" s="238"/>
      <c r="P882" s="238"/>
      <c r="Q882" s="238"/>
      <c r="R882" s="238"/>
      <c r="S882" s="238"/>
      <c r="T882" s="238"/>
      <c r="U882" s="238"/>
      <c r="V882" s="238"/>
      <c r="W882" s="238"/>
      <c r="X882" s="238"/>
      <c r="Y882" s="238"/>
      <c r="Z882" s="238"/>
      <c r="AA882" s="238"/>
      <c r="AB882" s="238"/>
      <c r="AC882" s="238"/>
      <c r="AD882" s="238"/>
      <c r="AE882" s="238"/>
      <c r="AF882" s="238"/>
      <c r="AG882" s="238"/>
      <c r="AH882" s="238"/>
      <c r="AI882" s="238"/>
    </row>
    <row r="883" spans="9:35">
      <c r="I883" s="238"/>
      <c r="J883" s="238"/>
      <c r="K883" s="238"/>
      <c r="L883" s="238"/>
      <c r="M883" s="238"/>
      <c r="N883" s="238"/>
      <c r="O883" s="238"/>
      <c r="P883" s="238"/>
      <c r="Q883" s="238"/>
      <c r="R883" s="238"/>
      <c r="S883" s="238"/>
      <c r="T883" s="238"/>
      <c r="U883" s="238"/>
      <c r="V883" s="238"/>
      <c r="W883" s="238"/>
      <c r="X883" s="238"/>
      <c r="Y883" s="238"/>
      <c r="Z883" s="238"/>
      <c r="AA883" s="238"/>
      <c r="AB883" s="238"/>
      <c r="AC883" s="238"/>
      <c r="AD883" s="238"/>
      <c r="AE883" s="238"/>
      <c r="AF883" s="238"/>
      <c r="AG883" s="238"/>
      <c r="AH883" s="238"/>
      <c r="AI883" s="238"/>
    </row>
    <row r="884" spans="9:35">
      <c r="I884" s="238"/>
      <c r="J884" s="238"/>
      <c r="K884" s="238"/>
      <c r="L884" s="238"/>
      <c r="M884" s="238"/>
      <c r="N884" s="238"/>
      <c r="O884" s="238"/>
      <c r="P884" s="238"/>
      <c r="Q884" s="238"/>
      <c r="R884" s="238"/>
      <c r="S884" s="238"/>
      <c r="T884" s="238"/>
      <c r="U884" s="238"/>
      <c r="V884" s="238"/>
      <c r="W884" s="238"/>
      <c r="X884" s="238"/>
      <c r="Y884" s="238"/>
      <c r="Z884" s="238"/>
      <c r="AA884" s="238"/>
      <c r="AB884" s="238"/>
      <c r="AC884" s="238"/>
      <c r="AD884" s="238"/>
      <c r="AE884" s="238"/>
      <c r="AF884" s="238"/>
      <c r="AG884" s="238"/>
      <c r="AH884" s="238"/>
      <c r="AI884" s="238"/>
    </row>
    <row r="885" spans="9:35">
      <c r="I885" s="238"/>
      <c r="J885" s="238"/>
      <c r="K885" s="238"/>
      <c r="L885" s="238"/>
      <c r="M885" s="238"/>
      <c r="N885" s="238"/>
      <c r="O885" s="238"/>
      <c r="P885" s="238"/>
      <c r="Q885" s="238"/>
      <c r="R885" s="238"/>
      <c r="S885" s="238"/>
      <c r="T885" s="238"/>
      <c r="U885" s="238"/>
      <c r="V885" s="238"/>
      <c r="W885" s="238"/>
      <c r="X885" s="238"/>
      <c r="Y885" s="238"/>
      <c r="Z885" s="238"/>
      <c r="AA885" s="238"/>
      <c r="AB885" s="238"/>
      <c r="AC885" s="238"/>
      <c r="AD885" s="238"/>
      <c r="AE885" s="238"/>
      <c r="AF885" s="238"/>
      <c r="AG885" s="238"/>
      <c r="AH885" s="238"/>
      <c r="AI885" s="238"/>
    </row>
    <row r="886" spans="9:35">
      <c r="I886" s="238"/>
      <c r="J886" s="238"/>
      <c r="K886" s="238"/>
      <c r="L886" s="238"/>
      <c r="M886" s="238"/>
      <c r="N886" s="238"/>
      <c r="O886" s="238"/>
      <c r="P886" s="238"/>
      <c r="Q886" s="238"/>
      <c r="R886" s="238"/>
      <c r="S886" s="238"/>
      <c r="T886" s="238"/>
      <c r="U886" s="238"/>
      <c r="V886" s="238"/>
      <c r="W886" s="238"/>
      <c r="X886" s="238"/>
      <c r="Y886" s="238"/>
      <c r="Z886" s="238"/>
      <c r="AA886" s="238"/>
      <c r="AB886" s="238"/>
      <c r="AC886" s="238"/>
      <c r="AD886" s="238"/>
      <c r="AE886" s="238"/>
      <c r="AF886" s="238"/>
      <c r="AG886" s="238"/>
      <c r="AH886" s="238"/>
      <c r="AI886" s="238"/>
    </row>
    <row r="887" spans="9:35">
      <c r="I887" s="238"/>
      <c r="J887" s="238"/>
      <c r="K887" s="238"/>
      <c r="L887" s="238"/>
      <c r="M887" s="238"/>
      <c r="N887" s="238"/>
      <c r="O887" s="238"/>
      <c r="P887" s="238"/>
      <c r="Q887" s="238"/>
      <c r="R887" s="238"/>
      <c r="S887" s="238"/>
      <c r="T887" s="238"/>
      <c r="U887" s="238"/>
      <c r="V887" s="238"/>
      <c r="W887" s="238"/>
      <c r="X887" s="238"/>
      <c r="Y887" s="238"/>
      <c r="Z887" s="238"/>
      <c r="AA887" s="238"/>
      <c r="AB887" s="238"/>
      <c r="AC887" s="238"/>
      <c r="AD887" s="238"/>
      <c r="AE887" s="238"/>
      <c r="AF887" s="238"/>
      <c r="AG887" s="238"/>
      <c r="AH887" s="238"/>
      <c r="AI887" s="238"/>
    </row>
    <row r="888" spans="9:35">
      <c r="I888" s="238"/>
      <c r="J888" s="238"/>
      <c r="K888" s="238"/>
      <c r="L888" s="238"/>
      <c r="M888" s="238"/>
      <c r="N888" s="238"/>
      <c r="O888" s="238"/>
      <c r="P888" s="238"/>
      <c r="Q888" s="238"/>
      <c r="R888" s="238"/>
      <c r="S888" s="238"/>
      <c r="T888" s="238"/>
      <c r="U888" s="238"/>
      <c r="V888" s="238"/>
      <c r="W888" s="238"/>
      <c r="X888" s="238"/>
      <c r="Y888" s="238"/>
      <c r="Z888" s="238"/>
      <c r="AA888" s="238"/>
      <c r="AB888" s="238"/>
      <c r="AC888" s="238"/>
      <c r="AD888" s="238"/>
      <c r="AE888" s="238"/>
      <c r="AF888" s="238"/>
      <c r="AG888" s="238"/>
      <c r="AH888" s="238"/>
      <c r="AI888" s="238"/>
    </row>
    <row r="889" spans="9:35">
      <c r="I889" s="238"/>
      <c r="J889" s="238"/>
      <c r="K889" s="238"/>
      <c r="L889" s="238"/>
      <c r="M889" s="238"/>
      <c r="N889" s="238"/>
      <c r="O889" s="238"/>
      <c r="P889" s="238"/>
      <c r="Q889" s="238"/>
      <c r="R889" s="238"/>
      <c r="S889" s="238"/>
      <c r="T889" s="238"/>
      <c r="U889" s="238"/>
      <c r="V889" s="238"/>
      <c r="W889" s="238"/>
      <c r="X889" s="238"/>
      <c r="Y889" s="238"/>
      <c r="Z889" s="238"/>
      <c r="AA889" s="238"/>
      <c r="AB889" s="238"/>
      <c r="AC889" s="238"/>
      <c r="AD889" s="238"/>
      <c r="AE889" s="238"/>
      <c r="AF889" s="238"/>
      <c r="AG889" s="238"/>
      <c r="AH889" s="238"/>
      <c r="AI889" s="238"/>
    </row>
    <row r="890" spans="9:35">
      <c r="I890" s="238"/>
      <c r="J890" s="238"/>
      <c r="K890" s="238"/>
      <c r="L890" s="238"/>
      <c r="M890" s="238"/>
      <c r="N890" s="238"/>
      <c r="O890" s="238"/>
      <c r="P890" s="238"/>
      <c r="Q890" s="238"/>
      <c r="R890" s="238"/>
      <c r="S890" s="238"/>
      <c r="T890" s="238"/>
      <c r="U890" s="238"/>
      <c r="V890" s="238"/>
      <c r="W890" s="238"/>
      <c r="X890" s="238"/>
      <c r="Y890" s="238"/>
      <c r="Z890" s="238"/>
      <c r="AA890" s="238"/>
      <c r="AB890" s="238"/>
      <c r="AC890" s="238"/>
      <c r="AD890" s="238"/>
      <c r="AE890" s="238"/>
      <c r="AF890" s="238"/>
      <c r="AG890" s="238"/>
      <c r="AH890" s="238"/>
      <c r="AI890" s="238"/>
    </row>
    <row r="891" spans="9:35">
      <c r="I891" s="238"/>
      <c r="J891" s="238"/>
      <c r="K891" s="238"/>
      <c r="L891" s="238"/>
      <c r="M891" s="238"/>
      <c r="N891" s="238"/>
      <c r="O891" s="238"/>
      <c r="P891" s="238"/>
      <c r="Q891" s="238"/>
      <c r="R891" s="238"/>
      <c r="S891" s="238"/>
      <c r="T891" s="238"/>
      <c r="U891" s="238"/>
      <c r="V891" s="238"/>
      <c r="W891" s="238"/>
      <c r="X891" s="238"/>
      <c r="Y891" s="238"/>
      <c r="Z891" s="238"/>
      <c r="AA891" s="238"/>
      <c r="AB891" s="238"/>
      <c r="AC891" s="238"/>
      <c r="AD891" s="238"/>
      <c r="AE891" s="238"/>
      <c r="AF891" s="238"/>
      <c r="AG891" s="238"/>
      <c r="AH891" s="238"/>
      <c r="AI891" s="238"/>
    </row>
    <row r="892" spans="9:35">
      <c r="I892" s="238"/>
      <c r="J892" s="238"/>
      <c r="K892" s="238"/>
      <c r="L892" s="238"/>
      <c r="M892" s="238"/>
      <c r="N892" s="238"/>
      <c r="O892" s="238"/>
      <c r="P892" s="238"/>
      <c r="Q892" s="238"/>
      <c r="R892" s="238"/>
      <c r="S892" s="238"/>
      <c r="T892" s="238"/>
      <c r="U892" s="238"/>
      <c r="V892" s="238"/>
      <c r="W892" s="238"/>
      <c r="X892" s="238"/>
      <c r="Y892" s="238"/>
      <c r="Z892" s="238"/>
      <c r="AA892" s="238"/>
      <c r="AB892" s="238"/>
      <c r="AC892" s="238"/>
      <c r="AD892" s="238"/>
      <c r="AE892" s="238"/>
      <c r="AF892" s="238"/>
      <c r="AG892" s="238"/>
      <c r="AH892" s="238"/>
      <c r="AI892" s="238"/>
    </row>
    <row r="893" spans="9:35">
      <c r="I893" s="238"/>
      <c r="J893" s="238"/>
      <c r="K893" s="238"/>
      <c r="L893" s="238"/>
      <c r="M893" s="238"/>
      <c r="N893" s="238"/>
      <c r="O893" s="238"/>
      <c r="P893" s="238"/>
      <c r="Q893" s="238"/>
      <c r="R893" s="238"/>
      <c r="S893" s="238"/>
      <c r="T893" s="238"/>
      <c r="U893" s="238"/>
      <c r="V893" s="238"/>
      <c r="W893" s="238"/>
      <c r="X893" s="238"/>
      <c r="Y893" s="238"/>
      <c r="Z893" s="238"/>
      <c r="AA893" s="238"/>
      <c r="AB893" s="238"/>
      <c r="AC893" s="238"/>
      <c r="AD893" s="238"/>
      <c r="AE893" s="238"/>
      <c r="AF893" s="238"/>
      <c r="AG893" s="238"/>
      <c r="AH893" s="238"/>
      <c r="AI893" s="238"/>
    </row>
    <row r="894" spans="9:35">
      <c r="I894" s="238"/>
      <c r="J894" s="238"/>
      <c r="K894" s="238"/>
      <c r="L894" s="238"/>
      <c r="M894" s="238"/>
      <c r="N894" s="238"/>
      <c r="O894" s="238"/>
      <c r="P894" s="238"/>
      <c r="Q894" s="238"/>
      <c r="R894" s="238"/>
      <c r="S894" s="238"/>
      <c r="T894" s="238"/>
      <c r="U894" s="238"/>
      <c r="V894" s="238"/>
      <c r="W894" s="238"/>
      <c r="X894" s="238"/>
      <c r="Y894" s="238"/>
      <c r="Z894" s="238"/>
      <c r="AA894" s="238"/>
      <c r="AB894" s="238"/>
      <c r="AC894" s="238"/>
      <c r="AD894" s="238"/>
      <c r="AE894" s="238"/>
      <c r="AF894" s="238"/>
      <c r="AG894" s="238"/>
      <c r="AH894" s="238"/>
      <c r="AI894" s="238"/>
    </row>
    <row r="895" spans="9:35">
      <c r="I895" s="238"/>
      <c r="J895" s="238"/>
      <c r="K895" s="238"/>
      <c r="L895" s="238"/>
      <c r="M895" s="238"/>
      <c r="N895" s="238"/>
      <c r="O895" s="238"/>
      <c r="P895" s="238"/>
      <c r="Q895" s="238"/>
      <c r="R895" s="238"/>
      <c r="S895" s="238"/>
      <c r="T895" s="238"/>
      <c r="U895" s="238"/>
      <c r="V895" s="238"/>
      <c r="W895" s="238"/>
      <c r="X895" s="238"/>
      <c r="Y895" s="238"/>
      <c r="Z895" s="238"/>
      <c r="AA895" s="238"/>
      <c r="AB895" s="238"/>
      <c r="AC895" s="238"/>
      <c r="AD895" s="238"/>
      <c r="AE895" s="238"/>
      <c r="AF895" s="238"/>
      <c r="AG895" s="238"/>
      <c r="AH895" s="238"/>
      <c r="AI895" s="238"/>
    </row>
    <row r="896" spans="9:35">
      <c r="I896" s="238"/>
      <c r="J896" s="238"/>
      <c r="K896" s="238"/>
      <c r="L896" s="238"/>
      <c r="M896" s="238"/>
      <c r="N896" s="238"/>
      <c r="O896" s="238"/>
      <c r="P896" s="238"/>
      <c r="Q896" s="238"/>
      <c r="R896" s="238"/>
      <c r="S896" s="238"/>
      <c r="T896" s="238"/>
      <c r="U896" s="238"/>
      <c r="V896" s="238"/>
      <c r="W896" s="238"/>
      <c r="X896" s="238"/>
      <c r="Y896" s="238"/>
      <c r="Z896" s="238"/>
      <c r="AA896" s="238"/>
      <c r="AB896" s="238"/>
      <c r="AC896" s="238"/>
      <c r="AD896" s="238"/>
      <c r="AE896" s="238"/>
      <c r="AF896" s="238"/>
      <c r="AG896" s="238"/>
      <c r="AH896" s="238"/>
      <c r="AI896" s="238"/>
    </row>
    <row r="897" spans="9:35">
      <c r="I897" s="238"/>
      <c r="J897" s="238"/>
      <c r="K897" s="238"/>
      <c r="L897" s="238"/>
      <c r="M897" s="238"/>
      <c r="N897" s="238"/>
      <c r="O897" s="238"/>
      <c r="P897" s="238"/>
      <c r="Q897" s="238"/>
      <c r="R897" s="238"/>
      <c r="S897" s="238"/>
      <c r="T897" s="238"/>
      <c r="U897" s="238"/>
      <c r="V897" s="238"/>
      <c r="W897" s="238"/>
      <c r="X897" s="238"/>
      <c r="Y897" s="238"/>
      <c r="Z897" s="238"/>
      <c r="AA897" s="238"/>
      <c r="AB897" s="238"/>
      <c r="AC897" s="238"/>
      <c r="AD897" s="238"/>
      <c r="AE897" s="238"/>
      <c r="AF897" s="238"/>
      <c r="AG897" s="238"/>
      <c r="AH897" s="238"/>
      <c r="AI897" s="238"/>
    </row>
    <row r="898" spans="9:35">
      <c r="I898" s="238"/>
      <c r="J898" s="238"/>
      <c r="K898" s="238"/>
      <c r="L898" s="238"/>
      <c r="M898" s="238"/>
      <c r="N898" s="238"/>
      <c r="O898" s="238"/>
      <c r="P898" s="238"/>
      <c r="Q898" s="238"/>
      <c r="R898" s="238"/>
      <c r="S898" s="238"/>
      <c r="T898" s="238"/>
      <c r="U898" s="238"/>
      <c r="V898" s="238"/>
      <c r="W898" s="238"/>
      <c r="X898" s="238"/>
      <c r="Y898" s="238"/>
      <c r="Z898" s="238"/>
      <c r="AA898" s="238"/>
      <c r="AB898" s="238"/>
      <c r="AC898" s="238"/>
      <c r="AD898" s="238"/>
      <c r="AE898" s="238"/>
      <c r="AF898" s="238"/>
      <c r="AG898" s="238"/>
      <c r="AH898" s="238"/>
      <c r="AI898" s="238"/>
    </row>
    <row r="899" spans="9:35">
      <c r="I899" s="238"/>
      <c r="J899" s="238"/>
      <c r="K899" s="238"/>
      <c r="L899" s="238"/>
      <c r="M899" s="238"/>
      <c r="N899" s="238"/>
      <c r="O899" s="238"/>
      <c r="P899" s="238"/>
      <c r="Q899" s="238"/>
      <c r="R899" s="238"/>
      <c r="S899" s="238"/>
      <c r="T899" s="238"/>
      <c r="U899" s="238"/>
      <c r="V899" s="238"/>
      <c r="W899" s="238"/>
      <c r="X899" s="238"/>
      <c r="Y899" s="238"/>
      <c r="Z899" s="238"/>
      <c r="AA899" s="238"/>
      <c r="AB899" s="238"/>
      <c r="AC899" s="238"/>
      <c r="AD899" s="238"/>
      <c r="AE899" s="238"/>
      <c r="AF899" s="238"/>
      <c r="AG899" s="238"/>
      <c r="AH899" s="238"/>
      <c r="AI899" s="238"/>
    </row>
    <row r="900" spans="9:35">
      <c r="I900" s="238"/>
      <c r="J900" s="238"/>
      <c r="K900" s="238"/>
      <c r="L900" s="238"/>
      <c r="M900" s="238"/>
      <c r="N900" s="238"/>
      <c r="O900" s="238"/>
      <c r="P900" s="238"/>
      <c r="Q900" s="238"/>
      <c r="R900" s="238"/>
      <c r="S900" s="238"/>
      <c r="T900" s="238"/>
      <c r="U900" s="238"/>
      <c r="V900" s="238"/>
      <c r="W900" s="238"/>
      <c r="X900" s="238"/>
      <c r="Y900" s="238"/>
      <c r="Z900" s="238"/>
      <c r="AA900" s="238"/>
      <c r="AB900" s="238"/>
      <c r="AC900" s="238"/>
      <c r="AD900" s="238"/>
      <c r="AE900" s="238"/>
      <c r="AF900" s="238"/>
      <c r="AG900" s="238"/>
      <c r="AH900" s="238"/>
      <c r="AI900" s="238"/>
    </row>
    <row r="901" spans="9:35">
      <c r="I901" s="238"/>
      <c r="J901" s="238"/>
      <c r="K901" s="238"/>
      <c r="L901" s="238"/>
      <c r="M901" s="238"/>
      <c r="N901" s="238"/>
      <c r="O901" s="238"/>
      <c r="P901" s="238"/>
      <c r="Q901" s="238"/>
      <c r="R901" s="238"/>
      <c r="S901" s="238"/>
      <c r="T901" s="238"/>
      <c r="U901" s="238"/>
      <c r="V901" s="238"/>
      <c r="W901" s="238"/>
      <c r="X901" s="238"/>
      <c r="Y901" s="238"/>
      <c r="Z901" s="238"/>
      <c r="AA901" s="238"/>
      <c r="AB901" s="238"/>
      <c r="AC901" s="238"/>
      <c r="AD901" s="238"/>
      <c r="AE901" s="238"/>
      <c r="AF901" s="238"/>
      <c r="AG901" s="238"/>
      <c r="AH901" s="238"/>
      <c r="AI901" s="238"/>
    </row>
    <row r="902" spans="9:35">
      <c r="I902" s="238"/>
      <c r="J902" s="238"/>
      <c r="K902" s="238"/>
      <c r="L902" s="238"/>
      <c r="M902" s="238"/>
      <c r="N902" s="238"/>
      <c r="O902" s="238"/>
      <c r="P902" s="238"/>
      <c r="Q902" s="238"/>
      <c r="R902" s="238"/>
      <c r="S902" s="238"/>
      <c r="T902" s="238"/>
      <c r="U902" s="238"/>
      <c r="V902" s="238"/>
      <c r="W902" s="238"/>
      <c r="X902" s="238"/>
      <c r="Y902" s="238"/>
      <c r="Z902" s="238"/>
      <c r="AA902" s="238"/>
      <c r="AB902" s="238"/>
      <c r="AC902" s="238"/>
      <c r="AD902" s="238"/>
      <c r="AE902" s="238"/>
      <c r="AF902" s="238"/>
      <c r="AG902" s="238"/>
      <c r="AH902" s="238"/>
      <c r="AI902" s="238"/>
    </row>
    <row r="903" spans="9:35">
      <c r="I903" s="238"/>
      <c r="J903" s="238"/>
      <c r="K903" s="238"/>
      <c r="L903" s="238"/>
      <c r="M903" s="238"/>
      <c r="N903" s="238"/>
      <c r="O903" s="238"/>
      <c r="P903" s="238"/>
      <c r="Q903" s="238"/>
      <c r="R903" s="238"/>
      <c r="S903" s="238"/>
      <c r="T903" s="238"/>
      <c r="U903" s="238"/>
      <c r="V903" s="238"/>
      <c r="W903" s="238"/>
      <c r="X903" s="238"/>
      <c r="Y903" s="238"/>
      <c r="Z903" s="238"/>
      <c r="AA903" s="238"/>
      <c r="AB903" s="238"/>
      <c r="AC903" s="238"/>
      <c r="AD903" s="238"/>
      <c r="AE903" s="238"/>
      <c r="AF903" s="238"/>
      <c r="AG903" s="238"/>
      <c r="AH903" s="238"/>
      <c r="AI903" s="238"/>
    </row>
    <row r="904" spans="9:35">
      <c r="I904" s="238"/>
      <c r="J904" s="238"/>
      <c r="K904" s="238"/>
      <c r="L904" s="238"/>
      <c r="M904" s="238"/>
      <c r="N904" s="238"/>
      <c r="O904" s="238"/>
      <c r="P904" s="238"/>
      <c r="Q904" s="238"/>
      <c r="R904" s="238"/>
      <c r="S904" s="238"/>
      <c r="T904" s="238"/>
      <c r="U904" s="238"/>
      <c r="V904" s="238"/>
      <c r="W904" s="238"/>
      <c r="X904" s="238"/>
      <c r="Y904" s="238"/>
      <c r="Z904" s="238"/>
      <c r="AA904" s="238"/>
      <c r="AB904" s="238"/>
      <c r="AC904" s="238"/>
      <c r="AD904" s="238"/>
      <c r="AE904" s="238"/>
      <c r="AF904" s="238"/>
      <c r="AG904" s="238"/>
      <c r="AH904" s="238"/>
      <c r="AI904" s="238"/>
    </row>
    <row r="905" spans="9:35">
      <c r="I905" s="238"/>
      <c r="J905" s="238"/>
      <c r="K905" s="238"/>
      <c r="L905" s="238"/>
      <c r="M905" s="238"/>
      <c r="N905" s="238"/>
      <c r="O905" s="238"/>
      <c r="P905" s="238"/>
      <c r="Q905" s="238"/>
      <c r="R905" s="238"/>
      <c r="S905" s="238"/>
      <c r="T905" s="238"/>
      <c r="U905" s="238"/>
      <c r="V905" s="238"/>
      <c r="W905" s="238"/>
      <c r="X905" s="238"/>
      <c r="Y905" s="238"/>
      <c r="Z905" s="238"/>
      <c r="AA905" s="238"/>
      <c r="AB905" s="238"/>
      <c r="AC905" s="238"/>
      <c r="AD905" s="238"/>
      <c r="AE905" s="238"/>
      <c r="AF905" s="238"/>
      <c r="AG905" s="238"/>
      <c r="AH905" s="238"/>
      <c r="AI905" s="238"/>
    </row>
    <row r="906" spans="9:35">
      <c r="I906" s="238"/>
      <c r="J906" s="238"/>
      <c r="K906" s="238"/>
      <c r="L906" s="238"/>
      <c r="M906" s="238"/>
      <c r="N906" s="238"/>
      <c r="O906" s="238"/>
      <c r="P906" s="238"/>
      <c r="Q906" s="238"/>
      <c r="R906" s="238"/>
      <c r="S906" s="238"/>
      <c r="T906" s="238"/>
      <c r="U906" s="238"/>
      <c r="V906" s="238"/>
      <c r="W906" s="238"/>
      <c r="X906" s="238"/>
      <c r="Y906" s="238"/>
      <c r="Z906" s="238"/>
      <c r="AA906" s="238"/>
      <c r="AB906" s="238"/>
      <c r="AC906" s="238"/>
      <c r="AD906" s="238"/>
      <c r="AE906" s="238"/>
      <c r="AF906" s="238"/>
      <c r="AG906" s="238"/>
      <c r="AH906" s="238"/>
      <c r="AI906" s="238"/>
    </row>
    <row r="907" spans="9:35">
      <c r="I907" s="238"/>
      <c r="J907" s="238"/>
      <c r="K907" s="238"/>
      <c r="L907" s="238"/>
      <c r="M907" s="238"/>
      <c r="N907" s="238"/>
      <c r="O907" s="238"/>
      <c r="P907" s="238"/>
      <c r="Q907" s="238"/>
      <c r="R907" s="238"/>
      <c r="S907" s="238"/>
      <c r="T907" s="238"/>
      <c r="U907" s="238"/>
      <c r="V907" s="238"/>
      <c r="W907" s="238"/>
      <c r="X907" s="238"/>
      <c r="Y907" s="238"/>
      <c r="Z907" s="238"/>
      <c r="AA907" s="238"/>
      <c r="AB907" s="238"/>
      <c r="AC907" s="238"/>
      <c r="AD907" s="238"/>
      <c r="AE907" s="238"/>
      <c r="AF907" s="238"/>
      <c r="AG907" s="238"/>
      <c r="AH907" s="238"/>
      <c r="AI907" s="238"/>
    </row>
    <row r="908" spans="9:35">
      <c r="I908" s="238"/>
      <c r="J908" s="238"/>
      <c r="K908" s="238"/>
      <c r="L908" s="238"/>
      <c r="M908" s="238"/>
      <c r="N908" s="238"/>
      <c r="O908" s="238"/>
      <c r="P908" s="238"/>
      <c r="Q908" s="238"/>
      <c r="R908" s="238"/>
      <c r="S908" s="238"/>
      <c r="T908" s="238"/>
      <c r="U908" s="238"/>
      <c r="V908" s="238"/>
      <c r="W908" s="238"/>
      <c r="X908" s="238"/>
      <c r="Y908" s="238"/>
      <c r="Z908" s="238"/>
      <c r="AA908" s="238"/>
      <c r="AB908" s="238"/>
      <c r="AC908" s="238"/>
      <c r="AD908" s="238"/>
      <c r="AE908" s="238"/>
      <c r="AF908" s="238"/>
      <c r="AG908" s="238"/>
      <c r="AH908" s="238"/>
      <c r="AI908" s="238"/>
    </row>
    <row r="909" spans="9:35">
      <c r="I909" s="238"/>
      <c r="J909" s="238"/>
      <c r="K909" s="238"/>
      <c r="L909" s="238"/>
      <c r="M909" s="238"/>
      <c r="N909" s="238"/>
      <c r="O909" s="238"/>
      <c r="P909" s="238"/>
      <c r="Q909" s="238"/>
      <c r="R909" s="238"/>
      <c r="S909" s="238"/>
      <c r="T909" s="238"/>
      <c r="U909" s="238"/>
      <c r="V909" s="238"/>
      <c r="W909" s="238"/>
      <c r="X909" s="238"/>
      <c r="Y909" s="238"/>
      <c r="Z909" s="238"/>
      <c r="AA909" s="238"/>
      <c r="AB909" s="238"/>
      <c r="AC909" s="238"/>
      <c r="AD909" s="238"/>
      <c r="AE909" s="238"/>
      <c r="AF909" s="238"/>
      <c r="AG909" s="238"/>
      <c r="AH909" s="238"/>
      <c r="AI909" s="238"/>
    </row>
    <row r="910" spans="9:35">
      <c r="I910" s="238"/>
      <c r="J910" s="238"/>
      <c r="K910" s="238"/>
      <c r="L910" s="238"/>
      <c r="M910" s="238"/>
      <c r="N910" s="238"/>
      <c r="O910" s="238"/>
      <c r="P910" s="238"/>
      <c r="Q910" s="238"/>
      <c r="R910" s="238"/>
      <c r="S910" s="238"/>
      <c r="T910" s="238"/>
      <c r="U910" s="238"/>
      <c r="V910" s="238"/>
      <c r="W910" s="238"/>
      <c r="X910" s="238"/>
      <c r="Y910" s="238"/>
      <c r="Z910" s="238"/>
      <c r="AA910" s="238"/>
      <c r="AB910" s="238"/>
      <c r="AC910" s="238"/>
      <c r="AD910" s="238"/>
      <c r="AE910" s="238"/>
      <c r="AF910" s="238"/>
      <c r="AG910" s="238"/>
      <c r="AH910" s="238"/>
      <c r="AI910" s="238"/>
    </row>
    <row r="911" spans="9:35">
      <c r="I911" s="238"/>
      <c r="J911" s="238"/>
      <c r="K911" s="238"/>
      <c r="L911" s="238"/>
      <c r="M911" s="238"/>
      <c r="N911" s="238"/>
      <c r="O911" s="238"/>
      <c r="P911" s="238"/>
      <c r="Q911" s="238"/>
      <c r="R911" s="238"/>
      <c r="S911" s="238"/>
      <c r="T911" s="238"/>
      <c r="U911" s="238"/>
      <c r="V911" s="238"/>
      <c r="W911" s="238"/>
      <c r="X911" s="238"/>
      <c r="Y911" s="238"/>
      <c r="Z911" s="238"/>
      <c r="AA911" s="238"/>
      <c r="AB911" s="238"/>
      <c r="AC911" s="238"/>
      <c r="AD911" s="238"/>
      <c r="AE911" s="238"/>
      <c r="AF911" s="238"/>
      <c r="AG911" s="238"/>
      <c r="AH911" s="238"/>
      <c r="AI911" s="238"/>
    </row>
    <row r="912" spans="9:35">
      <c r="I912" s="238"/>
      <c r="J912" s="238"/>
      <c r="K912" s="238"/>
      <c r="L912" s="238"/>
      <c r="M912" s="238"/>
      <c r="N912" s="238"/>
      <c r="O912" s="238"/>
      <c r="P912" s="238"/>
      <c r="Q912" s="238"/>
      <c r="R912" s="238"/>
      <c r="S912" s="238"/>
      <c r="T912" s="238"/>
      <c r="U912" s="238"/>
      <c r="V912" s="238"/>
      <c r="W912" s="238"/>
      <c r="X912" s="238"/>
      <c r="Y912" s="238"/>
      <c r="Z912" s="238"/>
      <c r="AA912" s="238"/>
      <c r="AB912" s="238"/>
      <c r="AC912" s="238"/>
      <c r="AD912" s="238"/>
      <c r="AE912" s="238"/>
      <c r="AF912" s="238"/>
      <c r="AG912" s="238"/>
      <c r="AH912" s="238"/>
      <c r="AI912" s="238"/>
    </row>
    <row r="913" spans="9:35">
      <c r="I913" s="238"/>
      <c r="J913" s="238"/>
      <c r="K913" s="238"/>
      <c r="L913" s="238"/>
      <c r="M913" s="238"/>
      <c r="N913" s="238"/>
      <c r="O913" s="238"/>
      <c r="P913" s="238"/>
      <c r="Q913" s="238"/>
      <c r="R913" s="238"/>
      <c r="S913" s="238"/>
      <c r="T913" s="238"/>
      <c r="U913" s="238"/>
      <c r="V913" s="238"/>
      <c r="W913" s="238"/>
      <c r="X913" s="238"/>
      <c r="Y913" s="238"/>
      <c r="Z913" s="238"/>
      <c r="AA913" s="238"/>
      <c r="AB913" s="238"/>
      <c r="AC913" s="238"/>
      <c r="AD913" s="238"/>
      <c r="AE913" s="238"/>
      <c r="AF913" s="238"/>
      <c r="AG913" s="238"/>
      <c r="AH913" s="238"/>
      <c r="AI913" s="238"/>
    </row>
    <row r="914" spans="9:35">
      <c r="I914" s="238"/>
      <c r="J914" s="238"/>
      <c r="K914" s="238"/>
      <c r="L914" s="238"/>
      <c r="M914" s="238"/>
      <c r="N914" s="238"/>
      <c r="O914" s="238"/>
      <c r="P914" s="238"/>
      <c r="Q914" s="238"/>
      <c r="R914" s="238"/>
      <c r="S914" s="238"/>
      <c r="T914" s="238"/>
      <c r="U914" s="238"/>
      <c r="V914" s="238"/>
      <c r="W914" s="238"/>
      <c r="X914" s="238"/>
      <c r="Y914" s="238"/>
      <c r="Z914" s="238"/>
      <c r="AA914" s="238"/>
      <c r="AB914" s="238"/>
      <c r="AC914" s="238"/>
      <c r="AD914" s="238"/>
      <c r="AE914" s="238"/>
      <c r="AF914" s="238"/>
      <c r="AG914" s="238"/>
      <c r="AH914" s="238"/>
      <c r="AI914" s="238"/>
    </row>
    <row r="915" spans="9:35">
      <c r="I915" s="238"/>
      <c r="J915" s="238"/>
      <c r="K915" s="238"/>
      <c r="L915" s="238"/>
      <c r="M915" s="238"/>
      <c r="N915" s="238"/>
      <c r="O915" s="238"/>
      <c r="P915" s="238"/>
      <c r="Q915" s="238"/>
      <c r="R915" s="238"/>
      <c r="S915" s="238"/>
      <c r="T915" s="238"/>
      <c r="U915" s="238"/>
      <c r="V915" s="238"/>
      <c r="W915" s="238"/>
      <c r="X915" s="238"/>
      <c r="Y915" s="238"/>
      <c r="Z915" s="238"/>
      <c r="AA915" s="238"/>
      <c r="AB915" s="238"/>
      <c r="AC915" s="238"/>
      <c r="AD915" s="238"/>
      <c r="AE915" s="238"/>
      <c r="AF915" s="238"/>
      <c r="AG915" s="238"/>
      <c r="AH915" s="238"/>
      <c r="AI915" s="238"/>
    </row>
    <row r="916" spans="9:35">
      <c r="I916" s="238"/>
      <c r="J916" s="238"/>
      <c r="K916" s="238"/>
      <c r="L916" s="238"/>
      <c r="M916" s="238"/>
      <c r="N916" s="238"/>
      <c r="O916" s="238"/>
      <c r="P916" s="238"/>
      <c r="Q916" s="238"/>
      <c r="R916" s="238"/>
      <c r="S916" s="238"/>
      <c r="T916" s="238"/>
      <c r="U916" s="238"/>
      <c r="V916" s="238"/>
      <c r="W916" s="238"/>
      <c r="X916" s="238"/>
      <c r="Y916" s="238"/>
      <c r="Z916" s="238"/>
      <c r="AA916" s="238"/>
      <c r="AB916" s="238"/>
      <c r="AC916" s="238"/>
      <c r="AD916" s="238"/>
      <c r="AE916" s="238"/>
      <c r="AF916" s="238"/>
      <c r="AG916" s="238"/>
      <c r="AH916" s="238"/>
      <c r="AI916" s="238"/>
    </row>
    <row r="917" spans="9:35">
      <c r="I917" s="238"/>
      <c r="J917" s="238"/>
      <c r="K917" s="238"/>
      <c r="L917" s="238"/>
      <c r="M917" s="238"/>
      <c r="N917" s="238"/>
      <c r="O917" s="238"/>
      <c r="P917" s="238"/>
      <c r="Q917" s="238"/>
      <c r="R917" s="238"/>
      <c r="S917" s="238"/>
      <c r="T917" s="238"/>
      <c r="U917" s="238"/>
      <c r="V917" s="238"/>
      <c r="W917" s="238"/>
      <c r="X917" s="238"/>
      <c r="Y917" s="238"/>
      <c r="Z917" s="238"/>
      <c r="AA917" s="238"/>
      <c r="AB917" s="238"/>
      <c r="AC917" s="238"/>
      <c r="AD917" s="238"/>
      <c r="AE917" s="238"/>
      <c r="AF917" s="238"/>
      <c r="AG917" s="238"/>
      <c r="AH917" s="238"/>
      <c r="AI917" s="238"/>
    </row>
    <row r="918" spans="9:35">
      <c r="I918" s="238"/>
      <c r="J918" s="238"/>
      <c r="K918" s="238"/>
      <c r="L918" s="238"/>
      <c r="M918" s="238"/>
      <c r="N918" s="238"/>
      <c r="O918" s="238"/>
      <c r="P918" s="238"/>
      <c r="Q918" s="238"/>
      <c r="R918" s="238"/>
      <c r="S918" s="238"/>
      <c r="T918" s="238"/>
      <c r="U918" s="238"/>
      <c r="V918" s="238"/>
      <c r="W918" s="238"/>
      <c r="X918" s="238"/>
      <c r="Y918" s="238"/>
      <c r="Z918" s="238"/>
      <c r="AA918" s="238"/>
      <c r="AB918" s="238"/>
      <c r="AC918" s="238"/>
      <c r="AD918" s="238"/>
      <c r="AE918" s="238"/>
      <c r="AF918" s="238"/>
      <c r="AG918" s="238"/>
      <c r="AH918" s="238"/>
      <c r="AI918" s="238"/>
    </row>
    <row r="919" spans="9:35">
      <c r="I919" s="238"/>
      <c r="J919" s="238"/>
      <c r="K919" s="238"/>
      <c r="L919" s="238"/>
      <c r="M919" s="238"/>
      <c r="N919" s="238"/>
      <c r="O919" s="238"/>
      <c r="P919" s="238"/>
      <c r="Q919" s="238"/>
      <c r="R919" s="238"/>
      <c r="S919" s="238"/>
      <c r="T919" s="238"/>
      <c r="U919" s="238"/>
      <c r="V919" s="238"/>
      <c r="W919" s="238"/>
      <c r="X919" s="238"/>
      <c r="Y919" s="238"/>
      <c r="Z919" s="238"/>
      <c r="AA919" s="238"/>
      <c r="AB919" s="238"/>
      <c r="AC919" s="238"/>
      <c r="AD919" s="238"/>
      <c r="AE919" s="238"/>
      <c r="AF919" s="238"/>
      <c r="AG919" s="238"/>
      <c r="AH919" s="238"/>
      <c r="AI919" s="238"/>
    </row>
    <row r="920" spans="9:35">
      <c r="I920" s="238"/>
      <c r="J920" s="238"/>
      <c r="K920" s="238"/>
      <c r="L920" s="238"/>
      <c r="M920" s="238"/>
      <c r="N920" s="238"/>
      <c r="O920" s="238"/>
      <c r="P920" s="238"/>
      <c r="Q920" s="238"/>
      <c r="R920" s="238"/>
      <c r="S920" s="238"/>
      <c r="T920" s="238"/>
      <c r="U920" s="238"/>
      <c r="V920" s="238"/>
      <c r="W920" s="238"/>
      <c r="X920" s="238"/>
      <c r="Y920" s="238"/>
      <c r="Z920" s="238"/>
      <c r="AA920" s="238"/>
      <c r="AB920" s="238"/>
      <c r="AC920" s="238"/>
      <c r="AD920" s="238"/>
      <c r="AE920" s="238"/>
      <c r="AF920" s="238"/>
      <c r="AG920" s="238"/>
      <c r="AH920" s="238"/>
      <c r="AI920" s="238"/>
    </row>
    <row r="921" spans="9:35">
      <c r="I921" s="238"/>
      <c r="J921" s="238"/>
      <c r="K921" s="238"/>
      <c r="L921" s="238"/>
      <c r="M921" s="238"/>
      <c r="N921" s="238"/>
      <c r="O921" s="238"/>
      <c r="P921" s="238"/>
      <c r="Q921" s="238"/>
      <c r="R921" s="238"/>
      <c r="S921" s="238"/>
      <c r="T921" s="238"/>
      <c r="U921" s="238"/>
      <c r="V921" s="238"/>
      <c r="W921" s="238"/>
      <c r="X921" s="238"/>
      <c r="Y921" s="238"/>
      <c r="Z921" s="238"/>
      <c r="AA921" s="238"/>
      <c r="AB921" s="238"/>
      <c r="AC921" s="238"/>
      <c r="AD921" s="238"/>
      <c r="AE921" s="238"/>
      <c r="AF921" s="238"/>
      <c r="AG921" s="238"/>
      <c r="AH921" s="238"/>
      <c r="AI921" s="238"/>
    </row>
    <row r="922" spans="9:35">
      <c r="I922" s="238"/>
      <c r="J922" s="238"/>
      <c r="K922" s="238"/>
      <c r="L922" s="238"/>
      <c r="M922" s="238"/>
      <c r="N922" s="238"/>
      <c r="O922" s="238"/>
      <c r="P922" s="238"/>
      <c r="Q922" s="238"/>
      <c r="R922" s="238"/>
      <c r="S922" s="238"/>
      <c r="T922" s="238"/>
      <c r="U922" s="238"/>
      <c r="V922" s="238"/>
      <c r="W922" s="238"/>
      <c r="X922" s="238"/>
      <c r="Y922" s="238"/>
      <c r="Z922" s="238"/>
      <c r="AA922" s="238"/>
      <c r="AB922" s="238"/>
      <c r="AC922" s="238"/>
      <c r="AD922" s="238"/>
      <c r="AE922" s="238"/>
      <c r="AF922" s="238"/>
      <c r="AG922" s="238"/>
      <c r="AH922" s="238"/>
      <c r="AI922" s="238"/>
    </row>
    <row r="923" spans="9:35">
      <c r="I923" s="238"/>
      <c r="J923" s="238"/>
      <c r="K923" s="238"/>
      <c r="L923" s="238"/>
      <c r="M923" s="238"/>
      <c r="N923" s="238"/>
      <c r="O923" s="238"/>
      <c r="P923" s="238"/>
      <c r="Q923" s="238"/>
      <c r="R923" s="238"/>
      <c r="S923" s="238"/>
      <c r="T923" s="238"/>
      <c r="U923" s="238"/>
      <c r="V923" s="238"/>
      <c r="W923" s="238"/>
      <c r="X923" s="238"/>
      <c r="Y923" s="238"/>
      <c r="Z923" s="238"/>
      <c r="AA923" s="238"/>
      <c r="AB923" s="238"/>
      <c r="AC923" s="238"/>
      <c r="AD923" s="238"/>
      <c r="AE923" s="238"/>
      <c r="AF923" s="238"/>
      <c r="AG923" s="238"/>
      <c r="AH923" s="238"/>
      <c r="AI923" s="238"/>
    </row>
    <row r="924" spans="9:35">
      <c r="I924" s="238"/>
      <c r="J924" s="238"/>
      <c r="K924" s="238"/>
      <c r="L924" s="238"/>
      <c r="M924" s="238"/>
      <c r="N924" s="238"/>
      <c r="O924" s="238"/>
      <c r="P924" s="238"/>
      <c r="Q924" s="238"/>
      <c r="R924" s="238"/>
      <c r="S924" s="238"/>
      <c r="T924" s="238"/>
      <c r="U924" s="238"/>
      <c r="V924" s="238"/>
      <c r="W924" s="238"/>
      <c r="X924" s="238"/>
      <c r="Y924" s="238"/>
      <c r="Z924" s="238"/>
      <c r="AA924" s="238"/>
      <c r="AB924" s="238"/>
      <c r="AC924" s="238"/>
      <c r="AD924" s="238"/>
      <c r="AE924" s="238"/>
      <c r="AF924" s="238"/>
      <c r="AG924" s="238"/>
      <c r="AH924" s="238"/>
      <c r="AI924" s="238"/>
    </row>
    <row r="925" spans="9:35">
      <c r="I925" s="238"/>
      <c r="J925" s="238"/>
      <c r="K925" s="238"/>
      <c r="L925" s="238"/>
      <c r="M925" s="238"/>
      <c r="N925" s="238"/>
      <c r="O925" s="238"/>
      <c r="P925" s="238"/>
      <c r="Q925" s="238"/>
      <c r="R925" s="238"/>
      <c r="S925" s="238"/>
      <c r="T925" s="238"/>
      <c r="U925" s="238"/>
      <c r="V925" s="238"/>
      <c r="W925" s="238"/>
      <c r="X925" s="238"/>
      <c r="Y925" s="238"/>
      <c r="Z925" s="238"/>
      <c r="AA925" s="238"/>
      <c r="AB925" s="238"/>
      <c r="AC925" s="238"/>
      <c r="AD925" s="238"/>
      <c r="AE925" s="238"/>
      <c r="AF925" s="238"/>
      <c r="AG925" s="238"/>
      <c r="AH925" s="238"/>
      <c r="AI925" s="238"/>
    </row>
    <row r="926" spans="9:35">
      <c r="I926" s="238"/>
      <c r="J926" s="238"/>
      <c r="K926" s="238"/>
      <c r="L926" s="238"/>
      <c r="M926" s="238"/>
      <c r="N926" s="238"/>
      <c r="O926" s="238"/>
      <c r="P926" s="238"/>
      <c r="Q926" s="238"/>
      <c r="R926" s="238"/>
      <c r="S926" s="238"/>
      <c r="T926" s="238"/>
      <c r="U926" s="238"/>
      <c r="V926" s="238"/>
      <c r="W926" s="238"/>
      <c r="X926" s="238"/>
      <c r="Y926" s="238"/>
      <c r="Z926" s="238"/>
      <c r="AA926" s="238"/>
      <c r="AB926" s="238"/>
      <c r="AC926" s="238"/>
      <c r="AD926" s="238"/>
      <c r="AE926" s="238"/>
      <c r="AF926" s="238"/>
      <c r="AG926" s="238"/>
      <c r="AH926" s="238"/>
      <c r="AI926" s="238"/>
    </row>
    <row r="927" spans="9:35">
      <c r="I927" s="238"/>
      <c r="J927" s="238"/>
      <c r="K927" s="238"/>
      <c r="L927" s="238"/>
      <c r="M927" s="238"/>
      <c r="N927" s="238"/>
      <c r="O927" s="238"/>
      <c r="P927" s="238"/>
      <c r="Q927" s="238"/>
      <c r="R927" s="238"/>
      <c r="S927" s="238"/>
      <c r="T927" s="238"/>
      <c r="U927" s="238"/>
      <c r="V927" s="238"/>
      <c r="W927" s="238"/>
      <c r="X927" s="238"/>
      <c r="Y927" s="238"/>
      <c r="Z927" s="238"/>
      <c r="AA927" s="238"/>
      <c r="AB927" s="238"/>
      <c r="AC927" s="238"/>
      <c r="AD927" s="238"/>
      <c r="AE927" s="238"/>
      <c r="AF927" s="238"/>
      <c r="AG927" s="238"/>
      <c r="AH927" s="238"/>
      <c r="AI927" s="238"/>
    </row>
    <row r="928" spans="9:35">
      <c r="I928" s="238"/>
      <c r="J928" s="238"/>
      <c r="K928" s="238"/>
      <c r="L928" s="238"/>
      <c r="M928" s="238"/>
      <c r="N928" s="238"/>
      <c r="O928" s="238"/>
      <c r="P928" s="238"/>
      <c r="Q928" s="238"/>
      <c r="R928" s="238"/>
      <c r="S928" s="238"/>
      <c r="T928" s="238"/>
      <c r="U928" s="238"/>
      <c r="V928" s="238"/>
      <c r="W928" s="238"/>
      <c r="X928" s="238"/>
      <c r="Y928" s="238"/>
      <c r="Z928" s="238"/>
      <c r="AA928" s="238"/>
      <c r="AB928" s="238"/>
      <c r="AC928" s="238"/>
      <c r="AD928" s="238"/>
      <c r="AE928" s="238"/>
      <c r="AF928" s="238"/>
      <c r="AG928" s="238"/>
      <c r="AH928" s="238"/>
      <c r="AI928" s="238"/>
    </row>
    <row r="929" spans="9:35">
      <c r="I929" s="238"/>
      <c r="J929" s="238"/>
      <c r="K929" s="238"/>
      <c r="L929" s="238"/>
      <c r="M929" s="238"/>
      <c r="N929" s="238"/>
      <c r="O929" s="238"/>
      <c r="P929" s="238"/>
      <c r="Q929" s="238"/>
      <c r="R929" s="238"/>
      <c r="S929" s="238"/>
      <c r="T929" s="238"/>
      <c r="U929" s="238"/>
      <c r="V929" s="238"/>
      <c r="W929" s="238"/>
      <c r="X929" s="238"/>
      <c r="Y929" s="238"/>
      <c r="Z929" s="238"/>
      <c r="AA929" s="238"/>
      <c r="AB929" s="238"/>
      <c r="AC929" s="238"/>
      <c r="AD929" s="238"/>
      <c r="AE929" s="238"/>
      <c r="AF929" s="238"/>
      <c r="AG929" s="238"/>
      <c r="AH929" s="238"/>
      <c r="AI929" s="238"/>
    </row>
    <row r="930" spans="9:35">
      <c r="I930" s="238"/>
      <c r="J930" s="238"/>
      <c r="K930" s="238"/>
      <c r="L930" s="238"/>
      <c r="M930" s="238"/>
      <c r="N930" s="238"/>
      <c r="O930" s="238"/>
      <c r="P930" s="238"/>
      <c r="Q930" s="238"/>
      <c r="R930" s="238"/>
      <c r="S930" s="238"/>
      <c r="T930" s="238"/>
      <c r="U930" s="238"/>
      <c r="V930" s="238"/>
      <c r="W930" s="238"/>
      <c r="X930" s="238"/>
      <c r="Y930" s="238"/>
      <c r="Z930" s="238"/>
      <c r="AA930" s="238"/>
      <c r="AB930" s="238"/>
      <c r="AC930" s="238"/>
      <c r="AD930" s="238"/>
      <c r="AE930" s="238"/>
      <c r="AF930" s="238"/>
      <c r="AG930" s="238"/>
      <c r="AH930" s="238"/>
      <c r="AI930" s="238"/>
    </row>
    <row r="931" spans="9:35">
      <c r="I931" s="238"/>
      <c r="J931" s="238"/>
      <c r="K931" s="238"/>
      <c r="L931" s="238"/>
      <c r="M931" s="238"/>
      <c r="N931" s="238"/>
      <c r="O931" s="238"/>
      <c r="P931" s="238"/>
      <c r="Q931" s="238"/>
      <c r="R931" s="238"/>
      <c r="S931" s="238"/>
      <c r="T931" s="238"/>
      <c r="U931" s="238"/>
      <c r="V931" s="238"/>
      <c r="W931" s="238"/>
      <c r="X931" s="238"/>
      <c r="Y931" s="238"/>
      <c r="Z931" s="238"/>
      <c r="AA931" s="238"/>
      <c r="AB931" s="238"/>
      <c r="AC931" s="238"/>
      <c r="AD931" s="238"/>
      <c r="AE931" s="238"/>
      <c r="AF931" s="238"/>
      <c r="AG931" s="238"/>
      <c r="AH931" s="238"/>
      <c r="AI931" s="238"/>
    </row>
    <row r="932" spans="9:35">
      <c r="I932" s="238"/>
      <c r="J932" s="238"/>
      <c r="K932" s="238"/>
      <c r="L932" s="238"/>
      <c r="M932" s="238"/>
      <c r="N932" s="238"/>
      <c r="O932" s="238"/>
      <c r="P932" s="238"/>
      <c r="Q932" s="238"/>
      <c r="R932" s="238"/>
      <c r="S932" s="238"/>
      <c r="T932" s="238"/>
      <c r="U932" s="238"/>
      <c r="V932" s="238"/>
      <c r="W932" s="238"/>
      <c r="X932" s="238"/>
      <c r="Y932" s="238"/>
      <c r="Z932" s="238"/>
      <c r="AA932" s="238"/>
      <c r="AB932" s="238"/>
      <c r="AC932" s="238"/>
      <c r="AD932" s="238"/>
      <c r="AE932" s="238"/>
      <c r="AF932" s="238"/>
      <c r="AG932" s="238"/>
      <c r="AH932" s="238"/>
      <c r="AI932" s="238"/>
    </row>
    <row r="933" spans="9:35">
      <c r="I933" s="238"/>
      <c r="J933" s="238"/>
      <c r="K933" s="238"/>
      <c r="L933" s="238"/>
      <c r="M933" s="238"/>
      <c r="N933" s="238"/>
      <c r="O933" s="238"/>
      <c r="P933" s="238"/>
      <c r="Q933" s="238"/>
      <c r="R933" s="238"/>
      <c r="S933" s="238"/>
      <c r="T933" s="238"/>
      <c r="U933" s="238"/>
      <c r="V933" s="238"/>
      <c r="W933" s="238"/>
      <c r="X933" s="238"/>
      <c r="Y933" s="238"/>
      <c r="Z933" s="238"/>
      <c r="AA933" s="238"/>
      <c r="AB933" s="238"/>
      <c r="AC933" s="238"/>
      <c r="AD933" s="238"/>
      <c r="AE933" s="238"/>
      <c r="AF933" s="238"/>
      <c r="AG933" s="238"/>
      <c r="AH933" s="238"/>
      <c r="AI933" s="238"/>
    </row>
    <row r="934" spans="9:35">
      <c r="I934" s="238"/>
      <c r="J934" s="238"/>
      <c r="K934" s="238"/>
      <c r="L934" s="238"/>
      <c r="M934" s="238"/>
      <c r="N934" s="238"/>
      <c r="O934" s="238"/>
      <c r="P934" s="238"/>
      <c r="Q934" s="238"/>
      <c r="R934" s="238"/>
      <c r="S934" s="238"/>
      <c r="T934" s="238"/>
      <c r="U934" s="238"/>
      <c r="V934" s="238"/>
      <c r="W934" s="238"/>
      <c r="X934" s="238"/>
      <c r="Y934" s="238"/>
      <c r="Z934" s="238"/>
      <c r="AA934" s="238"/>
      <c r="AB934" s="238"/>
      <c r="AC934" s="238"/>
      <c r="AD934" s="238"/>
      <c r="AE934" s="238"/>
      <c r="AF934" s="238"/>
      <c r="AG934" s="238"/>
      <c r="AH934" s="238"/>
      <c r="AI934" s="238"/>
    </row>
    <row r="935" spans="9:35">
      <c r="I935" s="238"/>
      <c r="J935" s="238"/>
      <c r="K935" s="238"/>
      <c r="L935" s="238"/>
      <c r="M935" s="238"/>
      <c r="N935" s="238"/>
      <c r="O935" s="238"/>
      <c r="P935" s="238"/>
      <c r="Q935" s="238"/>
      <c r="R935" s="238"/>
      <c r="S935" s="238"/>
      <c r="T935" s="238"/>
      <c r="U935" s="238"/>
      <c r="V935" s="238"/>
      <c r="W935" s="238"/>
      <c r="X935" s="238"/>
      <c r="Y935" s="238"/>
      <c r="Z935" s="238"/>
      <c r="AA935" s="238"/>
      <c r="AB935" s="238"/>
      <c r="AC935" s="238"/>
      <c r="AD935" s="238"/>
      <c r="AE935" s="238"/>
      <c r="AF935" s="238"/>
      <c r="AG935" s="238"/>
      <c r="AH935" s="238"/>
      <c r="AI935" s="238"/>
    </row>
    <row r="936" spans="9:35">
      <c r="I936" s="238"/>
      <c r="J936" s="238"/>
      <c r="K936" s="238"/>
      <c r="L936" s="238"/>
      <c r="M936" s="238"/>
      <c r="N936" s="238"/>
      <c r="O936" s="238"/>
      <c r="P936" s="238"/>
      <c r="Q936" s="238"/>
      <c r="R936" s="238"/>
      <c r="S936" s="238"/>
      <c r="T936" s="238"/>
      <c r="U936" s="238"/>
      <c r="V936" s="238"/>
      <c r="W936" s="238"/>
      <c r="X936" s="238"/>
      <c r="Y936" s="238"/>
      <c r="Z936" s="238"/>
      <c r="AA936" s="238"/>
      <c r="AB936" s="238"/>
      <c r="AC936" s="238"/>
      <c r="AD936" s="238"/>
      <c r="AE936" s="238"/>
      <c r="AF936" s="238"/>
      <c r="AG936" s="238"/>
      <c r="AH936" s="238"/>
      <c r="AI936" s="238"/>
    </row>
    <row r="937" spans="9:35">
      <c r="I937" s="238"/>
      <c r="J937" s="238"/>
      <c r="K937" s="238"/>
      <c r="L937" s="238"/>
      <c r="M937" s="238"/>
      <c r="N937" s="238"/>
      <c r="O937" s="238"/>
      <c r="P937" s="238"/>
      <c r="Q937" s="238"/>
      <c r="R937" s="238"/>
      <c r="S937" s="238"/>
      <c r="T937" s="238"/>
      <c r="U937" s="238"/>
      <c r="V937" s="238"/>
      <c r="W937" s="238"/>
      <c r="X937" s="238"/>
      <c r="Y937" s="238"/>
      <c r="Z937" s="238"/>
      <c r="AA937" s="238"/>
      <c r="AB937" s="238"/>
      <c r="AC937" s="238"/>
      <c r="AD937" s="238"/>
      <c r="AE937" s="238"/>
      <c r="AF937" s="238"/>
      <c r="AG937" s="238"/>
      <c r="AH937" s="238"/>
      <c r="AI937" s="238"/>
    </row>
    <row r="938" spans="9:35">
      <c r="I938" s="238"/>
      <c r="J938" s="238"/>
      <c r="K938" s="238"/>
      <c r="L938" s="238"/>
      <c r="M938" s="238"/>
      <c r="N938" s="238"/>
      <c r="O938" s="238"/>
      <c r="P938" s="238"/>
      <c r="Q938" s="238"/>
      <c r="R938" s="238"/>
      <c r="S938" s="238"/>
      <c r="T938" s="238"/>
      <c r="U938" s="238"/>
      <c r="V938" s="238"/>
      <c r="W938" s="238"/>
      <c r="X938" s="238"/>
      <c r="Y938" s="238"/>
      <c r="Z938" s="238"/>
      <c r="AA938" s="238"/>
      <c r="AB938" s="238"/>
      <c r="AC938" s="238"/>
      <c r="AD938" s="238"/>
      <c r="AE938" s="238"/>
      <c r="AF938" s="238"/>
      <c r="AG938" s="238"/>
      <c r="AH938" s="238"/>
      <c r="AI938" s="23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3"/>
  <sheetViews>
    <sheetView zoomScale="83" zoomScaleNormal="70" workbookViewId="0">
      <selection activeCell="K66" sqref="K6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855468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8" hidden="1" customWidth="1"/>
    <col min="18" max="18" width="5.85546875" style="7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854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44235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823</v>
      </c>
      <c r="M9" s="60" t="s">
        <v>822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504">
        <v>1</v>
      </c>
      <c r="B10" s="501">
        <v>44175</v>
      </c>
      <c r="C10" s="469"/>
      <c r="D10" s="467" t="s">
        <v>773</v>
      </c>
      <c r="E10" s="468" t="s">
        <v>558</v>
      </c>
      <c r="F10" s="465">
        <v>1427.5</v>
      </c>
      <c r="G10" s="505">
        <v>1330</v>
      </c>
      <c r="H10" s="465">
        <v>1535</v>
      </c>
      <c r="I10" s="502" t="s">
        <v>831</v>
      </c>
      <c r="J10" s="466" t="s">
        <v>886</v>
      </c>
      <c r="K10" s="503">
        <f t="shared" ref="K10" si="0">H10-F10</f>
        <v>107.5</v>
      </c>
      <c r="L10" s="462">
        <f t="shared" ref="L10" si="1">(F10*-0.8)/100</f>
        <v>-11.42</v>
      </c>
      <c r="M10" s="463">
        <f>(K10+L10)/F10</f>
        <v>6.7306479859894922E-2</v>
      </c>
      <c r="N10" s="466" t="s">
        <v>557</v>
      </c>
      <c r="O10" s="464">
        <v>44231</v>
      </c>
      <c r="P10" s="401"/>
      <c r="Q10" s="61"/>
      <c r="R10" s="336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504">
        <v>2</v>
      </c>
      <c r="B11" s="501">
        <v>44201</v>
      </c>
      <c r="C11" s="469"/>
      <c r="D11" s="467" t="s">
        <v>74</v>
      </c>
      <c r="E11" s="468" t="s">
        <v>558</v>
      </c>
      <c r="F11" s="465">
        <v>3540</v>
      </c>
      <c r="G11" s="505">
        <v>3295</v>
      </c>
      <c r="H11" s="465">
        <f>(3682.5+3520)/2</f>
        <v>3601.25</v>
      </c>
      <c r="I11" s="502" t="s">
        <v>834</v>
      </c>
      <c r="J11" s="466" t="s">
        <v>813</v>
      </c>
      <c r="K11" s="503">
        <f t="shared" ref="K11:K12" si="2">H11-F11</f>
        <v>61.25</v>
      </c>
      <c r="L11" s="462">
        <f t="shared" ref="L11" si="3">(F11*-0.8)/100</f>
        <v>-28.32</v>
      </c>
      <c r="M11" s="463">
        <f>(K11+L11)/F11</f>
        <v>9.3022598870056497E-3</v>
      </c>
      <c r="N11" s="466" t="s">
        <v>557</v>
      </c>
      <c r="O11" s="464">
        <v>44228</v>
      </c>
      <c r="P11" s="490"/>
      <c r="Q11" s="4"/>
      <c r="R11" s="491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477">
        <v>3</v>
      </c>
      <c r="B12" s="478">
        <v>44229</v>
      </c>
      <c r="C12" s="479"/>
      <c r="D12" s="480" t="s">
        <v>403</v>
      </c>
      <c r="E12" s="481" t="s">
        <v>558</v>
      </c>
      <c r="F12" s="489">
        <v>2197.5</v>
      </c>
      <c r="G12" s="482">
        <v>2070</v>
      </c>
      <c r="H12" s="489">
        <v>2300</v>
      </c>
      <c r="I12" s="483" t="s">
        <v>857</v>
      </c>
      <c r="J12" s="484" t="s">
        <v>858</v>
      </c>
      <c r="K12" s="484">
        <f t="shared" si="2"/>
        <v>102.5</v>
      </c>
      <c r="L12" s="485">
        <f>(F12*-0.07)/100</f>
        <v>-1.5382500000000001</v>
      </c>
      <c r="M12" s="486">
        <f t="shared" ref="M12" si="4">(K12+L12)/F12</f>
        <v>4.5943913538111489E-2</v>
      </c>
      <c r="N12" s="487" t="s">
        <v>557</v>
      </c>
      <c r="O12" s="488">
        <v>43863</v>
      </c>
      <c r="P12" s="490"/>
      <c r="Q12" s="4"/>
      <c r="R12" s="491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519">
        <v>4</v>
      </c>
      <c r="B13" s="520">
        <v>44229</v>
      </c>
      <c r="C13" s="439"/>
      <c r="D13" s="432" t="s">
        <v>114</v>
      </c>
      <c r="E13" s="433" t="s">
        <v>558</v>
      </c>
      <c r="F13" s="407" t="s">
        <v>855</v>
      </c>
      <c r="G13" s="524">
        <v>2090</v>
      </c>
      <c r="H13" s="407"/>
      <c r="I13" s="522" t="s">
        <v>856</v>
      </c>
      <c r="J13" s="372" t="s">
        <v>559</v>
      </c>
      <c r="K13" s="521"/>
      <c r="L13" s="426"/>
      <c r="M13" s="422"/>
      <c r="N13" s="372"/>
      <c r="O13" s="429"/>
      <c r="P13" s="490"/>
      <c r="Q13" s="4"/>
      <c r="R13" s="491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504">
        <v>5</v>
      </c>
      <c r="B14" s="501">
        <v>44231</v>
      </c>
      <c r="C14" s="469"/>
      <c r="D14" s="467" t="s">
        <v>268</v>
      </c>
      <c r="E14" s="468" t="s">
        <v>558</v>
      </c>
      <c r="F14" s="465">
        <v>2190</v>
      </c>
      <c r="G14" s="505">
        <v>1995</v>
      </c>
      <c r="H14" s="465">
        <v>2330</v>
      </c>
      <c r="I14" s="502">
        <v>2500</v>
      </c>
      <c r="J14" s="466" t="s">
        <v>685</v>
      </c>
      <c r="K14" s="503">
        <f t="shared" ref="K14" si="5">H14-F14</f>
        <v>140</v>
      </c>
      <c r="L14" s="462">
        <f>(F14*-0.07)/100</f>
        <v>-1.5330000000000001</v>
      </c>
      <c r="M14" s="463">
        <f t="shared" ref="M14" si="6">(K14+L14)/F14</f>
        <v>6.3226940639269411E-2</v>
      </c>
      <c r="N14" s="466" t="s">
        <v>557</v>
      </c>
      <c r="O14" s="509">
        <v>43865</v>
      </c>
      <c r="P14" s="490"/>
      <c r="Q14" s="4"/>
      <c r="R14" s="491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28"/>
      <c r="B15" s="529"/>
      <c r="C15" s="439"/>
      <c r="D15" s="432"/>
      <c r="E15" s="433"/>
      <c r="F15" s="407"/>
      <c r="G15" s="524"/>
      <c r="H15" s="407"/>
      <c r="I15" s="531"/>
      <c r="J15" s="372"/>
      <c r="K15" s="530"/>
      <c r="L15" s="426"/>
      <c r="M15" s="422"/>
      <c r="N15" s="372"/>
      <c r="O15" s="429"/>
      <c r="P15" s="490"/>
      <c r="Q15" s="4"/>
      <c r="R15" s="491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519"/>
      <c r="B16" s="520"/>
      <c r="C16" s="439"/>
      <c r="D16" s="432"/>
      <c r="E16" s="433"/>
      <c r="F16" s="407"/>
      <c r="G16" s="524"/>
      <c r="H16" s="407"/>
      <c r="I16" s="522"/>
      <c r="J16" s="372"/>
      <c r="K16" s="521"/>
      <c r="L16" s="426"/>
      <c r="M16" s="422"/>
      <c r="N16" s="372"/>
      <c r="O16" s="429"/>
      <c r="P16" s="490"/>
      <c r="Q16" s="4"/>
      <c r="R16" s="491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2" customFormat="1" ht="14.25">
      <c r="A17" s="378"/>
      <c r="B17" s="393"/>
      <c r="C17" s="394"/>
      <c r="D17" s="405"/>
      <c r="E17" s="398"/>
      <c r="F17" s="398"/>
      <c r="G17" s="403"/>
      <c r="H17" s="398"/>
      <c r="I17" s="395"/>
      <c r="J17" s="400"/>
      <c r="K17" s="400"/>
      <c r="L17" s="408"/>
      <c r="M17" s="371"/>
      <c r="N17" s="381"/>
      <c r="O17" s="377"/>
      <c r="P17" s="401"/>
      <c r="Q17" s="61"/>
      <c r="R17" s="336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4.25">
      <c r="A18" s="453"/>
      <c r="B18" s="454"/>
      <c r="C18" s="455"/>
      <c r="D18" s="456"/>
      <c r="E18" s="457"/>
      <c r="F18" s="457"/>
      <c r="G18" s="420"/>
      <c r="H18" s="457"/>
      <c r="I18" s="458"/>
      <c r="J18" s="421"/>
      <c r="K18" s="421"/>
      <c r="L18" s="459"/>
      <c r="M18" s="76"/>
      <c r="N18" s="460"/>
      <c r="O18" s="461"/>
      <c r="P18" s="401"/>
      <c r="Q18" s="61"/>
      <c r="R18" s="336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4.25">
      <c r="A19" s="453"/>
      <c r="B19" s="454"/>
      <c r="C19" s="455"/>
      <c r="D19" s="456"/>
      <c r="E19" s="457"/>
      <c r="F19" s="457"/>
      <c r="G19" s="420"/>
      <c r="H19" s="457"/>
      <c r="I19" s="458"/>
      <c r="J19" s="421"/>
      <c r="K19" s="421"/>
      <c r="L19" s="459"/>
      <c r="M19" s="76"/>
      <c r="N19" s="460"/>
      <c r="O19" s="461"/>
      <c r="P19" s="401"/>
      <c r="Q19" s="61"/>
      <c r="R19" s="336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2" customHeight="1">
      <c r="A20" s="20" t="s">
        <v>561</v>
      </c>
      <c r="B20" s="21"/>
      <c r="C20" s="22"/>
      <c r="D20" s="23"/>
      <c r="E20" s="24"/>
      <c r="F20" s="25"/>
      <c r="G20" s="25"/>
      <c r="H20" s="25"/>
      <c r="I20" s="25"/>
      <c r="J20" s="62"/>
      <c r="K20" s="25"/>
      <c r="L20" s="409"/>
      <c r="M20" s="35"/>
      <c r="N20" s="62"/>
      <c r="O20" s="63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6" t="s">
        <v>562</v>
      </c>
      <c r="B21" s="20"/>
      <c r="C21" s="20"/>
      <c r="D21" s="20"/>
      <c r="F21" s="27" t="s">
        <v>563</v>
      </c>
      <c r="G21" s="14"/>
      <c r="H21" s="28"/>
      <c r="I21" s="33"/>
      <c r="J21" s="64"/>
      <c r="K21" s="65"/>
      <c r="L21" s="410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 t="s">
        <v>564</v>
      </c>
      <c r="B22" s="20"/>
      <c r="C22" s="20"/>
      <c r="D22" s="20"/>
      <c r="E22" s="29"/>
      <c r="F22" s="27" t="s">
        <v>565</v>
      </c>
      <c r="G22" s="14"/>
      <c r="H22" s="28"/>
      <c r="I22" s="33"/>
      <c r="J22" s="64"/>
      <c r="K22" s="65"/>
      <c r="L22" s="41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/>
      <c r="B23" s="20"/>
      <c r="C23" s="20"/>
      <c r="D23" s="20"/>
      <c r="E23" s="29"/>
      <c r="F23" s="14"/>
      <c r="G23" s="14"/>
      <c r="H23" s="28"/>
      <c r="I23" s="33"/>
      <c r="J23" s="68"/>
      <c r="K23" s="65"/>
      <c r="L23" s="410"/>
      <c r="M23" s="14"/>
      <c r="N23" s="69"/>
      <c r="O23" s="5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5">
      <c r="A24" s="8"/>
      <c r="B24" s="30" t="s">
        <v>566</v>
      </c>
      <c r="C24" s="30"/>
      <c r="D24" s="30"/>
      <c r="E24" s="30"/>
      <c r="F24" s="31"/>
      <c r="G24" s="29"/>
      <c r="H24" s="29"/>
      <c r="I24" s="70"/>
      <c r="J24" s="71"/>
      <c r="K24" s="72"/>
      <c r="L24" s="411"/>
      <c r="M24" s="9"/>
      <c r="N24" s="8"/>
      <c r="O24" s="50"/>
      <c r="P24" s="4"/>
      <c r="R24" s="79"/>
      <c r="S24" s="13"/>
      <c r="T24" s="13"/>
      <c r="U24" s="13"/>
      <c r="V24" s="13"/>
      <c r="W24" s="13"/>
      <c r="X24" s="13"/>
      <c r="Y24" s="13"/>
      <c r="Z24" s="13"/>
    </row>
    <row r="25" spans="1:38" s="3" customFormat="1" ht="38.25">
      <c r="A25" s="17" t="s">
        <v>16</v>
      </c>
      <c r="B25" s="18" t="s">
        <v>535</v>
      </c>
      <c r="C25" s="18"/>
      <c r="D25" s="19" t="s">
        <v>546</v>
      </c>
      <c r="E25" s="18" t="s">
        <v>547</v>
      </c>
      <c r="F25" s="18" t="s">
        <v>548</v>
      </c>
      <c r="G25" s="18" t="s">
        <v>567</v>
      </c>
      <c r="H25" s="18" t="s">
        <v>550</v>
      </c>
      <c r="I25" s="18" t="s">
        <v>551</v>
      </c>
      <c r="J25" s="18" t="s">
        <v>552</v>
      </c>
      <c r="K25" s="59" t="s">
        <v>568</v>
      </c>
      <c r="L25" s="412" t="s">
        <v>823</v>
      </c>
      <c r="M25" s="60" t="s">
        <v>822</v>
      </c>
      <c r="N25" s="18" t="s">
        <v>555</v>
      </c>
      <c r="O25" s="75" t="s">
        <v>556</v>
      </c>
      <c r="P25" s="4"/>
      <c r="Q25" s="37"/>
      <c r="R25" s="35"/>
      <c r="S25" s="35"/>
      <c r="T25" s="35"/>
    </row>
    <row r="26" spans="1:38" s="389" customFormat="1" ht="15" customHeight="1">
      <c r="A26" s="526">
        <v>1</v>
      </c>
      <c r="B26" s="527">
        <v>44228</v>
      </c>
      <c r="C26" s="469"/>
      <c r="D26" s="467" t="s">
        <v>68</v>
      </c>
      <c r="E26" s="468" t="s">
        <v>558</v>
      </c>
      <c r="F26" s="465">
        <v>566</v>
      </c>
      <c r="G26" s="465">
        <v>548</v>
      </c>
      <c r="H26" s="465">
        <v>577</v>
      </c>
      <c r="I26" s="466">
        <v>600</v>
      </c>
      <c r="J26" s="466" t="s">
        <v>873</v>
      </c>
      <c r="K26" s="503">
        <f t="shared" ref="K26" si="7">H26-F26</f>
        <v>11</v>
      </c>
      <c r="L26" s="462">
        <f>(F26*-0.07)/100</f>
        <v>-0.39620000000000005</v>
      </c>
      <c r="M26" s="463">
        <f t="shared" ref="M26" si="8">(K26+L26)/F26</f>
        <v>1.8734628975265018E-2</v>
      </c>
      <c r="N26" s="466" t="s">
        <v>557</v>
      </c>
      <c r="O26" s="509">
        <v>44228</v>
      </c>
      <c r="P26" s="4"/>
      <c r="Q26" s="4"/>
      <c r="R26" s="339" t="s">
        <v>560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89" customFormat="1" ht="15" customHeight="1">
      <c r="A27" s="414">
        <v>2</v>
      </c>
      <c r="B27" s="438">
        <v>44229</v>
      </c>
      <c r="C27" s="441"/>
      <c r="D27" s="406" t="s">
        <v>80</v>
      </c>
      <c r="E27" s="407" t="s">
        <v>558</v>
      </c>
      <c r="F27" s="407" t="s">
        <v>859</v>
      </c>
      <c r="G27" s="442">
        <v>609</v>
      </c>
      <c r="H27" s="442"/>
      <c r="I27" s="407">
        <v>660</v>
      </c>
      <c r="J27" s="525" t="s">
        <v>559</v>
      </c>
      <c r="K27" s="372"/>
      <c r="L27" s="424"/>
      <c r="M27" s="422"/>
      <c r="N27" s="400"/>
      <c r="O27" s="413"/>
      <c r="P27" s="4"/>
      <c r="Q27" s="4"/>
      <c r="R27" s="339" t="s">
        <v>560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89" customFormat="1" ht="15" customHeight="1">
      <c r="A28" s="526">
        <v>3</v>
      </c>
      <c r="B28" s="527">
        <v>44229</v>
      </c>
      <c r="C28" s="469"/>
      <c r="D28" s="467" t="s">
        <v>141</v>
      </c>
      <c r="E28" s="468" t="s">
        <v>558</v>
      </c>
      <c r="F28" s="465">
        <v>576.5</v>
      </c>
      <c r="G28" s="465">
        <v>560</v>
      </c>
      <c r="H28" s="465">
        <v>590</v>
      </c>
      <c r="I28" s="466" t="s">
        <v>864</v>
      </c>
      <c r="J28" s="466" t="s">
        <v>874</v>
      </c>
      <c r="K28" s="503">
        <f t="shared" ref="K28" si="9">H28-F28</f>
        <v>13.5</v>
      </c>
      <c r="L28" s="462">
        <f>(F28*-0.7)/100</f>
        <v>-4.0354999999999999</v>
      </c>
      <c r="M28" s="463">
        <f t="shared" ref="M28" si="10">(K28+L28)/F28</f>
        <v>1.6417172593235042E-2</v>
      </c>
      <c r="N28" s="466" t="s">
        <v>557</v>
      </c>
      <c r="O28" s="464">
        <v>44231</v>
      </c>
      <c r="P28" s="4"/>
      <c r="Q28" s="4"/>
      <c r="R28" s="339" t="s">
        <v>795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89" customFormat="1" ht="15" customHeight="1">
      <c r="A29" s="537">
        <v>4</v>
      </c>
      <c r="B29" s="527">
        <v>44229</v>
      </c>
      <c r="C29" s="538"/>
      <c r="D29" s="539" t="s">
        <v>68</v>
      </c>
      <c r="E29" s="465" t="s">
        <v>558</v>
      </c>
      <c r="F29" s="465">
        <v>601.5</v>
      </c>
      <c r="G29" s="540">
        <v>585</v>
      </c>
      <c r="H29" s="540">
        <v>615.5</v>
      </c>
      <c r="I29" s="465">
        <v>630</v>
      </c>
      <c r="J29" s="466" t="s">
        <v>874</v>
      </c>
      <c r="K29" s="503">
        <f t="shared" ref="K29" si="11">H29-F29</f>
        <v>14</v>
      </c>
      <c r="L29" s="462">
        <f>(F29*-0.7)/100</f>
        <v>-4.2104999999999997</v>
      </c>
      <c r="M29" s="463">
        <f t="shared" ref="M29" si="12">(K29+L29)/F29</f>
        <v>1.6275145469659184E-2</v>
      </c>
      <c r="N29" s="466" t="s">
        <v>557</v>
      </c>
      <c r="O29" s="464">
        <v>44230</v>
      </c>
      <c r="P29" s="4"/>
      <c r="Q29" s="4"/>
      <c r="R29" s="339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89" customFormat="1" ht="15" customHeight="1">
      <c r="A30" s="526">
        <v>5</v>
      </c>
      <c r="B30" s="527">
        <v>44230</v>
      </c>
      <c r="C30" s="469"/>
      <c r="D30" s="467" t="s">
        <v>131</v>
      </c>
      <c r="E30" s="468" t="s">
        <v>558</v>
      </c>
      <c r="F30" s="465">
        <v>1844</v>
      </c>
      <c r="G30" s="465">
        <v>1790</v>
      </c>
      <c r="H30" s="465">
        <v>1887.5</v>
      </c>
      <c r="I30" s="466" t="s">
        <v>879</v>
      </c>
      <c r="J30" s="466" t="s">
        <v>887</v>
      </c>
      <c r="K30" s="503">
        <f t="shared" ref="K30" si="13">H30-F30</f>
        <v>43.5</v>
      </c>
      <c r="L30" s="462">
        <f>(F30*-0.7)/100</f>
        <v>-12.907999999999999</v>
      </c>
      <c r="M30" s="463">
        <f t="shared" ref="M30" si="14">(K30+L30)/F30</f>
        <v>1.6590021691973968E-2</v>
      </c>
      <c r="N30" s="466" t="s">
        <v>557</v>
      </c>
      <c r="O30" s="464">
        <v>44231</v>
      </c>
      <c r="P30" s="4"/>
      <c r="Q30" s="4"/>
      <c r="R30" s="339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89" customFormat="1" ht="15" customHeight="1">
      <c r="A31" s="542">
        <v>6</v>
      </c>
      <c r="B31" s="543">
        <v>44231</v>
      </c>
      <c r="C31" s="544"/>
      <c r="D31" s="545" t="s">
        <v>68</v>
      </c>
      <c r="E31" s="507" t="s">
        <v>558</v>
      </c>
      <c r="F31" s="507">
        <v>612.5</v>
      </c>
      <c r="G31" s="546">
        <v>598</v>
      </c>
      <c r="H31" s="546">
        <v>592.5</v>
      </c>
      <c r="I31" s="507" t="s">
        <v>888</v>
      </c>
      <c r="J31" s="508" t="s">
        <v>1000</v>
      </c>
      <c r="K31" s="547">
        <f t="shared" ref="K31" si="15">H31-F31</f>
        <v>-20</v>
      </c>
      <c r="L31" s="548">
        <f>(F31*-0.7)/100</f>
        <v>-4.2874999999999996</v>
      </c>
      <c r="M31" s="549">
        <f t="shared" ref="M31" si="16">(K31+L31)/F31</f>
        <v>-3.9653061224489798E-2</v>
      </c>
      <c r="N31" s="508" t="s">
        <v>621</v>
      </c>
      <c r="O31" s="550">
        <v>44232</v>
      </c>
      <c r="P31" s="4"/>
      <c r="Q31" s="4"/>
      <c r="R31" s="339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89" customFormat="1" ht="15" customHeight="1">
      <c r="A32" s="414">
        <v>7</v>
      </c>
      <c r="B32" s="438">
        <v>44231</v>
      </c>
      <c r="C32" s="441"/>
      <c r="D32" s="406" t="s">
        <v>117</v>
      </c>
      <c r="E32" s="407" t="s">
        <v>558</v>
      </c>
      <c r="F32" s="407" t="s">
        <v>889</v>
      </c>
      <c r="G32" s="442">
        <v>457</v>
      </c>
      <c r="H32" s="442"/>
      <c r="I32" s="407" t="s">
        <v>890</v>
      </c>
      <c r="J32" s="525" t="s">
        <v>559</v>
      </c>
      <c r="K32" s="372"/>
      <c r="L32" s="424"/>
      <c r="M32" s="422"/>
      <c r="N32" s="400"/>
      <c r="O32" s="413"/>
      <c r="P32" s="4"/>
      <c r="Q32" s="4"/>
      <c r="R32" s="339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89" customFormat="1" ht="15" customHeight="1">
      <c r="A33" s="526">
        <v>8</v>
      </c>
      <c r="B33" s="527">
        <v>44232</v>
      </c>
      <c r="C33" s="469"/>
      <c r="D33" s="467" t="s">
        <v>773</v>
      </c>
      <c r="E33" s="468" t="s">
        <v>558</v>
      </c>
      <c r="F33" s="465">
        <v>1520</v>
      </c>
      <c r="G33" s="465">
        <v>1469</v>
      </c>
      <c r="H33" s="465">
        <v>1560</v>
      </c>
      <c r="I33" s="466" t="s">
        <v>876</v>
      </c>
      <c r="J33" s="466" t="s">
        <v>594</v>
      </c>
      <c r="K33" s="503">
        <f t="shared" ref="K33" si="17">H33-F33</f>
        <v>40</v>
      </c>
      <c r="L33" s="462">
        <f>(F33*-0.07)/100</f>
        <v>-1.0640000000000001</v>
      </c>
      <c r="M33" s="463">
        <f t="shared" ref="M33" si="18">(K33+L33)/F33</f>
        <v>2.561578947368421E-2</v>
      </c>
      <c r="N33" s="466" t="s">
        <v>557</v>
      </c>
      <c r="O33" s="509">
        <v>44232</v>
      </c>
      <c r="P33" s="4"/>
      <c r="Q33" s="4"/>
      <c r="R33" s="339"/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89" customFormat="1" ht="15" customHeight="1">
      <c r="A34" s="414"/>
      <c r="B34" s="438"/>
      <c r="C34" s="441"/>
      <c r="D34" s="406"/>
      <c r="E34" s="407"/>
      <c r="F34" s="407"/>
      <c r="G34" s="442"/>
      <c r="H34" s="442"/>
      <c r="I34" s="407"/>
      <c r="J34" s="414"/>
      <c r="K34" s="372"/>
      <c r="L34" s="424"/>
      <c r="M34" s="422"/>
      <c r="N34" s="400"/>
      <c r="O34" s="413"/>
      <c r="P34" s="4"/>
      <c r="Q34" s="4"/>
      <c r="R34" s="339"/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89" customFormat="1" ht="15" customHeight="1">
      <c r="A35" s="414"/>
      <c r="B35" s="438"/>
      <c r="C35" s="441"/>
      <c r="D35" s="406"/>
      <c r="E35" s="407"/>
      <c r="F35" s="407"/>
      <c r="G35" s="442"/>
      <c r="H35" s="442"/>
      <c r="I35" s="407"/>
      <c r="J35" s="414"/>
      <c r="K35" s="372"/>
      <c r="L35" s="424"/>
      <c r="M35" s="422"/>
      <c r="N35" s="400"/>
      <c r="O35" s="413"/>
      <c r="P35" s="4"/>
      <c r="Q35" s="4"/>
      <c r="R35" s="339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89" customFormat="1" ht="15" customHeight="1">
      <c r="A36" s="414"/>
      <c r="B36" s="438"/>
      <c r="C36" s="441"/>
      <c r="D36" s="406"/>
      <c r="E36" s="407"/>
      <c r="F36" s="407"/>
      <c r="G36" s="442"/>
      <c r="H36" s="442"/>
      <c r="I36" s="407"/>
      <c r="J36" s="414"/>
      <c r="K36" s="372"/>
      <c r="L36" s="424"/>
      <c r="M36" s="422"/>
      <c r="N36" s="400"/>
      <c r="O36" s="413"/>
      <c r="P36" s="4"/>
      <c r="Q36" s="4"/>
      <c r="R36" s="339"/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89" customFormat="1" ht="15" customHeight="1">
      <c r="A37" s="414"/>
      <c r="B37" s="438"/>
      <c r="C37" s="441"/>
      <c r="D37" s="406"/>
      <c r="E37" s="407"/>
      <c r="F37" s="407"/>
      <c r="G37" s="442"/>
      <c r="H37" s="442"/>
      <c r="I37" s="407"/>
      <c r="J37" s="414"/>
      <c r="K37" s="372"/>
      <c r="L37" s="424"/>
      <c r="M37" s="422"/>
      <c r="N37" s="400"/>
      <c r="O37" s="413"/>
      <c r="P37" s="4"/>
      <c r="Q37" s="4"/>
      <c r="R37" s="339"/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89" customFormat="1" ht="15" customHeight="1">
      <c r="A38" s="414"/>
      <c r="B38" s="438"/>
      <c r="C38" s="441"/>
      <c r="D38" s="406"/>
      <c r="E38" s="407"/>
      <c r="F38" s="407"/>
      <c r="G38" s="442"/>
      <c r="H38" s="442"/>
      <c r="I38" s="407"/>
      <c r="J38" s="372"/>
      <c r="K38" s="372"/>
      <c r="L38" s="424"/>
      <c r="M38" s="422"/>
      <c r="N38" s="400"/>
      <c r="O38" s="413"/>
      <c r="P38" s="4"/>
      <c r="Q38" s="4"/>
      <c r="R38" s="339"/>
      <c r="S38" s="37"/>
      <c r="T38" s="37"/>
      <c r="U38" s="37"/>
      <c r="V38" s="37"/>
      <c r="W38" s="37"/>
      <c r="X38" s="37"/>
      <c r="Y38" s="37"/>
      <c r="Z38" s="37"/>
      <c r="AA38" s="37"/>
    </row>
    <row r="39" spans="1:34" ht="44.25" customHeight="1">
      <c r="A39" s="20" t="s">
        <v>561</v>
      </c>
      <c r="B39" s="36"/>
      <c r="C39" s="36"/>
      <c r="D39" s="37"/>
      <c r="E39" s="33"/>
      <c r="F39" s="33"/>
      <c r="G39" s="32"/>
      <c r="H39" s="32" t="s">
        <v>825</v>
      </c>
      <c r="I39" s="33"/>
      <c r="J39" s="14"/>
      <c r="K39" s="76"/>
      <c r="L39" s="77"/>
      <c r="M39" s="76"/>
      <c r="N39" s="78"/>
      <c r="O39" s="76"/>
      <c r="P39" s="4"/>
      <c r="Q39" s="430"/>
      <c r="R39" s="443"/>
      <c r="S39" s="430"/>
      <c r="T39" s="430"/>
      <c r="U39" s="430"/>
      <c r="V39" s="430"/>
      <c r="W39" s="430"/>
      <c r="X39" s="430"/>
      <c r="Y39" s="430"/>
      <c r="Z39" s="37"/>
      <c r="AA39" s="37"/>
      <c r="AB39" s="37"/>
    </row>
    <row r="40" spans="1:34" s="3" customFormat="1">
      <c r="A40" s="26" t="s">
        <v>562</v>
      </c>
      <c r="B40" s="20"/>
      <c r="C40" s="20"/>
      <c r="D40" s="20"/>
      <c r="E40" s="2"/>
      <c r="F40" s="27" t="s">
        <v>563</v>
      </c>
      <c r="G40" s="38"/>
      <c r="H40" s="39"/>
      <c r="I40" s="79"/>
      <c r="J40" s="14"/>
      <c r="K40" s="80"/>
      <c r="L40" s="81"/>
      <c r="M40" s="82"/>
      <c r="N40" s="83"/>
      <c r="O40" s="84"/>
      <c r="P40" s="2"/>
      <c r="Q40" s="1"/>
      <c r="R40" s="9"/>
      <c r="Z40" s="6"/>
      <c r="AA40" s="6"/>
      <c r="AB40" s="6"/>
      <c r="AC40" s="6"/>
      <c r="AD40" s="6"/>
      <c r="AE40" s="6"/>
      <c r="AF40" s="6"/>
      <c r="AG40" s="6"/>
      <c r="AH40" s="6"/>
    </row>
    <row r="41" spans="1:34" s="6" customFormat="1" ht="14.25" customHeight="1">
      <c r="A41" s="26"/>
      <c r="B41" s="20"/>
      <c r="C41" s="20"/>
      <c r="D41" s="20"/>
      <c r="E41" s="29"/>
      <c r="F41" s="27" t="s">
        <v>565</v>
      </c>
      <c r="G41" s="38"/>
      <c r="H41" s="39"/>
      <c r="I41" s="79"/>
      <c r="J41" s="14"/>
      <c r="K41" s="80"/>
      <c r="L41" s="81"/>
      <c r="M41" s="82"/>
      <c r="N41" s="83"/>
      <c r="O41" s="84"/>
      <c r="P41" s="2"/>
      <c r="Q41" s="1"/>
      <c r="R41" s="9"/>
      <c r="S41" s="3"/>
      <c r="Y41" s="3"/>
      <c r="Z41" s="3"/>
    </row>
    <row r="42" spans="1:34" s="6" customFormat="1" ht="14.25" customHeight="1">
      <c r="A42" s="20"/>
      <c r="B42" s="20"/>
      <c r="C42" s="20"/>
      <c r="D42" s="20"/>
      <c r="E42" s="29"/>
      <c r="F42" s="14"/>
      <c r="G42" s="14"/>
      <c r="H42" s="28"/>
      <c r="I42" s="33"/>
      <c r="J42" s="68"/>
      <c r="K42" s="65"/>
      <c r="L42" s="66"/>
      <c r="M42" s="14"/>
      <c r="N42" s="69"/>
      <c r="O42" s="54"/>
      <c r="P42" s="5"/>
      <c r="Q42" s="1"/>
      <c r="R42" s="9"/>
      <c r="S42" s="3"/>
      <c r="Y42" s="3"/>
      <c r="Z42" s="3"/>
    </row>
    <row r="43" spans="1:34" s="6" customFormat="1" ht="15">
      <c r="A43" s="40" t="s">
        <v>572</v>
      </c>
      <c r="B43" s="40"/>
      <c r="C43" s="40"/>
      <c r="D43" s="40"/>
      <c r="E43" s="29"/>
      <c r="F43" s="14"/>
      <c r="G43" s="9"/>
      <c r="H43" s="14"/>
      <c r="I43" s="9"/>
      <c r="J43" s="85"/>
      <c r="K43" s="9"/>
      <c r="L43" s="9"/>
      <c r="M43" s="9"/>
      <c r="N43" s="9"/>
      <c r="O43" s="86"/>
      <c r="P43"/>
      <c r="Q43" s="1"/>
      <c r="R43" s="9"/>
      <c r="S43" s="3"/>
      <c r="Y43" s="3"/>
      <c r="Z43" s="3"/>
    </row>
    <row r="44" spans="1:34" s="6" customFormat="1" ht="38.25">
      <c r="A44" s="18" t="s">
        <v>16</v>
      </c>
      <c r="B44" s="18" t="s">
        <v>535</v>
      </c>
      <c r="C44" s="18"/>
      <c r="D44" s="19" t="s">
        <v>546</v>
      </c>
      <c r="E44" s="18" t="s">
        <v>547</v>
      </c>
      <c r="F44" s="18" t="s">
        <v>548</v>
      </c>
      <c r="G44" s="18" t="s">
        <v>567</v>
      </c>
      <c r="H44" s="18" t="s">
        <v>550</v>
      </c>
      <c r="I44" s="18" t="s">
        <v>551</v>
      </c>
      <c r="J44" s="17" t="s">
        <v>552</v>
      </c>
      <c r="K44" s="74" t="s">
        <v>573</v>
      </c>
      <c r="L44" s="60" t="s">
        <v>823</v>
      </c>
      <c r="M44" s="74" t="s">
        <v>569</v>
      </c>
      <c r="N44" s="18" t="s">
        <v>570</v>
      </c>
      <c r="O44" s="17" t="s">
        <v>555</v>
      </c>
      <c r="P44" s="87" t="s">
        <v>556</v>
      </c>
      <c r="Q44" s="1"/>
      <c r="R44" s="14"/>
      <c r="S44" s="3"/>
      <c r="Y44" s="3"/>
      <c r="Z44" s="3"/>
    </row>
    <row r="45" spans="1:34" s="389" customFormat="1" ht="13.9" customHeight="1">
      <c r="A45" s="536">
        <v>1</v>
      </c>
      <c r="B45" s="527">
        <v>44229</v>
      </c>
      <c r="C45" s="469"/>
      <c r="D45" s="467" t="s">
        <v>860</v>
      </c>
      <c r="E45" s="468" t="s">
        <v>558</v>
      </c>
      <c r="F45" s="465">
        <v>925.5</v>
      </c>
      <c r="G45" s="465">
        <v>905</v>
      </c>
      <c r="H45" s="465">
        <v>941</v>
      </c>
      <c r="I45" s="466" t="s">
        <v>861</v>
      </c>
      <c r="J45" s="466" t="s">
        <v>885</v>
      </c>
      <c r="K45" s="532">
        <f t="shared" ref="K45" si="19">H45-F45</f>
        <v>15.5</v>
      </c>
      <c r="L45" s="533">
        <f t="shared" ref="L45" si="20">(H45*N45)*0.035%</f>
        <v>214.07750000000004</v>
      </c>
      <c r="M45" s="534">
        <f t="shared" ref="M45" si="21">(K45*N45)-L45</f>
        <v>9860.9225000000006</v>
      </c>
      <c r="N45" s="466">
        <v>650</v>
      </c>
      <c r="O45" s="535" t="s">
        <v>557</v>
      </c>
      <c r="P45" s="464">
        <v>44230</v>
      </c>
      <c r="Q45" s="383"/>
      <c r="R45" s="339" t="s">
        <v>795</v>
      </c>
      <c r="S45" s="37"/>
      <c r="Y45" s="37"/>
      <c r="Z45" s="37"/>
    </row>
    <row r="46" spans="1:34" s="389" customFormat="1" ht="13.9" customHeight="1">
      <c r="A46" s="519">
        <v>2</v>
      </c>
      <c r="B46" s="438">
        <v>44229</v>
      </c>
      <c r="C46" s="439"/>
      <c r="D46" s="432" t="s">
        <v>862</v>
      </c>
      <c r="E46" s="433" t="s">
        <v>558</v>
      </c>
      <c r="F46" s="407" t="s">
        <v>863</v>
      </c>
      <c r="G46" s="407">
        <v>1885</v>
      </c>
      <c r="H46" s="407"/>
      <c r="I46" s="372">
        <v>2000</v>
      </c>
      <c r="J46" s="492" t="s">
        <v>559</v>
      </c>
      <c r="K46" s="496"/>
      <c r="L46" s="497"/>
      <c r="M46" s="493"/>
      <c r="N46" s="492"/>
      <c r="O46" s="494"/>
      <c r="P46" s="495"/>
      <c r="Q46" s="383"/>
      <c r="R46" s="339" t="s">
        <v>560</v>
      </c>
      <c r="S46" s="37"/>
      <c r="Y46" s="37"/>
      <c r="Z46" s="37"/>
    </row>
    <row r="47" spans="1:34" s="37" customFormat="1" ht="14.25">
      <c r="A47" s="515">
        <v>3</v>
      </c>
      <c r="B47" s="516">
        <v>44230</v>
      </c>
      <c r="C47" s="516"/>
      <c r="D47" s="506" t="s">
        <v>872</v>
      </c>
      <c r="E47" s="507" t="s">
        <v>820</v>
      </c>
      <c r="F47" s="507">
        <v>14700</v>
      </c>
      <c r="G47" s="517">
        <v>14820</v>
      </c>
      <c r="H47" s="517">
        <v>14820</v>
      </c>
      <c r="I47" s="507">
        <v>14500</v>
      </c>
      <c r="J47" s="508" t="s">
        <v>880</v>
      </c>
      <c r="K47" s="508">
        <f>F47-H47</f>
        <v>-120</v>
      </c>
      <c r="L47" s="508">
        <v>100</v>
      </c>
      <c r="M47" s="508">
        <f>(K47*N47)+L47</f>
        <v>-8900</v>
      </c>
      <c r="N47" s="508">
        <v>75</v>
      </c>
      <c r="O47" s="508" t="s">
        <v>621</v>
      </c>
      <c r="P47" s="541">
        <v>44230</v>
      </c>
      <c r="Q47" s="383"/>
      <c r="R47" s="339" t="s">
        <v>560</v>
      </c>
      <c r="Z47" s="389"/>
      <c r="AA47" s="389"/>
      <c r="AB47" s="389"/>
      <c r="AC47" s="389"/>
      <c r="AD47" s="389"/>
      <c r="AE47" s="389"/>
      <c r="AF47" s="389"/>
      <c r="AG47" s="389"/>
      <c r="AH47" s="389"/>
    </row>
    <row r="48" spans="1:34" s="389" customFormat="1" ht="13.9" customHeight="1">
      <c r="A48" s="536">
        <v>4</v>
      </c>
      <c r="B48" s="527">
        <v>44230</v>
      </c>
      <c r="C48" s="469"/>
      <c r="D48" s="467" t="s">
        <v>875</v>
      </c>
      <c r="E48" s="468" t="s">
        <v>558</v>
      </c>
      <c r="F48" s="465">
        <v>1569</v>
      </c>
      <c r="G48" s="465">
        <v>1545</v>
      </c>
      <c r="H48" s="465">
        <v>1586</v>
      </c>
      <c r="I48" s="466" t="s">
        <v>876</v>
      </c>
      <c r="J48" s="466" t="s">
        <v>877</v>
      </c>
      <c r="K48" s="532">
        <f>H48-F48</f>
        <v>17</v>
      </c>
      <c r="L48" s="533">
        <f t="shared" ref="L48:L49" si="22">(H48*N48)*0.035%</f>
        <v>305.30500000000006</v>
      </c>
      <c r="M48" s="534">
        <f t="shared" ref="M48:M49" si="23">(K48*N48)-L48</f>
        <v>9044.6949999999997</v>
      </c>
      <c r="N48" s="466">
        <v>550</v>
      </c>
      <c r="O48" s="535" t="s">
        <v>557</v>
      </c>
      <c r="P48" s="509">
        <v>44230</v>
      </c>
      <c r="Q48" s="383"/>
      <c r="R48" s="339" t="s">
        <v>795</v>
      </c>
      <c r="S48" s="37"/>
      <c r="Y48" s="37"/>
      <c r="Z48" s="37"/>
    </row>
    <row r="49" spans="1:34" s="389" customFormat="1" ht="13.9" customHeight="1">
      <c r="A49" s="536">
        <v>5</v>
      </c>
      <c r="B49" s="527">
        <v>44231</v>
      </c>
      <c r="C49" s="469"/>
      <c r="D49" s="467" t="s">
        <v>891</v>
      </c>
      <c r="E49" s="468" t="s">
        <v>558</v>
      </c>
      <c r="F49" s="465">
        <v>924</v>
      </c>
      <c r="G49" s="465">
        <v>903</v>
      </c>
      <c r="H49" s="465">
        <v>942</v>
      </c>
      <c r="I49" s="466" t="s">
        <v>861</v>
      </c>
      <c r="J49" s="466" t="s">
        <v>999</v>
      </c>
      <c r="K49" s="532">
        <f t="shared" ref="K49" si="24">H49-F49</f>
        <v>18</v>
      </c>
      <c r="L49" s="533">
        <f t="shared" si="22"/>
        <v>214.30500000000004</v>
      </c>
      <c r="M49" s="534">
        <f t="shared" si="23"/>
        <v>11485.695</v>
      </c>
      <c r="N49" s="466">
        <v>650</v>
      </c>
      <c r="O49" s="535" t="s">
        <v>557</v>
      </c>
      <c r="P49" s="464">
        <v>44232</v>
      </c>
      <c r="Q49" s="383"/>
      <c r="R49" s="339" t="s">
        <v>795</v>
      </c>
      <c r="S49" s="37"/>
      <c r="Y49" s="37"/>
      <c r="Z49" s="37"/>
    </row>
    <row r="50" spans="1:34" s="389" customFormat="1" ht="13.9" customHeight="1">
      <c r="A50" s="536">
        <v>6</v>
      </c>
      <c r="B50" s="527">
        <v>44232</v>
      </c>
      <c r="C50" s="469"/>
      <c r="D50" s="467" t="s">
        <v>872</v>
      </c>
      <c r="E50" s="468" t="s">
        <v>820</v>
      </c>
      <c r="F50" s="465">
        <v>14980</v>
      </c>
      <c r="G50" s="465">
        <v>15080</v>
      </c>
      <c r="H50" s="465">
        <v>14910</v>
      </c>
      <c r="I50" s="466">
        <v>14800</v>
      </c>
      <c r="J50" s="466" t="s">
        <v>732</v>
      </c>
      <c r="K50" s="532">
        <f>F50-H50</f>
        <v>70</v>
      </c>
      <c r="L50" s="533">
        <f t="shared" ref="L50" si="25">(H50*N50)*0.035%</f>
        <v>391.38750000000005</v>
      </c>
      <c r="M50" s="534">
        <f t="shared" ref="M50" si="26">(K50*N50)-L50</f>
        <v>4858.6125000000002</v>
      </c>
      <c r="N50" s="466">
        <v>75</v>
      </c>
      <c r="O50" s="535" t="s">
        <v>557</v>
      </c>
      <c r="P50" s="509">
        <v>44232</v>
      </c>
      <c r="Q50" s="383"/>
      <c r="R50" s="339"/>
      <c r="S50" s="37"/>
      <c r="Y50" s="37"/>
      <c r="Z50" s="37"/>
    </row>
    <row r="51" spans="1:34" s="389" customFormat="1" ht="13.9" customHeight="1">
      <c r="A51" s="523"/>
      <c r="B51" s="438"/>
      <c r="C51" s="439"/>
      <c r="D51" s="432"/>
      <c r="E51" s="433"/>
      <c r="F51" s="407"/>
      <c r="G51" s="407"/>
      <c r="H51" s="407"/>
      <c r="I51" s="372"/>
      <c r="J51" s="492"/>
      <c r="K51" s="496"/>
      <c r="L51" s="497"/>
      <c r="M51" s="493"/>
      <c r="N51" s="492"/>
      <c r="O51" s="494"/>
      <c r="P51" s="495"/>
      <c r="Q51" s="383"/>
      <c r="R51" s="339"/>
      <c r="S51" s="37"/>
      <c r="Y51" s="37"/>
      <c r="Z51" s="37"/>
    </row>
    <row r="52" spans="1:34" s="389" customFormat="1" ht="13.9" customHeight="1">
      <c r="A52" s="523"/>
      <c r="B52" s="438"/>
      <c r="C52" s="439"/>
      <c r="D52" s="432"/>
      <c r="E52" s="433"/>
      <c r="F52" s="407"/>
      <c r="G52" s="407"/>
      <c r="H52" s="407"/>
      <c r="I52" s="372"/>
      <c r="J52" s="492"/>
      <c r="K52" s="496"/>
      <c r="L52" s="497"/>
      <c r="M52" s="493"/>
      <c r="N52" s="492"/>
      <c r="O52" s="494"/>
      <c r="P52" s="495"/>
      <c r="Q52" s="383"/>
      <c r="R52" s="339"/>
      <c r="S52" s="37"/>
      <c r="Y52" s="37"/>
      <c r="Z52" s="37"/>
    </row>
    <row r="53" spans="1:34" s="389" customFormat="1" ht="13.9" customHeight="1">
      <c r="A53" s="523"/>
      <c r="B53" s="438"/>
      <c r="C53" s="439"/>
      <c r="D53" s="432"/>
      <c r="E53" s="433"/>
      <c r="F53" s="407"/>
      <c r="G53" s="407"/>
      <c r="H53" s="407"/>
      <c r="I53" s="372"/>
      <c r="J53" s="492"/>
      <c r="K53" s="496"/>
      <c r="L53" s="497"/>
      <c r="M53" s="493"/>
      <c r="N53" s="492"/>
      <c r="O53" s="494"/>
      <c r="P53" s="495"/>
      <c r="Q53" s="383"/>
      <c r="R53" s="339"/>
      <c r="S53" s="37"/>
      <c r="Y53" s="37"/>
      <c r="Z53" s="37"/>
    </row>
    <row r="54" spans="1:34" s="389" customFormat="1" ht="13.9" customHeight="1">
      <c r="A54" s="523"/>
      <c r="B54" s="438"/>
      <c r="C54" s="439"/>
      <c r="D54" s="432"/>
      <c r="E54" s="433"/>
      <c r="F54" s="407"/>
      <c r="G54" s="407"/>
      <c r="H54" s="407"/>
      <c r="I54" s="372"/>
      <c r="J54" s="492"/>
      <c r="K54" s="496"/>
      <c r="L54" s="497"/>
      <c r="M54" s="493"/>
      <c r="N54" s="492"/>
      <c r="O54" s="494"/>
      <c r="P54" s="495"/>
      <c r="Q54" s="383"/>
      <c r="R54" s="339"/>
      <c r="S54" s="37"/>
      <c r="Y54" s="37"/>
      <c r="Z54" s="37"/>
    </row>
    <row r="55" spans="1:34" s="389" customFormat="1" ht="13.9" customHeight="1">
      <c r="A55" s="519"/>
      <c r="B55" s="438"/>
      <c r="C55" s="439"/>
      <c r="D55" s="432"/>
      <c r="E55" s="433"/>
      <c r="F55" s="407"/>
      <c r="G55" s="407"/>
      <c r="H55" s="407"/>
      <c r="I55" s="372"/>
      <c r="J55" s="492"/>
      <c r="K55" s="496"/>
      <c r="L55" s="497"/>
      <c r="M55" s="493"/>
      <c r="N55" s="492"/>
      <c r="O55" s="494"/>
      <c r="P55" s="495"/>
      <c r="Q55" s="383"/>
      <c r="R55" s="339"/>
      <c r="S55" s="37"/>
      <c r="Y55" s="37"/>
      <c r="Z55" s="37"/>
    </row>
    <row r="56" spans="1:34" s="389" customFormat="1" ht="13.9" customHeight="1">
      <c r="A56" s="440"/>
      <c r="B56" s="438"/>
      <c r="C56" s="439"/>
      <c r="D56" s="432"/>
      <c r="E56" s="433"/>
      <c r="F56" s="407"/>
      <c r="G56" s="407"/>
      <c r="H56" s="407"/>
      <c r="I56" s="372"/>
      <c r="J56" s="372"/>
      <c r="K56" s="372"/>
      <c r="L56" s="372"/>
      <c r="M56" s="372"/>
      <c r="N56" s="372"/>
      <c r="O56" s="372"/>
      <c r="P56" s="372"/>
      <c r="Q56" s="383"/>
      <c r="R56" s="339"/>
      <c r="S56" s="37"/>
      <c r="Y56" s="37"/>
      <c r="Z56" s="37"/>
    </row>
    <row r="57" spans="1:34" s="389" customFormat="1" ht="13.9" customHeight="1">
      <c r="A57" s="450"/>
      <c r="B57" s="444"/>
      <c r="C57" s="451"/>
      <c r="D57" s="452"/>
      <c r="E57" s="373"/>
      <c r="F57" s="419"/>
      <c r="G57" s="419"/>
      <c r="H57" s="419"/>
      <c r="I57" s="415"/>
      <c r="J57" s="415"/>
      <c r="K57" s="415"/>
      <c r="L57" s="415"/>
      <c r="M57" s="415"/>
      <c r="N57" s="415"/>
      <c r="O57" s="415"/>
      <c r="P57" s="415"/>
      <c r="Q57" s="383"/>
      <c r="R57" s="339"/>
      <c r="S57" s="37"/>
      <c r="Y57" s="37"/>
      <c r="Z57" s="37"/>
    </row>
    <row r="58" spans="1:34" s="3" customFormat="1">
      <c r="A58" s="41"/>
      <c r="B58" s="42"/>
      <c r="C58" s="43"/>
      <c r="D58" s="44"/>
      <c r="E58" s="45"/>
      <c r="F58" s="46"/>
      <c r="G58" s="46"/>
      <c r="H58" s="46"/>
      <c r="I58" s="46"/>
      <c r="J58" s="14"/>
      <c r="K58" s="88"/>
      <c r="L58" s="88"/>
      <c r="M58" s="14"/>
      <c r="N58" s="13"/>
      <c r="O58" s="89"/>
      <c r="P58" s="2"/>
      <c r="Q58" s="1"/>
      <c r="R58" s="14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3" customFormat="1" ht="15">
      <c r="A59" s="47" t="s">
        <v>574</v>
      </c>
      <c r="B59" s="47"/>
      <c r="C59" s="47"/>
      <c r="D59" s="47"/>
      <c r="E59" s="48"/>
      <c r="F59" s="46"/>
      <c r="G59" s="46"/>
      <c r="H59" s="46"/>
      <c r="I59" s="46"/>
      <c r="J59" s="50"/>
      <c r="K59" s="9"/>
      <c r="L59" s="9"/>
      <c r="M59" s="9"/>
      <c r="N59" s="8"/>
      <c r="O59" s="50"/>
      <c r="P59" s="2"/>
      <c r="Q59" s="1"/>
      <c r="R59" s="14"/>
      <c r="Z59" s="6"/>
      <c r="AA59" s="6"/>
      <c r="AB59" s="6"/>
      <c r="AC59" s="6"/>
      <c r="AD59" s="6"/>
      <c r="AE59" s="6"/>
      <c r="AF59" s="6"/>
      <c r="AG59" s="6"/>
      <c r="AH59" s="6"/>
    </row>
    <row r="60" spans="1:34" s="3" customFormat="1" ht="38.25">
      <c r="A60" s="18" t="s">
        <v>16</v>
      </c>
      <c r="B60" s="18" t="s">
        <v>535</v>
      </c>
      <c r="C60" s="18"/>
      <c r="D60" s="19" t="s">
        <v>546</v>
      </c>
      <c r="E60" s="18" t="s">
        <v>547</v>
      </c>
      <c r="F60" s="18" t="s">
        <v>548</v>
      </c>
      <c r="G60" s="49" t="s">
        <v>567</v>
      </c>
      <c r="H60" s="18" t="s">
        <v>550</v>
      </c>
      <c r="I60" s="18" t="s">
        <v>551</v>
      </c>
      <c r="J60" s="17" t="s">
        <v>552</v>
      </c>
      <c r="K60" s="17" t="s">
        <v>575</v>
      </c>
      <c r="L60" s="60" t="s">
        <v>823</v>
      </c>
      <c r="M60" s="74" t="s">
        <v>569</v>
      </c>
      <c r="N60" s="18" t="s">
        <v>570</v>
      </c>
      <c r="O60" s="18" t="s">
        <v>555</v>
      </c>
      <c r="P60" s="19" t="s">
        <v>556</v>
      </c>
      <c r="Q60" s="1"/>
      <c r="R60" s="14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37" customFormat="1" ht="14.25">
      <c r="A61" s="565">
        <v>1</v>
      </c>
      <c r="B61" s="567">
        <v>44225</v>
      </c>
      <c r="C61" s="439"/>
      <c r="D61" s="432" t="s">
        <v>847</v>
      </c>
      <c r="E61" s="433" t="s">
        <v>558</v>
      </c>
      <c r="F61" s="407" t="s">
        <v>848</v>
      </c>
      <c r="G61" s="407"/>
      <c r="H61" s="407"/>
      <c r="I61" s="372"/>
      <c r="J61" s="569" t="s">
        <v>559</v>
      </c>
      <c r="K61" s="372"/>
      <c r="L61" s="424"/>
      <c r="M61" s="372"/>
      <c r="N61" s="372"/>
      <c r="O61" s="400"/>
      <c r="P61" s="413"/>
      <c r="Q61" s="383"/>
      <c r="R61" s="339" t="s">
        <v>795</v>
      </c>
      <c r="Z61" s="389"/>
      <c r="AA61" s="389"/>
      <c r="AB61" s="389"/>
      <c r="AC61" s="389"/>
      <c r="AD61" s="389"/>
      <c r="AE61" s="389"/>
      <c r="AF61" s="389"/>
      <c r="AG61" s="389"/>
      <c r="AH61" s="389"/>
    </row>
    <row r="62" spans="1:34" s="37" customFormat="1" ht="14.25">
      <c r="A62" s="566"/>
      <c r="B62" s="568"/>
      <c r="C62" s="439"/>
      <c r="D62" s="432" t="s">
        <v>849</v>
      </c>
      <c r="E62" s="433" t="s">
        <v>820</v>
      </c>
      <c r="F62" s="407" t="s">
        <v>589</v>
      </c>
      <c r="G62" s="407"/>
      <c r="H62" s="407"/>
      <c r="I62" s="372"/>
      <c r="J62" s="570"/>
      <c r="K62" s="372"/>
      <c r="L62" s="424"/>
      <c r="M62" s="372"/>
      <c r="N62" s="372"/>
      <c r="O62" s="400"/>
      <c r="P62" s="413"/>
      <c r="Q62" s="383"/>
      <c r="R62" s="339" t="s">
        <v>795</v>
      </c>
      <c r="Z62" s="389"/>
      <c r="AA62" s="389"/>
      <c r="AB62" s="389"/>
      <c r="AC62" s="389"/>
      <c r="AD62" s="389"/>
      <c r="AE62" s="389"/>
      <c r="AF62" s="389"/>
      <c r="AG62" s="389"/>
      <c r="AH62" s="389"/>
    </row>
    <row r="63" spans="1:34" s="37" customFormat="1" ht="14.25">
      <c r="A63" s="515">
        <v>2</v>
      </c>
      <c r="B63" s="516">
        <v>44228</v>
      </c>
      <c r="C63" s="516"/>
      <c r="D63" s="506" t="s">
        <v>850</v>
      </c>
      <c r="E63" s="507" t="s">
        <v>558</v>
      </c>
      <c r="F63" s="507">
        <v>67.5</v>
      </c>
      <c r="G63" s="517">
        <v>35</v>
      </c>
      <c r="H63" s="517">
        <v>35</v>
      </c>
      <c r="I63" s="507">
        <v>150</v>
      </c>
      <c r="J63" s="508" t="s">
        <v>851</v>
      </c>
      <c r="K63" s="508">
        <f>H63-F63</f>
        <v>-32.5</v>
      </c>
      <c r="L63" s="508">
        <v>100</v>
      </c>
      <c r="M63" s="508">
        <f>(K63*N63)+L63</f>
        <v>-2337.5</v>
      </c>
      <c r="N63" s="508">
        <v>75</v>
      </c>
      <c r="O63" s="508" t="s">
        <v>621</v>
      </c>
      <c r="P63" s="518">
        <v>44228</v>
      </c>
      <c r="Q63" s="383"/>
      <c r="R63" s="339" t="s">
        <v>560</v>
      </c>
      <c r="Z63" s="389"/>
      <c r="AA63" s="389"/>
      <c r="AB63" s="389"/>
      <c r="AC63" s="389"/>
      <c r="AD63" s="389"/>
      <c r="AE63" s="389"/>
      <c r="AF63" s="389"/>
      <c r="AG63" s="389"/>
      <c r="AH63" s="389"/>
    </row>
    <row r="64" spans="1:34" s="389" customFormat="1" ht="13.9" customHeight="1">
      <c r="A64" s="536">
        <v>3</v>
      </c>
      <c r="B64" s="527">
        <v>44230</v>
      </c>
      <c r="C64" s="469"/>
      <c r="D64" s="467" t="s">
        <v>881</v>
      </c>
      <c r="E64" s="468" t="s">
        <v>558</v>
      </c>
      <c r="F64" s="465">
        <v>51</v>
      </c>
      <c r="G64" s="465">
        <v>18</v>
      </c>
      <c r="H64" s="465">
        <v>71.5</v>
      </c>
      <c r="I64" s="466" t="s">
        <v>882</v>
      </c>
      <c r="J64" s="466" t="s">
        <v>883</v>
      </c>
      <c r="K64" s="532">
        <f>H64-F64</f>
        <v>20.5</v>
      </c>
      <c r="L64" s="533">
        <v>100</v>
      </c>
      <c r="M64" s="534">
        <f t="shared" ref="M64:M65" si="27">(K64*N64)-L64</f>
        <v>1437.5</v>
      </c>
      <c r="N64" s="466">
        <v>75</v>
      </c>
      <c r="O64" s="535" t="s">
        <v>557</v>
      </c>
      <c r="P64" s="509">
        <v>44230</v>
      </c>
      <c r="Q64" s="383"/>
      <c r="R64" s="339" t="s">
        <v>560</v>
      </c>
      <c r="S64" s="37"/>
      <c r="Y64" s="37"/>
      <c r="Z64" s="37"/>
    </row>
    <row r="65" spans="1:34" s="389" customFormat="1" ht="13.9" customHeight="1">
      <c r="A65" s="536">
        <v>4</v>
      </c>
      <c r="B65" s="527">
        <v>44230</v>
      </c>
      <c r="C65" s="469"/>
      <c r="D65" s="467" t="s">
        <v>881</v>
      </c>
      <c r="E65" s="468" t="s">
        <v>558</v>
      </c>
      <c r="F65" s="465">
        <v>52.5</v>
      </c>
      <c r="G65" s="465">
        <v>19</v>
      </c>
      <c r="H65" s="465">
        <v>72</v>
      </c>
      <c r="I65" s="466" t="s">
        <v>882</v>
      </c>
      <c r="J65" s="466" t="s">
        <v>884</v>
      </c>
      <c r="K65" s="532">
        <f>H65-F65</f>
        <v>19.5</v>
      </c>
      <c r="L65" s="533">
        <v>100</v>
      </c>
      <c r="M65" s="534">
        <f t="shared" si="27"/>
        <v>1362.5</v>
      </c>
      <c r="N65" s="466">
        <v>75</v>
      </c>
      <c r="O65" s="535" t="s">
        <v>557</v>
      </c>
      <c r="P65" s="509">
        <v>44230</v>
      </c>
      <c r="Q65" s="383"/>
      <c r="R65" s="339" t="s">
        <v>560</v>
      </c>
      <c r="S65" s="37"/>
      <c r="Y65" s="37"/>
      <c r="Z65" s="37"/>
    </row>
    <row r="66" spans="1:34" s="389" customFormat="1" ht="13.9" customHeight="1">
      <c r="A66" s="440">
        <v>5</v>
      </c>
      <c r="B66" s="438">
        <v>44232</v>
      </c>
      <c r="C66" s="439"/>
      <c r="D66" s="432" t="s">
        <v>1001</v>
      </c>
      <c r="E66" s="433" t="s">
        <v>820</v>
      </c>
      <c r="F66" s="407" t="s">
        <v>1002</v>
      </c>
      <c r="G66" s="407">
        <v>325</v>
      </c>
      <c r="H66" s="407"/>
      <c r="I66" s="372" t="s">
        <v>1003</v>
      </c>
      <c r="J66" s="372" t="s">
        <v>559</v>
      </c>
      <c r="K66" s="372"/>
      <c r="L66" s="372"/>
      <c r="M66" s="372"/>
      <c r="N66" s="372"/>
      <c r="O66" s="372"/>
      <c r="P66" s="372"/>
      <c r="Q66" s="383"/>
      <c r="R66" s="339"/>
      <c r="S66" s="37"/>
      <c r="Y66" s="37"/>
      <c r="Z66" s="37"/>
    </row>
    <row r="67" spans="1:34" s="389" customFormat="1" ht="13.9" customHeight="1">
      <c r="A67" s="440"/>
      <c r="B67" s="438"/>
      <c r="C67" s="439"/>
      <c r="D67" s="432"/>
      <c r="E67" s="433"/>
      <c r="F67" s="407"/>
      <c r="G67" s="407"/>
      <c r="H67" s="407"/>
      <c r="I67" s="372"/>
      <c r="J67" s="372"/>
      <c r="K67" s="372"/>
      <c r="L67" s="372"/>
      <c r="M67" s="372"/>
      <c r="N67" s="372"/>
      <c r="O67" s="372"/>
      <c r="P67" s="372"/>
      <c r="Q67" s="383"/>
      <c r="R67" s="339"/>
      <c r="S67" s="37"/>
      <c r="Y67" s="37"/>
      <c r="Z67" s="37"/>
    </row>
    <row r="68" spans="1:34" s="389" customFormat="1" ht="13.9" customHeight="1">
      <c r="A68" s="440"/>
      <c r="B68" s="438"/>
      <c r="C68" s="439"/>
      <c r="D68" s="432"/>
      <c r="E68" s="433"/>
      <c r="F68" s="407"/>
      <c r="G68" s="407"/>
      <c r="H68" s="407"/>
      <c r="I68" s="372"/>
      <c r="J68" s="372"/>
      <c r="K68" s="372"/>
      <c r="L68" s="372"/>
      <c r="M68" s="372"/>
      <c r="N68" s="372"/>
      <c r="O68" s="372"/>
      <c r="P68" s="372"/>
      <c r="Q68" s="383"/>
      <c r="R68" s="339"/>
      <c r="S68" s="37"/>
      <c r="Y68" s="37"/>
      <c r="Z68" s="37"/>
    </row>
    <row r="69" spans="1:34" s="389" customFormat="1" ht="13.9" customHeight="1">
      <c r="A69" s="440"/>
      <c r="B69" s="438"/>
      <c r="C69" s="439"/>
      <c r="D69" s="432"/>
      <c r="E69" s="433"/>
      <c r="F69" s="407"/>
      <c r="G69" s="407"/>
      <c r="H69" s="407"/>
      <c r="I69" s="372"/>
      <c r="J69" s="372"/>
      <c r="K69" s="372"/>
      <c r="L69" s="372"/>
      <c r="M69" s="372"/>
      <c r="N69" s="372"/>
      <c r="O69" s="372"/>
      <c r="P69" s="372"/>
      <c r="Q69" s="383"/>
      <c r="R69" s="339"/>
      <c r="S69" s="37"/>
      <c r="Y69" s="37"/>
      <c r="Z69" s="37"/>
    </row>
    <row r="70" spans="1:34" s="37" customFormat="1" ht="14.25">
      <c r="A70" s="33"/>
      <c r="B70" s="417"/>
      <c r="C70" s="417"/>
      <c r="D70" s="418"/>
      <c r="E70" s="419"/>
      <c r="F70" s="419"/>
      <c r="G70" s="420"/>
      <c r="H70" s="420"/>
      <c r="I70" s="419"/>
      <c r="J70" s="415"/>
      <c r="K70" s="415"/>
      <c r="L70" s="415"/>
      <c r="M70" s="415"/>
      <c r="N70" s="415"/>
      <c r="O70" s="415"/>
      <c r="P70" s="415"/>
      <c r="Q70" s="383"/>
      <c r="R70" s="339"/>
      <c r="Z70" s="389"/>
      <c r="AA70" s="389"/>
      <c r="AB70" s="389"/>
      <c r="AC70" s="389"/>
      <c r="AD70" s="389"/>
      <c r="AE70" s="389"/>
      <c r="AF70" s="389"/>
      <c r="AG70" s="389"/>
      <c r="AH70" s="389"/>
    </row>
    <row r="71" spans="1:34" s="37" customFormat="1" ht="14.25">
      <c r="A71" s="33"/>
      <c r="B71" s="417"/>
      <c r="C71" s="417"/>
      <c r="D71" s="418"/>
      <c r="E71" s="419"/>
      <c r="F71" s="419"/>
      <c r="G71" s="420"/>
      <c r="H71" s="420"/>
      <c r="I71" s="419"/>
      <c r="J71" s="415"/>
      <c r="K71" s="415"/>
      <c r="L71" s="415"/>
      <c r="M71" s="415"/>
      <c r="N71" s="415"/>
      <c r="O71" s="415"/>
      <c r="P71" s="415"/>
      <c r="Q71" s="383"/>
      <c r="R71" s="339"/>
      <c r="Z71" s="389"/>
      <c r="AA71" s="389"/>
      <c r="AB71" s="389"/>
      <c r="AC71" s="389"/>
      <c r="AD71" s="389"/>
      <c r="AE71" s="389"/>
      <c r="AF71" s="389"/>
      <c r="AG71" s="389"/>
      <c r="AH71" s="389"/>
    </row>
    <row r="72" spans="1:34" s="37" customFormat="1" ht="14.25">
      <c r="A72" s="33"/>
      <c r="B72" s="417"/>
      <c r="C72" s="417"/>
      <c r="D72" s="418"/>
      <c r="E72" s="419"/>
      <c r="F72" s="419"/>
      <c r="G72" s="420"/>
      <c r="H72" s="420"/>
      <c r="I72" s="419"/>
      <c r="J72" s="415"/>
      <c r="K72" s="415"/>
      <c r="L72" s="415"/>
      <c r="M72" s="415"/>
      <c r="N72" s="415"/>
      <c r="O72" s="415"/>
      <c r="P72" s="415"/>
      <c r="Q72" s="383"/>
      <c r="R72" s="339"/>
      <c r="Z72" s="389"/>
      <c r="AA72" s="389"/>
      <c r="AB72" s="389"/>
      <c r="AC72" s="389"/>
      <c r="AD72" s="389"/>
      <c r="AE72" s="389"/>
      <c r="AF72" s="389"/>
      <c r="AG72" s="389"/>
      <c r="AH72" s="389"/>
    </row>
    <row r="73" spans="1:34" s="37" customFormat="1" ht="14.25">
      <c r="A73" s="33"/>
      <c r="B73" s="417"/>
      <c r="C73" s="417"/>
      <c r="D73" s="418"/>
      <c r="E73" s="419"/>
      <c r="F73" s="419"/>
      <c r="G73" s="420"/>
      <c r="H73" s="420"/>
      <c r="I73" s="419"/>
      <c r="J73" s="415"/>
      <c r="K73" s="415"/>
      <c r="L73" s="415"/>
      <c r="M73" s="415"/>
      <c r="N73" s="415"/>
      <c r="O73" s="415"/>
      <c r="P73" s="415"/>
      <c r="Q73" s="383"/>
      <c r="R73" s="339"/>
      <c r="Z73" s="389"/>
      <c r="AA73" s="389"/>
      <c r="AB73" s="389"/>
      <c r="AC73" s="389"/>
      <c r="AD73" s="389"/>
      <c r="AE73" s="389"/>
      <c r="AF73" s="389"/>
      <c r="AG73" s="389"/>
      <c r="AH73" s="389"/>
    </row>
    <row r="74" spans="1:34" s="37" customFormat="1" ht="14.25">
      <c r="A74" s="33"/>
      <c r="B74" s="417"/>
      <c r="C74" s="417"/>
      <c r="D74" s="418"/>
      <c r="E74" s="419"/>
      <c r="F74" s="419"/>
      <c r="G74" s="420"/>
      <c r="H74" s="420"/>
      <c r="I74" s="419"/>
      <c r="J74" s="415"/>
      <c r="K74" s="415"/>
      <c r="L74" s="415"/>
      <c r="M74" s="415"/>
      <c r="N74" s="415"/>
      <c r="O74" s="421"/>
      <c r="P74" s="415"/>
      <c r="Q74" s="383"/>
      <c r="R74" s="339"/>
      <c r="Z74" s="389"/>
      <c r="AA74" s="389"/>
      <c r="AB74" s="389"/>
      <c r="AC74" s="389"/>
      <c r="AD74" s="389"/>
      <c r="AE74" s="389"/>
      <c r="AF74" s="389"/>
      <c r="AG74" s="389"/>
      <c r="AH74" s="389"/>
    </row>
    <row r="75" spans="1:34" s="37" customFormat="1" ht="14.25">
      <c r="A75" s="373"/>
      <c r="B75" s="374"/>
      <c r="C75" s="374"/>
      <c r="D75" s="375"/>
      <c r="E75" s="373"/>
      <c r="F75" s="390"/>
      <c r="G75" s="373"/>
      <c r="H75" s="373"/>
      <c r="I75" s="373"/>
      <c r="J75" s="374"/>
      <c r="K75" s="391"/>
      <c r="L75" s="373"/>
      <c r="M75" s="373"/>
      <c r="N75" s="373"/>
      <c r="O75" s="392"/>
      <c r="P75" s="383"/>
      <c r="Q75" s="383"/>
      <c r="R75" s="339"/>
      <c r="Z75" s="389"/>
      <c r="AA75" s="389"/>
      <c r="AB75" s="389"/>
      <c r="AC75" s="389"/>
      <c r="AD75" s="389"/>
      <c r="AE75" s="389"/>
      <c r="AF75" s="389"/>
      <c r="AG75" s="389"/>
      <c r="AH75" s="389"/>
    </row>
    <row r="76" spans="1:34" ht="15">
      <c r="A76" s="96" t="s">
        <v>576</v>
      </c>
      <c r="B76" s="97"/>
      <c r="C76" s="97"/>
      <c r="D76" s="98"/>
      <c r="E76" s="31"/>
      <c r="F76" s="29"/>
      <c r="G76" s="29"/>
      <c r="H76" s="70"/>
      <c r="I76" s="116"/>
      <c r="J76" s="117"/>
      <c r="K76" s="14"/>
      <c r="L76" s="14"/>
      <c r="M76" s="14"/>
      <c r="N76" s="8"/>
      <c r="O76" s="50"/>
      <c r="Q76" s="92"/>
      <c r="R76" s="14"/>
      <c r="S76" s="13"/>
      <c r="T76" s="13"/>
      <c r="U76" s="13"/>
      <c r="V76" s="13"/>
      <c r="W76" s="13"/>
      <c r="X76" s="13"/>
      <c r="Y76" s="13"/>
      <c r="Z76" s="13"/>
    </row>
    <row r="77" spans="1:34" ht="38.25">
      <c r="A77" s="17" t="s">
        <v>16</v>
      </c>
      <c r="B77" s="18" t="s">
        <v>535</v>
      </c>
      <c r="C77" s="18"/>
      <c r="D77" s="19" t="s">
        <v>546</v>
      </c>
      <c r="E77" s="18" t="s">
        <v>547</v>
      </c>
      <c r="F77" s="18" t="s">
        <v>548</v>
      </c>
      <c r="G77" s="18" t="s">
        <v>549</v>
      </c>
      <c r="H77" s="18" t="s">
        <v>550</v>
      </c>
      <c r="I77" s="18" t="s">
        <v>551</v>
      </c>
      <c r="J77" s="17" t="s">
        <v>552</v>
      </c>
      <c r="K77" s="59" t="s">
        <v>568</v>
      </c>
      <c r="L77" s="412" t="s">
        <v>823</v>
      </c>
      <c r="M77" s="60" t="s">
        <v>822</v>
      </c>
      <c r="N77" s="18" t="s">
        <v>555</v>
      </c>
      <c r="O77" s="75" t="s">
        <v>556</v>
      </c>
      <c r="P77" s="94"/>
      <c r="Q77" s="8"/>
      <c r="R77" s="14"/>
      <c r="S77" s="13"/>
      <c r="T77" s="13"/>
      <c r="U77" s="13"/>
      <c r="V77" s="13"/>
      <c r="W77" s="13"/>
      <c r="X77" s="13"/>
      <c r="Y77" s="13"/>
      <c r="Z77" s="13"/>
    </row>
    <row r="78" spans="1:34" s="389" customFormat="1" ht="14.25">
      <c r="A78" s="378">
        <v>1</v>
      </c>
      <c r="B78" s="393">
        <v>44203</v>
      </c>
      <c r="C78" s="394"/>
      <c r="D78" s="405" t="s">
        <v>481</v>
      </c>
      <c r="E78" s="398" t="s">
        <v>558</v>
      </c>
      <c r="F78" s="407" t="s">
        <v>836</v>
      </c>
      <c r="G78" s="403">
        <v>385</v>
      </c>
      <c r="H78" s="407"/>
      <c r="I78" s="395" t="s">
        <v>837</v>
      </c>
      <c r="J78" s="434" t="s">
        <v>559</v>
      </c>
      <c r="K78" s="434"/>
      <c r="L78" s="435"/>
      <c r="M78" s="422"/>
      <c r="N78" s="399"/>
      <c r="O78" s="429"/>
      <c r="P78" s="95"/>
      <c r="Q78" s="436"/>
      <c r="R78" s="476" t="s">
        <v>560</v>
      </c>
      <c r="S78" s="430"/>
      <c r="T78" s="430"/>
      <c r="U78" s="430"/>
      <c r="V78" s="430"/>
      <c r="W78" s="430"/>
      <c r="X78" s="430"/>
      <c r="Y78" s="430"/>
      <c r="Z78" s="430"/>
    </row>
    <row r="79" spans="1:34" s="5" customFormat="1">
      <c r="A79" s="384"/>
      <c r="B79" s="385"/>
      <c r="C79" s="386"/>
      <c r="D79" s="387"/>
      <c r="E79" s="416"/>
      <c r="F79" s="416"/>
      <c r="G79" s="474"/>
      <c r="H79" s="474"/>
      <c r="I79" s="416"/>
      <c r="J79" s="475"/>
      <c r="K79" s="470"/>
      <c r="L79" s="471"/>
      <c r="M79" s="472"/>
      <c r="N79" s="473"/>
      <c r="O79" s="388"/>
      <c r="P79" s="120"/>
      <c r="Q79"/>
      <c r="R79" s="91"/>
      <c r="T79" s="54"/>
      <c r="U79" s="54"/>
      <c r="V79" s="54"/>
      <c r="W79" s="54"/>
      <c r="X79" s="54"/>
      <c r="Y79" s="54"/>
      <c r="Z79" s="54"/>
    </row>
    <row r="80" spans="1:34">
      <c r="A80" s="20" t="s">
        <v>561</v>
      </c>
      <c r="B80" s="20"/>
      <c r="C80" s="20"/>
      <c r="D80" s="20"/>
      <c r="E80" s="2"/>
      <c r="F80" s="27" t="s">
        <v>563</v>
      </c>
      <c r="G80" s="79"/>
      <c r="H80" s="79"/>
      <c r="I80" s="35"/>
      <c r="J80" s="82"/>
      <c r="K80" s="80"/>
      <c r="L80" s="81"/>
      <c r="M80" s="82"/>
      <c r="N80" s="83"/>
      <c r="O80" s="121"/>
      <c r="P80" s="8"/>
      <c r="Q80" s="13"/>
      <c r="R80" s="93"/>
      <c r="S80" s="13"/>
      <c r="T80" s="13"/>
      <c r="U80" s="13"/>
      <c r="V80" s="13"/>
      <c r="W80" s="13"/>
      <c r="X80" s="13"/>
      <c r="Y80" s="13"/>
    </row>
    <row r="81" spans="1:29">
      <c r="A81" s="26" t="s">
        <v>562</v>
      </c>
      <c r="B81" s="20"/>
      <c r="C81" s="20"/>
      <c r="D81" s="20"/>
      <c r="E81" s="29"/>
      <c r="F81" s="27" t="s">
        <v>565</v>
      </c>
      <c r="G81" s="9"/>
      <c r="H81" s="9"/>
      <c r="I81" s="9"/>
      <c r="J81" s="50"/>
      <c r="K81" s="9"/>
      <c r="L81" s="9"/>
      <c r="M81" s="9"/>
      <c r="N81" s="8"/>
      <c r="O81" s="50"/>
      <c r="Q81" s="4"/>
      <c r="R81" s="14"/>
      <c r="S81" s="13"/>
      <c r="T81" s="13"/>
      <c r="U81" s="13"/>
      <c r="V81" s="13"/>
      <c r="W81" s="13"/>
      <c r="X81" s="13"/>
      <c r="Y81" s="13"/>
      <c r="Z81" s="13"/>
    </row>
    <row r="82" spans="1:29">
      <c r="A82" s="26"/>
      <c r="B82" s="20"/>
      <c r="C82" s="20"/>
      <c r="D82" s="20"/>
      <c r="E82" s="29"/>
      <c r="F82" s="27"/>
      <c r="G82" s="9"/>
      <c r="H82" s="9"/>
      <c r="I82" s="9"/>
      <c r="J82" s="50"/>
      <c r="K82" s="9"/>
      <c r="L82" s="9"/>
      <c r="M82" s="9"/>
      <c r="N82" s="8"/>
      <c r="O82" s="50"/>
      <c r="Q82" s="4"/>
      <c r="R82" s="79"/>
      <c r="S82" s="13"/>
      <c r="T82" s="13"/>
      <c r="U82" s="13"/>
      <c r="V82" s="13"/>
      <c r="W82" s="13"/>
      <c r="X82" s="13"/>
      <c r="Y82" s="13"/>
      <c r="Z82" s="13"/>
    </row>
    <row r="83" spans="1:29" ht="15">
      <c r="A83" s="8"/>
      <c r="B83" s="30" t="s">
        <v>827</v>
      </c>
      <c r="C83" s="30"/>
      <c r="D83" s="30"/>
      <c r="E83" s="30"/>
      <c r="F83" s="31"/>
      <c r="G83" s="29"/>
      <c r="H83" s="29"/>
      <c r="I83" s="70"/>
      <c r="J83" s="71"/>
      <c r="K83" s="72"/>
      <c r="L83" s="411"/>
      <c r="M83" s="9"/>
      <c r="N83" s="8"/>
      <c r="O83" s="50"/>
      <c r="Q83" s="4"/>
      <c r="R83" s="79"/>
      <c r="S83" s="13"/>
      <c r="T83" s="13"/>
      <c r="U83" s="13"/>
      <c r="V83" s="13"/>
      <c r="W83" s="13"/>
      <c r="X83" s="13"/>
      <c r="Y83" s="13"/>
      <c r="Z83" s="13"/>
    </row>
    <row r="84" spans="1:29" ht="38.25">
      <c r="A84" s="17" t="s">
        <v>16</v>
      </c>
      <c r="B84" s="18" t="s">
        <v>535</v>
      </c>
      <c r="C84" s="18"/>
      <c r="D84" s="19" t="s">
        <v>546</v>
      </c>
      <c r="E84" s="18" t="s">
        <v>547</v>
      </c>
      <c r="F84" s="18" t="s">
        <v>548</v>
      </c>
      <c r="G84" s="18" t="s">
        <v>567</v>
      </c>
      <c r="H84" s="18" t="s">
        <v>550</v>
      </c>
      <c r="I84" s="18" t="s">
        <v>551</v>
      </c>
      <c r="J84" s="73" t="s">
        <v>552</v>
      </c>
      <c r="K84" s="59" t="s">
        <v>568</v>
      </c>
      <c r="L84" s="74" t="s">
        <v>569</v>
      </c>
      <c r="M84" s="18" t="s">
        <v>570</v>
      </c>
      <c r="N84" s="412" t="s">
        <v>823</v>
      </c>
      <c r="O84" s="60" t="s">
        <v>822</v>
      </c>
      <c r="P84" s="18" t="s">
        <v>555</v>
      </c>
      <c r="Q84" s="75" t="s">
        <v>556</v>
      </c>
      <c r="R84" s="79"/>
      <c r="S84" s="13"/>
      <c r="T84" s="13"/>
      <c r="U84" s="13"/>
      <c r="V84" s="13"/>
      <c r="W84" s="13"/>
      <c r="X84" s="13"/>
      <c r="Y84" s="13"/>
      <c r="Z84" s="13"/>
    </row>
    <row r="85" spans="1:29" ht="14.25">
      <c r="A85" s="378"/>
      <c r="B85" s="393"/>
      <c r="C85" s="397"/>
      <c r="D85" s="405"/>
      <c r="E85" s="398"/>
      <c r="F85" s="423"/>
      <c r="G85" s="403"/>
      <c r="H85" s="398"/>
      <c r="I85" s="395"/>
      <c r="J85" s="434"/>
      <c r="K85" s="434"/>
      <c r="L85" s="435"/>
      <c r="M85" s="433"/>
      <c r="N85" s="435"/>
      <c r="O85" s="422"/>
      <c r="P85" s="399"/>
      <c r="Q85" s="413"/>
      <c r="R85" s="431"/>
      <c r="S85" s="421"/>
      <c r="T85" s="13"/>
      <c r="U85" s="430"/>
      <c r="V85" s="430"/>
      <c r="W85" s="430"/>
      <c r="X85" s="430"/>
      <c r="Y85" s="430"/>
      <c r="Z85" s="430"/>
      <c r="AA85" s="389"/>
      <c r="AB85" s="389"/>
      <c r="AC85" s="389"/>
    </row>
    <row r="86" spans="1:29" ht="14.25">
      <c r="A86" s="378"/>
      <c r="B86" s="393"/>
      <c r="C86" s="397"/>
      <c r="D86" s="405"/>
      <c r="E86" s="398"/>
      <c r="F86" s="423"/>
      <c r="G86" s="403"/>
      <c r="H86" s="398"/>
      <c r="I86" s="395"/>
      <c r="J86" s="434"/>
      <c r="K86" s="434"/>
      <c r="L86" s="435"/>
      <c r="M86" s="433"/>
      <c r="N86" s="435"/>
      <c r="O86" s="422"/>
      <c r="P86" s="399"/>
      <c r="Q86" s="413"/>
      <c r="R86" s="431"/>
      <c r="S86" s="421"/>
      <c r="T86" s="13"/>
      <c r="U86" s="430"/>
      <c r="V86" s="430"/>
      <c r="W86" s="430"/>
      <c r="X86" s="430"/>
      <c r="Y86" s="430"/>
      <c r="Z86" s="430"/>
      <c r="AA86" s="389"/>
      <c r="AB86" s="389"/>
      <c r="AC86" s="389"/>
    </row>
    <row r="87" spans="1:29" s="389" customFormat="1" ht="14.25">
      <c r="A87" s="378"/>
      <c r="B87" s="393"/>
      <c r="C87" s="397"/>
      <c r="D87" s="405"/>
      <c r="E87" s="398"/>
      <c r="F87" s="423"/>
      <c r="G87" s="403"/>
      <c r="H87" s="398"/>
      <c r="I87" s="395"/>
      <c r="J87" s="434"/>
      <c r="K87" s="434"/>
      <c r="L87" s="435"/>
      <c r="M87" s="433"/>
      <c r="N87" s="435"/>
      <c r="O87" s="422"/>
      <c r="P87" s="399"/>
      <c r="Q87" s="413"/>
      <c r="R87" s="428"/>
      <c r="S87" s="430"/>
      <c r="T87" s="430"/>
      <c r="U87" s="430"/>
      <c r="V87" s="430"/>
      <c r="W87" s="430"/>
      <c r="X87" s="430"/>
      <c r="Y87" s="430"/>
      <c r="Z87" s="430"/>
    </row>
    <row r="88" spans="1:29" s="389" customFormat="1" ht="14.25">
      <c r="A88" s="378"/>
      <c r="B88" s="393"/>
      <c r="C88" s="397"/>
      <c r="D88" s="405"/>
      <c r="E88" s="398"/>
      <c r="F88" s="434"/>
      <c r="G88" s="407"/>
      <c r="H88" s="398"/>
      <c r="I88" s="395"/>
      <c r="J88" s="434"/>
      <c r="K88" s="434"/>
      <c r="L88" s="435"/>
      <c r="M88" s="433"/>
      <c r="N88" s="435"/>
      <c r="O88" s="422"/>
      <c r="P88" s="399"/>
      <c r="Q88" s="413"/>
      <c r="R88" s="428"/>
      <c r="S88" s="430"/>
      <c r="T88" s="430"/>
      <c r="U88" s="430"/>
      <c r="V88" s="430"/>
      <c r="W88" s="430"/>
      <c r="X88" s="430"/>
      <c r="Y88" s="430"/>
      <c r="Z88" s="430"/>
    </row>
    <row r="89" spans="1:29" s="389" customFormat="1" ht="14.25">
      <c r="A89" s="378"/>
      <c r="B89" s="393"/>
      <c r="C89" s="397"/>
      <c r="D89" s="405"/>
      <c r="E89" s="398"/>
      <c r="F89" s="434"/>
      <c r="G89" s="407"/>
      <c r="H89" s="398"/>
      <c r="I89" s="395"/>
      <c r="J89" s="434"/>
      <c r="K89" s="434"/>
      <c r="L89" s="435"/>
      <c r="M89" s="433"/>
      <c r="N89" s="435"/>
      <c r="O89" s="422"/>
      <c r="P89" s="399"/>
      <c r="Q89" s="413"/>
      <c r="R89" s="428"/>
      <c r="S89" s="430"/>
      <c r="T89" s="430"/>
      <c r="U89" s="430"/>
      <c r="V89" s="430"/>
      <c r="W89" s="430"/>
      <c r="X89" s="430"/>
      <c r="Y89" s="430"/>
      <c r="Z89" s="430"/>
    </row>
    <row r="90" spans="1:29" s="389" customFormat="1" ht="14.25">
      <c r="A90" s="378"/>
      <c r="B90" s="393"/>
      <c r="C90" s="397"/>
      <c r="D90" s="405"/>
      <c r="E90" s="398"/>
      <c r="F90" s="423"/>
      <c r="G90" s="403"/>
      <c r="H90" s="398"/>
      <c r="I90" s="395"/>
      <c r="J90" s="434"/>
      <c r="K90" s="425"/>
      <c r="L90" s="435"/>
      <c r="M90" s="433"/>
      <c r="N90" s="435"/>
      <c r="O90" s="422"/>
      <c r="P90" s="427"/>
      <c r="Q90" s="413"/>
      <c r="R90" s="428"/>
      <c r="S90" s="430"/>
      <c r="T90" s="430"/>
      <c r="U90" s="430"/>
      <c r="V90" s="430"/>
      <c r="W90" s="430"/>
      <c r="X90" s="430"/>
      <c r="Y90" s="430"/>
      <c r="Z90" s="430"/>
    </row>
    <row r="91" spans="1:29" s="389" customFormat="1" ht="14.25">
      <c r="A91" s="378"/>
      <c r="B91" s="393"/>
      <c r="C91" s="397"/>
      <c r="D91" s="405"/>
      <c r="E91" s="398"/>
      <c r="F91" s="423"/>
      <c r="G91" s="403"/>
      <c r="H91" s="398"/>
      <c r="I91" s="395"/>
      <c r="J91" s="425"/>
      <c r="K91" s="425"/>
      <c r="L91" s="425"/>
      <c r="M91" s="425"/>
      <c r="N91" s="426"/>
      <c r="O91" s="437"/>
      <c r="P91" s="427"/>
      <c r="Q91" s="413"/>
      <c r="R91" s="428"/>
      <c r="S91" s="430"/>
      <c r="T91" s="430"/>
      <c r="U91" s="430"/>
      <c r="V91" s="430"/>
      <c r="W91" s="430"/>
      <c r="X91" s="430"/>
      <c r="Y91" s="430"/>
      <c r="Z91" s="430"/>
    </row>
    <row r="92" spans="1:29" s="389" customFormat="1" ht="14.25">
      <c r="A92" s="378"/>
      <c r="B92" s="393"/>
      <c r="C92" s="397"/>
      <c r="D92" s="405"/>
      <c r="E92" s="398"/>
      <c r="F92" s="434"/>
      <c r="G92" s="407"/>
      <c r="H92" s="398"/>
      <c r="I92" s="395"/>
      <c r="J92" s="434"/>
      <c r="K92" s="434"/>
      <c r="L92" s="435"/>
      <c r="M92" s="433"/>
      <c r="N92" s="435"/>
      <c r="O92" s="422"/>
      <c r="P92" s="399"/>
      <c r="Q92" s="413"/>
      <c r="R92" s="431"/>
      <c r="S92" s="421"/>
      <c r="T92" s="430"/>
      <c r="U92" s="430"/>
      <c r="V92" s="430"/>
      <c r="W92" s="430"/>
      <c r="X92" s="430"/>
      <c r="Y92" s="430"/>
      <c r="Z92" s="430"/>
    </row>
    <row r="93" spans="1:29" s="389" customFormat="1" ht="14.25">
      <c r="A93" s="378"/>
      <c r="B93" s="393"/>
      <c r="C93" s="397"/>
      <c r="D93" s="405"/>
      <c r="E93" s="398"/>
      <c r="F93" s="423"/>
      <c r="G93" s="403"/>
      <c r="H93" s="398"/>
      <c r="I93" s="395"/>
      <c r="J93" s="372"/>
      <c r="K93" s="372"/>
      <c r="L93" s="372"/>
      <c r="M93" s="372"/>
      <c r="N93" s="424"/>
      <c r="O93" s="422"/>
      <c r="P93" s="400"/>
      <c r="Q93" s="413"/>
      <c r="R93" s="431"/>
      <c r="S93" s="421"/>
      <c r="T93" s="430"/>
      <c r="U93" s="430"/>
      <c r="V93" s="430"/>
      <c r="W93" s="430"/>
      <c r="X93" s="430"/>
      <c r="Y93" s="430"/>
      <c r="Z93" s="430"/>
    </row>
    <row r="94" spans="1:29">
      <c r="A94" s="26"/>
      <c r="B94" s="20"/>
      <c r="C94" s="20"/>
      <c r="D94" s="20"/>
      <c r="E94" s="29"/>
      <c r="F94" s="27"/>
      <c r="G94" s="9"/>
      <c r="H94" s="9"/>
      <c r="I94" s="9"/>
      <c r="J94" s="50"/>
      <c r="K94" s="9"/>
      <c r="L94" s="9"/>
      <c r="M94" s="9"/>
      <c r="N94" s="8"/>
      <c r="O94" s="50"/>
      <c r="P94" s="4"/>
      <c r="Q94" s="8"/>
      <c r="R94" s="138"/>
      <c r="S94" s="13"/>
      <c r="T94" s="13"/>
      <c r="U94" s="13"/>
      <c r="V94" s="13"/>
      <c r="W94" s="13"/>
      <c r="X94" s="13"/>
      <c r="Y94" s="13"/>
      <c r="Z94" s="13"/>
    </row>
    <row r="95" spans="1:29">
      <c r="A95" s="26"/>
      <c r="B95" s="20"/>
      <c r="C95" s="20"/>
      <c r="D95" s="20"/>
      <c r="E95" s="29"/>
      <c r="F95" s="27"/>
      <c r="G95" s="38"/>
      <c r="H95" s="39"/>
      <c r="I95" s="79"/>
      <c r="J95" s="14"/>
      <c r="K95" s="80"/>
      <c r="L95" s="81"/>
      <c r="M95" s="82"/>
      <c r="N95" s="83"/>
      <c r="O95" s="84"/>
      <c r="P95" s="8"/>
      <c r="Q95" s="13"/>
      <c r="R95" s="138"/>
      <c r="S95" s="13"/>
      <c r="T95" s="13"/>
      <c r="U95" s="13"/>
      <c r="V95" s="13"/>
      <c r="W95" s="13"/>
      <c r="X95" s="13"/>
      <c r="Y95" s="13"/>
      <c r="Z95" s="13"/>
    </row>
    <row r="96" spans="1:29">
      <c r="A96" s="34"/>
      <c r="B96" s="42"/>
      <c r="C96" s="99"/>
      <c r="D96" s="3"/>
      <c r="E96" s="35"/>
      <c r="F96" s="79"/>
      <c r="G96" s="38"/>
      <c r="H96" s="39"/>
      <c r="I96" s="79"/>
      <c r="J96" s="14"/>
      <c r="K96" s="80"/>
      <c r="L96" s="81"/>
      <c r="M96" s="82"/>
      <c r="N96" s="83"/>
      <c r="O96" s="84"/>
      <c r="P96" s="8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 ht="15">
      <c r="A97" s="2"/>
      <c r="B97" s="100" t="s">
        <v>577</v>
      </c>
      <c r="C97" s="100"/>
      <c r="D97" s="100"/>
      <c r="E97" s="100"/>
      <c r="F97" s="14"/>
      <c r="G97" s="14"/>
      <c r="H97" s="101"/>
      <c r="I97" s="14"/>
      <c r="J97" s="71"/>
      <c r="K97" s="72"/>
      <c r="L97" s="14"/>
      <c r="M97" s="14"/>
      <c r="N97" s="13"/>
      <c r="O97" s="95"/>
      <c r="P97" s="8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 ht="38.25">
      <c r="A98" s="17" t="s">
        <v>16</v>
      </c>
      <c r="B98" s="18" t="s">
        <v>535</v>
      </c>
      <c r="C98" s="18"/>
      <c r="D98" s="19" t="s">
        <v>546</v>
      </c>
      <c r="E98" s="18" t="s">
        <v>547</v>
      </c>
      <c r="F98" s="18" t="s">
        <v>548</v>
      </c>
      <c r="G98" s="18" t="s">
        <v>578</v>
      </c>
      <c r="H98" s="18" t="s">
        <v>579</v>
      </c>
      <c r="I98" s="18" t="s">
        <v>551</v>
      </c>
      <c r="J98" s="58" t="s">
        <v>552</v>
      </c>
      <c r="K98" s="18" t="s">
        <v>553</v>
      </c>
      <c r="L98" s="18" t="s">
        <v>554</v>
      </c>
      <c r="M98" s="18" t="s">
        <v>555</v>
      </c>
      <c r="N98" s="19" t="s">
        <v>556</v>
      </c>
      <c r="O98" s="95"/>
      <c r="P98" s="8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8">
        <v>1</v>
      </c>
      <c r="B99" s="102">
        <v>41579</v>
      </c>
      <c r="C99" s="102"/>
      <c r="D99" s="103" t="s">
        <v>580</v>
      </c>
      <c r="E99" s="104" t="s">
        <v>581</v>
      </c>
      <c r="F99" s="105">
        <v>82</v>
      </c>
      <c r="G99" s="104" t="s">
        <v>582</v>
      </c>
      <c r="H99" s="104">
        <v>100</v>
      </c>
      <c r="I99" s="122">
        <v>100</v>
      </c>
      <c r="J99" s="123" t="s">
        <v>583</v>
      </c>
      <c r="K99" s="124">
        <f t="shared" ref="K99:K130" si="28">H99-F99</f>
        <v>18</v>
      </c>
      <c r="L99" s="125">
        <f t="shared" ref="L99:L130" si="29">K99/F99</f>
        <v>0.21951219512195122</v>
      </c>
      <c r="M99" s="126" t="s">
        <v>557</v>
      </c>
      <c r="N99" s="127">
        <v>42657</v>
      </c>
      <c r="O99" s="50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8">
        <v>2</v>
      </c>
      <c r="B100" s="102">
        <v>41794</v>
      </c>
      <c r="C100" s="102"/>
      <c r="D100" s="103" t="s">
        <v>584</v>
      </c>
      <c r="E100" s="104" t="s">
        <v>558</v>
      </c>
      <c r="F100" s="105">
        <v>257</v>
      </c>
      <c r="G100" s="104" t="s">
        <v>582</v>
      </c>
      <c r="H100" s="104">
        <v>300</v>
      </c>
      <c r="I100" s="122">
        <v>300</v>
      </c>
      <c r="J100" s="123" t="s">
        <v>583</v>
      </c>
      <c r="K100" s="124">
        <f t="shared" si="28"/>
        <v>43</v>
      </c>
      <c r="L100" s="125">
        <f t="shared" si="29"/>
        <v>0.16731517509727625</v>
      </c>
      <c r="M100" s="126" t="s">
        <v>557</v>
      </c>
      <c r="N100" s="127">
        <v>41822</v>
      </c>
      <c r="O100" s="50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8">
        <v>3</v>
      </c>
      <c r="B101" s="102">
        <v>41828</v>
      </c>
      <c r="C101" s="102"/>
      <c r="D101" s="103" t="s">
        <v>585</v>
      </c>
      <c r="E101" s="104" t="s">
        <v>558</v>
      </c>
      <c r="F101" s="105">
        <v>393</v>
      </c>
      <c r="G101" s="104" t="s">
        <v>582</v>
      </c>
      <c r="H101" s="104">
        <v>468</v>
      </c>
      <c r="I101" s="122">
        <v>468</v>
      </c>
      <c r="J101" s="123" t="s">
        <v>583</v>
      </c>
      <c r="K101" s="124">
        <f t="shared" si="28"/>
        <v>75</v>
      </c>
      <c r="L101" s="125">
        <f t="shared" si="29"/>
        <v>0.19083969465648856</v>
      </c>
      <c r="M101" s="126" t="s">
        <v>557</v>
      </c>
      <c r="N101" s="127">
        <v>41863</v>
      </c>
      <c r="O101" s="50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8">
        <v>4</v>
      </c>
      <c r="B102" s="102">
        <v>41857</v>
      </c>
      <c r="C102" s="102"/>
      <c r="D102" s="103" t="s">
        <v>586</v>
      </c>
      <c r="E102" s="104" t="s">
        <v>558</v>
      </c>
      <c r="F102" s="105">
        <v>205</v>
      </c>
      <c r="G102" s="104" t="s">
        <v>582</v>
      </c>
      <c r="H102" s="104">
        <v>275</v>
      </c>
      <c r="I102" s="122">
        <v>250</v>
      </c>
      <c r="J102" s="123" t="s">
        <v>583</v>
      </c>
      <c r="K102" s="124">
        <f t="shared" si="28"/>
        <v>70</v>
      </c>
      <c r="L102" s="125">
        <f t="shared" si="29"/>
        <v>0.34146341463414637</v>
      </c>
      <c r="M102" s="126" t="s">
        <v>557</v>
      </c>
      <c r="N102" s="127">
        <v>41962</v>
      </c>
      <c r="O102" s="50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8">
        <v>5</v>
      </c>
      <c r="B103" s="102">
        <v>41886</v>
      </c>
      <c r="C103" s="102"/>
      <c r="D103" s="103" t="s">
        <v>587</v>
      </c>
      <c r="E103" s="104" t="s">
        <v>558</v>
      </c>
      <c r="F103" s="105">
        <v>162</v>
      </c>
      <c r="G103" s="104" t="s">
        <v>582</v>
      </c>
      <c r="H103" s="104">
        <v>190</v>
      </c>
      <c r="I103" s="122">
        <v>190</v>
      </c>
      <c r="J103" s="123" t="s">
        <v>583</v>
      </c>
      <c r="K103" s="124">
        <f t="shared" si="28"/>
        <v>28</v>
      </c>
      <c r="L103" s="125">
        <f t="shared" si="29"/>
        <v>0.1728395061728395</v>
      </c>
      <c r="M103" s="126" t="s">
        <v>557</v>
      </c>
      <c r="N103" s="127">
        <v>42006</v>
      </c>
      <c r="O103" s="50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8">
        <v>6</v>
      </c>
      <c r="B104" s="102">
        <v>41886</v>
      </c>
      <c r="C104" s="102"/>
      <c r="D104" s="103" t="s">
        <v>588</v>
      </c>
      <c r="E104" s="104" t="s">
        <v>558</v>
      </c>
      <c r="F104" s="105">
        <v>75</v>
      </c>
      <c r="G104" s="104" t="s">
        <v>582</v>
      </c>
      <c r="H104" s="104">
        <v>91.5</v>
      </c>
      <c r="I104" s="122" t="s">
        <v>589</v>
      </c>
      <c r="J104" s="123" t="s">
        <v>590</v>
      </c>
      <c r="K104" s="124">
        <f t="shared" si="28"/>
        <v>16.5</v>
      </c>
      <c r="L104" s="125">
        <f t="shared" si="29"/>
        <v>0.22</v>
      </c>
      <c r="M104" s="126" t="s">
        <v>557</v>
      </c>
      <c r="N104" s="127">
        <v>41954</v>
      </c>
      <c r="O104" s="50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8">
        <v>7</v>
      </c>
      <c r="B105" s="102">
        <v>41913</v>
      </c>
      <c r="C105" s="102"/>
      <c r="D105" s="103" t="s">
        <v>591</v>
      </c>
      <c r="E105" s="104" t="s">
        <v>558</v>
      </c>
      <c r="F105" s="105">
        <v>850</v>
      </c>
      <c r="G105" s="104" t="s">
        <v>582</v>
      </c>
      <c r="H105" s="104">
        <v>982.5</v>
      </c>
      <c r="I105" s="122">
        <v>1050</v>
      </c>
      <c r="J105" s="123" t="s">
        <v>592</v>
      </c>
      <c r="K105" s="124">
        <f t="shared" si="28"/>
        <v>132.5</v>
      </c>
      <c r="L105" s="125">
        <f t="shared" si="29"/>
        <v>0.15588235294117647</v>
      </c>
      <c r="M105" s="126" t="s">
        <v>557</v>
      </c>
      <c r="N105" s="127">
        <v>42039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8">
        <v>8</v>
      </c>
      <c r="B106" s="102">
        <v>41913</v>
      </c>
      <c r="C106" s="102"/>
      <c r="D106" s="103" t="s">
        <v>593</v>
      </c>
      <c r="E106" s="104" t="s">
        <v>558</v>
      </c>
      <c r="F106" s="105">
        <v>475</v>
      </c>
      <c r="G106" s="104" t="s">
        <v>582</v>
      </c>
      <c r="H106" s="104">
        <v>515</v>
      </c>
      <c r="I106" s="122">
        <v>600</v>
      </c>
      <c r="J106" s="123" t="s">
        <v>594</v>
      </c>
      <c r="K106" s="124">
        <f t="shared" si="28"/>
        <v>40</v>
      </c>
      <c r="L106" s="125">
        <f t="shared" si="29"/>
        <v>8.4210526315789472E-2</v>
      </c>
      <c r="M106" s="126" t="s">
        <v>557</v>
      </c>
      <c r="N106" s="127">
        <v>41939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8">
        <v>9</v>
      </c>
      <c r="B107" s="102">
        <v>41913</v>
      </c>
      <c r="C107" s="102"/>
      <c r="D107" s="103" t="s">
        <v>595</v>
      </c>
      <c r="E107" s="104" t="s">
        <v>558</v>
      </c>
      <c r="F107" s="105">
        <v>86</v>
      </c>
      <c r="G107" s="104" t="s">
        <v>582</v>
      </c>
      <c r="H107" s="104">
        <v>99</v>
      </c>
      <c r="I107" s="122">
        <v>140</v>
      </c>
      <c r="J107" s="123" t="s">
        <v>596</v>
      </c>
      <c r="K107" s="124">
        <f t="shared" si="28"/>
        <v>13</v>
      </c>
      <c r="L107" s="125">
        <f t="shared" si="29"/>
        <v>0.15116279069767441</v>
      </c>
      <c r="M107" s="126" t="s">
        <v>557</v>
      </c>
      <c r="N107" s="127">
        <v>41939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8">
        <v>10</v>
      </c>
      <c r="B108" s="102">
        <v>41926</v>
      </c>
      <c r="C108" s="102"/>
      <c r="D108" s="103" t="s">
        <v>597</v>
      </c>
      <c r="E108" s="104" t="s">
        <v>558</v>
      </c>
      <c r="F108" s="105">
        <v>496.6</v>
      </c>
      <c r="G108" s="104" t="s">
        <v>582</v>
      </c>
      <c r="H108" s="104">
        <v>621</v>
      </c>
      <c r="I108" s="122">
        <v>580</v>
      </c>
      <c r="J108" s="123" t="s">
        <v>583</v>
      </c>
      <c r="K108" s="124">
        <f t="shared" si="28"/>
        <v>124.39999999999998</v>
      </c>
      <c r="L108" s="125">
        <f t="shared" si="29"/>
        <v>0.25050342327829234</v>
      </c>
      <c r="M108" s="126" t="s">
        <v>557</v>
      </c>
      <c r="N108" s="127">
        <v>42605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8">
        <v>11</v>
      </c>
      <c r="B109" s="102">
        <v>41926</v>
      </c>
      <c r="C109" s="102"/>
      <c r="D109" s="103" t="s">
        <v>598</v>
      </c>
      <c r="E109" s="104" t="s">
        <v>558</v>
      </c>
      <c r="F109" s="105">
        <v>2481.9</v>
      </c>
      <c r="G109" s="104" t="s">
        <v>582</v>
      </c>
      <c r="H109" s="104">
        <v>2840</v>
      </c>
      <c r="I109" s="122">
        <v>2870</v>
      </c>
      <c r="J109" s="123" t="s">
        <v>599</v>
      </c>
      <c r="K109" s="124">
        <f t="shared" si="28"/>
        <v>358.09999999999991</v>
      </c>
      <c r="L109" s="125">
        <f t="shared" si="29"/>
        <v>0.14428462065353154</v>
      </c>
      <c r="M109" s="126" t="s">
        <v>557</v>
      </c>
      <c r="N109" s="127">
        <v>42017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8">
        <v>12</v>
      </c>
      <c r="B110" s="102">
        <v>41928</v>
      </c>
      <c r="C110" s="102"/>
      <c r="D110" s="103" t="s">
        <v>600</v>
      </c>
      <c r="E110" s="104" t="s">
        <v>558</v>
      </c>
      <c r="F110" s="105">
        <v>84.5</v>
      </c>
      <c r="G110" s="104" t="s">
        <v>582</v>
      </c>
      <c r="H110" s="104">
        <v>93</v>
      </c>
      <c r="I110" s="122">
        <v>110</v>
      </c>
      <c r="J110" s="123" t="s">
        <v>601</v>
      </c>
      <c r="K110" s="124">
        <f t="shared" si="28"/>
        <v>8.5</v>
      </c>
      <c r="L110" s="125">
        <f t="shared" si="29"/>
        <v>0.10059171597633136</v>
      </c>
      <c r="M110" s="126" t="s">
        <v>557</v>
      </c>
      <c r="N110" s="127">
        <v>41939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8">
        <v>13</v>
      </c>
      <c r="B111" s="102">
        <v>41928</v>
      </c>
      <c r="C111" s="102"/>
      <c r="D111" s="103" t="s">
        <v>602</v>
      </c>
      <c r="E111" s="104" t="s">
        <v>558</v>
      </c>
      <c r="F111" s="105">
        <v>401</v>
      </c>
      <c r="G111" s="104" t="s">
        <v>582</v>
      </c>
      <c r="H111" s="104">
        <v>428</v>
      </c>
      <c r="I111" s="122">
        <v>450</v>
      </c>
      <c r="J111" s="123" t="s">
        <v>603</v>
      </c>
      <c r="K111" s="124">
        <f t="shared" si="28"/>
        <v>27</v>
      </c>
      <c r="L111" s="125">
        <f t="shared" si="29"/>
        <v>6.7331670822942641E-2</v>
      </c>
      <c r="M111" s="126" t="s">
        <v>557</v>
      </c>
      <c r="N111" s="127">
        <v>42020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8">
        <v>14</v>
      </c>
      <c r="B112" s="102">
        <v>41928</v>
      </c>
      <c r="C112" s="102"/>
      <c r="D112" s="103" t="s">
        <v>604</v>
      </c>
      <c r="E112" s="104" t="s">
        <v>558</v>
      </c>
      <c r="F112" s="105">
        <v>101</v>
      </c>
      <c r="G112" s="104" t="s">
        <v>582</v>
      </c>
      <c r="H112" s="104">
        <v>112</v>
      </c>
      <c r="I112" s="122">
        <v>120</v>
      </c>
      <c r="J112" s="123" t="s">
        <v>605</v>
      </c>
      <c r="K112" s="124">
        <f t="shared" si="28"/>
        <v>11</v>
      </c>
      <c r="L112" s="125">
        <f t="shared" si="29"/>
        <v>0.10891089108910891</v>
      </c>
      <c r="M112" s="126" t="s">
        <v>557</v>
      </c>
      <c r="N112" s="127">
        <v>41939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8">
        <v>15</v>
      </c>
      <c r="B113" s="102">
        <v>41954</v>
      </c>
      <c r="C113" s="102"/>
      <c r="D113" s="103" t="s">
        <v>606</v>
      </c>
      <c r="E113" s="104" t="s">
        <v>558</v>
      </c>
      <c r="F113" s="105">
        <v>59</v>
      </c>
      <c r="G113" s="104" t="s">
        <v>582</v>
      </c>
      <c r="H113" s="104">
        <v>76</v>
      </c>
      <c r="I113" s="122">
        <v>76</v>
      </c>
      <c r="J113" s="123" t="s">
        <v>583</v>
      </c>
      <c r="K113" s="124">
        <f t="shared" si="28"/>
        <v>17</v>
      </c>
      <c r="L113" s="125">
        <f t="shared" si="29"/>
        <v>0.28813559322033899</v>
      </c>
      <c r="M113" s="126" t="s">
        <v>557</v>
      </c>
      <c r="N113" s="127">
        <v>43032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8">
        <v>16</v>
      </c>
      <c r="B114" s="102">
        <v>41954</v>
      </c>
      <c r="C114" s="102"/>
      <c r="D114" s="103" t="s">
        <v>595</v>
      </c>
      <c r="E114" s="104" t="s">
        <v>558</v>
      </c>
      <c r="F114" s="105">
        <v>99</v>
      </c>
      <c r="G114" s="104" t="s">
        <v>582</v>
      </c>
      <c r="H114" s="104">
        <v>120</v>
      </c>
      <c r="I114" s="122">
        <v>120</v>
      </c>
      <c r="J114" s="123" t="s">
        <v>607</v>
      </c>
      <c r="K114" s="124">
        <f t="shared" si="28"/>
        <v>21</v>
      </c>
      <c r="L114" s="125">
        <f t="shared" si="29"/>
        <v>0.21212121212121213</v>
      </c>
      <c r="M114" s="126" t="s">
        <v>557</v>
      </c>
      <c r="N114" s="127">
        <v>41960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8">
        <v>17</v>
      </c>
      <c r="B115" s="102">
        <v>41956</v>
      </c>
      <c r="C115" s="102"/>
      <c r="D115" s="103" t="s">
        <v>608</v>
      </c>
      <c r="E115" s="104" t="s">
        <v>558</v>
      </c>
      <c r="F115" s="105">
        <v>22</v>
      </c>
      <c r="G115" s="104" t="s">
        <v>582</v>
      </c>
      <c r="H115" s="104">
        <v>33.549999999999997</v>
      </c>
      <c r="I115" s="122">
        <v>32</v>
      </c>
      <c r="J115" s="123" t="s">
        <v>609</v>
      </c>
      <c r="K115" s="124">
        <f t="shared" si="28"/>
        <v>11.549999999999997</v>
      </c>
      <c r="L115" s="125">
        <f t="shared" si="29"/>
        <v>0.52499999999999991</v>
      </c>
      <c r="M115" s="126" t="s">
        <v>557</v>
      </c>
      <c r="N115" s="127">
        <v>42188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8">
        <v>18</v>
      </c>
      <c r="B116" s="102">
        <v>41976</v>
      </c>
      <c r="C116" s="102"/>
      <c r="D116" s="103" t="s">
        <v>610</v>
      </c>
      <c r="E116" s="104" t="s">
        <v>558</v>
      </c>
      <c r="F116" s="105">
        <v>440</v>
      </c>
      <c r="G116" s="104" t="s">
        <v>582</v>
      </c>
      <c r="H116" s="104">
        <v>520</v>
      </c>
      <c r="I116" s="122">
        <v>520</v>
      </c>
      <c r="J116" s="123" t="s">
        <v>611</v>
      </c>
      <c r="K116" s="124">
        <f t="shared" si="28"/>
        <v>80</v>
      </c>
      <c r="L116" s="125">
        <f t="shared" si="29"/>
        <v>0.18181818181818182</v>
      </c>
      <c r="M116" s="126" t="s">
        <v>557</v>
      </c>
      <c r="N116" s="127">
        <v>42208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8">
        <v>19</v>
      </c>
      <c r="B117" s="102">
        <v>41976</v>
      </c>
      <c r="C117" s="102"/>
      <c r="D117" s="103" t="s">
        <v>612</v>
      </c>
      <c r="E117" s="104" t="s">
        <v>558</v>
      </c>
      <c r="F117" s="105">
        <v>360</v>
      </c>
      <c r="G117" s="104" t="s">
        <v>582</v>
      </c>
      <c r="H117" s="104">
        <v>427</v>
      </c>
      <c r="I117" s="122">
        <v>425</v>
      </c>
      <c r="J117" s="123" t="s">
        <v>613</v>
      </c>
      <c r="K117" s="124">
        <f t="shared" si="28"/>
        <v>67</v>
      </c>
      <c r="L117" s="125">
        <f t="shared" si="29"/>
        <v>0.18611111111111112</v>
      </c>
      <c r="M117" s="126" t="s">
        <v>557</v>
      </c>
      <c r="N117" s="127">
        <v>42058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8">
        <v>20</v>
      </c>
      <c r="B118" s="102">
        <v>42012</v>
      </c>
      <c r="C118" s="102"/>
      <c r="D118" s="103" t="s">
        <v>614</v>
      </c>
      <c r="E118" s="104" t="s">
        <v>558</v>
      </c>
      <c r="F118" s="105">
        <v>360</v>
      </c>
      <c r="G118" s="104" t="s">
        <v>582</v>
      </c>
      <c r="H118" s="104">
        <v>455</v>
      </c>
      <c r="I118" s="122">
        <v>420</v>
      </c>
      <c r="J118" s="123" t="s">
        <v>615</v>
      </c>
      <c r="K118" s="124">
        <f t="shared" si="28"/>
        <v>95</v>
      </c>
      <c r="L118" s="125">
        <f t="shared" si="29"/>
        <v>0.2638888888888889</v>
      </c>
      <c r="M118" s="126" t="s">
        <v>557</v>
      </c>
      <c r="N118" s="127">
        <v>42024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8">
        <v>21</v>
      </c>
      <c r="B119" s="102">
        <v>42012</v>
      </c>
      <c r="C119" s="102"/>
      <c r="D119" s="103" t="s">
        <v>616</v>
      </c>
      <c r="E119" s="104" t="s">
        <v>558</v>
      </c>
      <c r="F119" s="105">
        <v>130</v>
      </c>
      <c r="G119" s="104"/>
      <c r="H119" s="104">
        <v>175.5</v>
      </c>
      <c r="I119" s="122">
        <v>165</v>
      </c>
      <c r="J119" s="123" t="s">
        <v>617</v>
      </c>
      <c r="K119" s="124">
        <f t="shared" si="28"/>
        <v>45.5</v>
      </c>
      <c r="L119" s="125">
        <f t="shared" si="29"/>
        <v>0.35</v>
      </c>
      <c r="M119" s="126" t="s">
        <v>557</v>
      </c>
      <c r="N119" s="127">
        <v>43088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8">
        <v>22</v>
      </c>
      <c r="B120" s="102">
        <v>42040</v>
      </c>
      <c r="C120" s="102"/>
      <c r="D120" s="103" t="s">
        <v>377</v>
      </c>
      <c r="E120" s="104" t="s">
        <v>581</v>
      </c>
      <c r="F120" s="105">
        <v>98</v>
      </c>
      <c r="G120" s="104"/>
      <c r="H120" s="104">
        <v>120</v>
      </c>
      <c r="I120" s="122">
        <v>120</v>
      </c>
      <c r="J120" s="123" t="s">
        <v>583</v>
      </c>
      <c r="K120" s="124">
        <f t="shared" si="28"/>
        <v>22</v>
      </c>
      <c r="L120" s="125">
        <f t="shared" si="29"/>
        <v>0.22448979591836735</v>
      </c>
      <c r="M120" s="126" t="s">
        <v>557</v>
      </c>
      <c r="N120" s="127">
        <v>42753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8">
        <v>23</v>
      </c>
      <c r="B121" s="102">
        <v>42040</v>
      </c>
      <c r="C121" s="102"/>
      <c r="D121" s="103" t="s">
        <v>618</v>
      </c>
      <c r="E121" s="104" t="s">
        <v>581</v>
      </c>
      <c r="F121" s="105">
        <v>196</v>
      </c>
      <c r="G121" s="104"/>
      <c r="H121" s="104">
        <v>262</v>
      </c>
      <c r="I121" s="122">
        <v>255</v>
      </c>
      <c r="J121" s="123" t="s">
        <v>583</v>
      </c>
      <c r="K121" s="124">
        <f t="shared" si="28"/>
        <v>66</v>
      </c>
      <c r="L121" s="125">
        <f t="shared" si="29"/>
        <v>0.33673469387755101</v>
      </c>
      <c r="M121" s="126" t="s">
        <v>557</v>
      </c>
      <c r="N121" s="127">
        <v>42599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9">
        <v>24</v>
      </c>
      <c r="B122" s="106">
        <v>42067</v>
      </c>
      <c r="C122" s="106"/>
      <c r="D122" s="107" t="s">
        <v>376</v>
      </c>
      <c r="E122" s="108" t="s">
        <v>581</v>
      </c>
      <c r="F122" s="109">
        <v>235</v>
      </c>
      <c r="G122" s="109"/>
      <c r="H122" s="110">
        <v>77</v>
      </c>
      <c r="I122" s="128" t="s">
        <v>619</v>
      </c>
      <c r="J122" s="129" t="s">
        <v>620</v>
      </c>
      <c r="K122" s="130">
        <f t="shared" si="28"/>
        <v>-158</v>
      </c>
      <c r="L122" s="131">
        <f t="shared" si="29"/>
        <v>-0.67234042553191486</v>
      </c>
      <c r="M122" s="132" t="s">
        <v>621</v>
      </c>
      <c r="N122" s="133">
        <v>43522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8">
        <v>25</v>
      </c>
      <c r="B123" s="102">
        <v>42067</v>
      </c>
      <c r="C123" s="102"/>
      <c r="D123" s="103" t="s">
        <v>454</v>
      </c>
      <c r="E123" s="104" t="s">
        <v>581</v>
      </c>
      <c r="F123" s="105">
        <v>185</v>
      </c>
      <c r="G123" s="104"/>
      <c r="H123" s="104">
        <v>224</v>
      </c>
      <c r="I123" s="122" t="s">
        <v>622</v>
      </c>
      <c r="J123" s="123" t="s">
        <v>583</v>
      </c>
      <c r="K123" s="124">
        <f t="shared" si="28"/>
        <v>39</v>
      </c>
      <c r="L123" s="125">
        <f t="shared" si="29"/>
        <v>0.21081081081081082</v>
      </c>
      <c r="M123" s="126" t="s">
        <v>557</v>
      </c>
      <c r="N123" s="127">
        <v>42647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359">
        <v>26</v>
      </c>
      <c r="B124" s="111">
        <v>42090</v>
      </c>
      <c r="C124" s="111"/>
      <c r="D124" s="112" t="s">
        <v>623</v>
      </c>
      <c r="E124" s="113" t="s">
        <v>581</v>
      </c>
      <c r="F124" s="114">
        <v>49.5</v>
      </c>
      <c r="G124" s="115"/>
      <c r="H124" s="115">
        <v>15.85</v>
      </c>
      <c r="I124" s="115">
        <v>67</v>
      </c>
      <c r="J124" s="134" t="s">
        <v>624</v>
      </c>
      <c r="K124" s="115">
        <f t="shared" si="28"/>
        <v>-33.65</v>
      </c>
      <c r="L124" s="135">
        <f t="shared" si="29"/>
        <v>-0.67979797979797973</v>
      </c>
      <c r="M124" s="132" t="s">
        <v>621</v>
      </c>
      <c r="N124" s="136">
        <v>43627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8">
        <v>27</v>
      </c>
      <c r="B125" s="102">
        <v>42093</v>
      </c>
      <c r="C125" s="102"/>
      <c r="D125" s="103" t="s">
        <v>625</v>
      </c>
      <c r="E125" s="104" t="s">
        <v>581</v>
      </c>
      <c r="F125" s="105">
        <v>183.5</v>
      </c>
      <c r="G125" s="104"/>
      <c r="H125" s="104">
        <v>219</v>
      </c>
      <c r="I125" s="122">
        <v>218</v>
      </c>
      <c r="J125" s="123" t="s">
        <v>626</v>
      </c>
      <c r="K125" s="124">
        <f t="shared" si="28"/>
        <v>35.5</v>
      </c>
      <c r="L125" s="125">
        <f t="shared" si="29"/>
        <v>0.19346049046321526</v>
      </c>
      <c r="M125" s="126" t="s">
        <v>557</v>
      </c>
      <c r="N125" s="127">
        <v>42103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8">
        <v>28</v>
      </c>
      <c r="B126" s="102">
        <v>42114</v>
      </c>
      <c r="C126" s="102"/>
      <c r="D126" s="103" t="s">
        <v>627</v>
      </c>
      <c r="E126" s="104" t="s">
        <v>581</v>
      </c>
      <c r="F126" s="105">
        <f>(227+237)/2</f>
        <v>232</v>
      </c>
      <c r="G126" s="104"/>
      <c r="H126" s="104">
        <v>298</v>
      </c>
      <c r="I126" s="122">
        <v>298</v>
      </c>
      <c r="J126" s="123" t="s">
        <v>583</v>
      </c>
      <c r="K126" s="124">
        <f t="shared" si="28"/>
        <v>66</v>
      </c>
      <c r="L126" s="125">
        <f t="shared" si="29"/>
        <v>0.28448275862068967</v>
      </c>
      <c r="M126" s="126" t="s">
        <v>557</v>
      </c>
      <c r="N126" s="127">
        <v>42823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8">
        <v>29</v>
      </c>
      <c r="B127" s="102">
        <v>42128</v>
      </c>
      <c r="C127" s="102"/>
      <c r="D127" s="103" t="s">
        <v>628</v>
      </c>
      <c r="E127" s="104" t="s">
        <v>558</v>
      </c>
      <c r="F127" s="105">
        <v>385</v>
      </c>
      <c r="G127" s="104"/>
      <c r="H127" s="104">
        <f>212.5+331</f>
        <v>543.5</v>
      </c>
      <c r="I127" s="122">
        <v>510</v>
      </c>
      <c r="J127" s="123" t="s">
        <v>629</v>
      </c>
      <c r="K127" s="124">
        <f t="shared" si="28"/>
        <v>158.5</v>
      </c>
      <c r="L127" s="125">
        <f t="shared" si="29"/>
        <v>0.41168831168831171</v>
      </c>
      <c r="M127" s="126" t="s">
        <v>557</v>
      </c>
      <c r="N127" s="127">
        <v>42235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8">
        <v>30</v>
      </c>
      <c r="B128" s="102">
        <v>42128</v>
      </c>
      <c r="C128" s="102"/>
      <c r="D128" s="103" t="s">
        <v>630</v>
      </c>
      <c r="E128" s="104" t="s">
        <v>558</v>
      </c>
      <c r="F128" s="105">
        <v>115.5</v>
      </c>
      <c r="G128" s="104"/>
      <c r="H128" s="104">
        <v>146</v>
      </c>
      <c r="I128" s="122">
        <v>142</v>
      </c>
      <c r="J128" s="123" t="s">
        <v>631</v>
      </c>
      <c r="K128" s="124">
        <f t="shared" si="28"/>
        <v>30.5</v>
      </c>
      <c r="L128" s="125">
        <f t="shared" si="29"/>
        <v>0.26406926406926406</v>
      </c>
      <c r="M128" s="126" t="s">
        <v>557</v>
      </c>
      <c r="N128" s="127">
        <v>42202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8">
        <v>31</v>
      </c>
      <c r="B129" s="102">
        <v>42151</v>
      </c>
      <c r="C129" s="102"/>
      <c r="D129" s="103" t="s">
        <v>632</v>
      </c>
      <c r="E129" s="104" t="s">
        <v>558</v>
      </c>
      <c r="F129" s="105">
        <v>237.5</v>
      </c>
      <c r="G129" s="104"/>
      <c r="H129" s="104">
        <v>279.5</v>
      </c>
      <c r="I129" s="122">
        <v>278</v>
      </c>
      <c r="J129" s="123" t="s">
        <v>583</v>
      </c>
      <c r="K129" s="124">
        <f t="shared" si="28"/>
        <v>42</v>
      </c>
      <c r="L129" s="125">
        <f t="shared" si="29"/>
        <v>0.17684210526315788</v>
      </c>
      <c r="M129" s="126" t="s">
        <v>557</v>
      </c>
      <c r="N129" s="127">
        <v>42222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8">
        <v>32</v>
      </c>
      <c r="B130" s="102">
        <v>42174</v>
      </c>
      <c r="C130" s="102"/>
      <c r="D130" s="103" t="s">
        <v>602</v>
      </c>
      <c r="E130" s="104" t="s">
        <v>581</v>
      </c>
      <c r="F130" s="105">
        <v>340</v>
      </c>
      <c r="G130" s="104"/>
      <c r="H130" s="104">
        <v>448</v>
      </c>
      <c r="I130" s="122">
        <v>448</v>
      </c>
      <c r="J130" s="123" t="s">
        <v>583</v>
      </c>
      <c r="K130" s="124">
        <f t="shared" si="28"/>
        <v>108</v>
      </c>
      <c r="L130" s="125">
        <f t="shared" si="29"/>
        <v>0.31764705882352939</v>
      </c>
      <c r="M130" s="126" t="s">
        <v>557</v>
      </c>
      <c r="N130" s="127">
        <v>43018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8">
        <v>33</v>
      </c>
      <c r="B131" s="102">
        <v>42191</v>
      </c>
      <c r="C131" s="102"/>
      <c r="D131" s="103" t="s">
        <v>633</v>
      </c>
      <c r="E131" s="104" t="s">
        <v>581</v>
      </c>
      <c r="F131" s="105">
        <v>390</v>
      </c>
      <c r="G131" s="104"/>
      <c r="H131" s="104">
        <v>460</v>
      </c>
      <c r="I131" s="122">
        <v>460</v>
      </c>
      <c r="J131" s="123" t="s">
        <v>583</v>
      </c>
      <c r="K131" s="124">
        <f t="shared" ref="K131:K151" si="30">H131-F131</f>
        <v>70</v>
      </c>
      <c r="L131" s="125">
        <f t="shared" ref="L131:L151" si="31">K131/F131</f>
        <v>0.17948717948717949</v>
      </c>
      <c r="M131" s="126" t="s">
        <v>557</v>
      </c>
      <c r="N131" s="127">
        <v>42478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9">
        <v>34</v>
      </c>
      <c r="B132" s="106">
        <v>42195</v>
      </c>
      <c r="C132" s="106"/>
      <c r="D132" s="107" t="s">
        <v>634</v>
      </c>
      <c r="E132" s="108" t="s">
        <v>581</v>
      </c>
      <c r="F132" s="109">
        <v>122.5</v>
      </c>
      <c r="G132" s="109"/>
      <c r="H132" s="110">
        <v>61</v>
      </c>
      <c r="I132" s="128">
        <v>172</v>
      </c>
      <c r="J132" s="129" t="s">
        <v>635</v>
      </c>
      <c r="K132" s="130">
        <f t="shared" si="30"/>
        <v>-61.5</v>
      </c>
      <c r="L132" s="131">
        <f t="shared" si="31"/>
        <v>-0.50204081632653064</v>
      </c>
      <c r="M132" s="132" t="s">
        <v>621</v>
      </c>
      <c r="N132" s="133">
        <v>43333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8">
        <v>35</v>
      </c>
      <c r="B133" s="102">
        <v>42219</v>
      </c>
      <c r="C133" s="102"/>
      <c r="D133" s="103" t="s">
        <v>636</v>
      </c>
      <c r="E133" s="104" t="s">
        <v>581</v>
      </c>
      <c r="F133" s="105">
        <v>297.5</v>
      </c>
      <c r="G133" s="104"/>
      <c r="H133" s="104">
        <v>350</v>
      </c>
      <c r="I133" s="122">
        <v>360</v>
      </c>
      <c r="J133" s="123" t="s">
        <v>637</v>
      </c>
      <c r="K133" s="124">
        <f t="shared" si="30"/>
        <v>52.5</v>
      </c>
      <c r="L133" s="125">
        <f t="shared" si="31"/>
        <v>0.17647058823529413</v>
      </c>
      <c r="M133" s="126" t="s">
        <v>557</v>
      </c>
      <c r="N133" s="127">
        <v>42232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8">
        <v>36</v>
      </c>
      <c r="B134" s="102">
        <v>42219</v>
      </c>
      <c r="C134" s="102"/>
      <c r="D134" s="103" t="s">
        <v>638</v>
      </c>
      <c r="E134" s="104" t="s">
        <v>581</v>
      </c>
      <c r="F134" s="105">
        <v>115.5</v>
      </c>
      <c r="G134" s="104"/>
      <c r="H134" s="104">
        <v>149</v>
      </c>
      <c r="I134" s="122">
        <v>140</v>
      </c>
      <c r="J134" s="137" t="s">
        <v>639</v>
      </c>
      <c r="K134" s="124">
        <f t="shared" si="30"/>
        <v>33.5</v>
      </c>
      <c r="L134" s="125">
        <f t="shared" si="31"/>
        <v>0.29004329004329005</v>
      </c>
      <c r="M134" s="126" t="s">
        <v>557</v>
      </c>
      <c r="N134" s="127">
        <v>42740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8">
        <v>37</v>
      </c>
      <c r="B135" s="102">
        <v>42251</v>
      </c>
      <c r="C135" s="102"/>
      <c r="D135" s="103" t="s">
        <v>632</v>
      </c>
      <c r="E135" s="104" t="s">
        <v>581</v>
      </c>
      <c r="F135" s="105">
        <v>226</v>
      </c>
      <c r="G135" s="104"/>
      <c r="H135" s="104">
        <v>292</v>
      </c>
      <c r="I135" s="122">
        <v>292</v>
      </c>
      <c r="J135" s="123" t="s">
        <v>640</v>
      </c>
      <c r="K135" s="124">
        <f t="shared" si="30"/>
        <v>66</v>
      </c>
      <c r="L135" s="125">
        <f t="shared" si="31"/>
        <v>0.29203539823008851</v>
      </c>
      <c r="M135" s="126" t="s">
        <v>557</v>
      </c>
      <c r="N135" s="127">
        <v>42286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8">
        <v>38</v>
      </c>
      <c r="B136" s="102">
        <v>42254</v>
      </c>
      <c r="C136" s="102"/>
      <c r="D136" s="103" t="s">
        <v>627</v>
      </c>
      <c r="E136" s="104" t="s">
        <v>581</v>
      </c>
      <c r="F136" s="105">
        <v>232.5</v>
      </c>
      <c r="G136" s="104"/>
      <c r="H136" s="104">
        <v>312.5</v>
      </c>
      <c r="I136" s="122">
        <v>310</v>
      </c>
      <c r="J136" s="123" t="s">
        <v>583</v>
      </c>
      <c r="K136" s="124">
        <f t="shared" si="30"/>
        <v>80</v>
      </c>
      <c r="L136" s="125">
        <f t="shared" si="31"/>
        <v>0.34408602150537637</v>
      </c>
      <c r="M136" s="126" t="s">
        <v>557</v>
      </c>
      <c r="N136" s="127">
        <v>42823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8">
        <v>39</v>
      </c>
      <c r="B137" s="102">
        <v>42268</v>
      </c>
      <c r="C137" s="102"/>
      <c r="D137" s="103" t="s">
        <v>641</v>
      </c>
      <c r="E137" s="104" t="s">
        <v>581</v>
      </c>
      <c r="F137" s="105">
        <v>196.5</v>
      </c>
      <c r="G137" s="104"/>
      <c r="H137" s="104">
        <v>238</v>
      </c>
      <c r="I137" s="122">
        <v>238</v>
      </c>
      <c r="J137" s="123" t="s">
        <v>640</v>
      </c>
      <c r="K137" s="124">
        <f t="shared" si="30"/>
        <v>41.5</v>
      </c>
      <c r="L137" s="125">
        <f t="shared" si="31"/>
        <v>0.21119592875318066</v>
      </c>
      <c r="M137" s="126" t="s">
        <v>557</v>
      </c>
      <c r="N137" s="127">
        <v>42291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8">
        <v>40</v>
      </c>
      <c r="B138" s="102">
        <v>42271</v>
      </c>
      <c r="C138" s="102"/>
      <c r="D138" s="103" t="s">
        <v>580</v>
      </c>
      <c r="E138" s="104" t="s">
        <v>581</v>
      </c>
      <c r="F138" s="105">
        <v>65</v>
      </c>
      <c r="G138" s="104"/>
      <c r="H138" s="104">
        <v>82</v>
      </c>
      <c r="I138" s="122">
        <v>82</v>
      </c>
      <c r="J138" s="123" t="s">
        <v>640</v>
      </c>
      <c r="K138" s="124">
        <f t="shared" si="30"/>
        <v>17</v>
      </c>
      <c r="L138" s="125">
        <f t="shared" si="31"/>
        <v>0.26153846153846155</v>
      </c>
      <c r="M138" s="126" t="s">
        <v>557</v>
      </c>
      <c r="N138" s="127">
        <v>42578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8">
        <v>41</v>
      </c>
      <c r="B139" s="102">
        <v>42291</v>
      </c>
      <c r="C139" s="102"/>
      <c r="D139" s="103" t="s">
        <v>642</v>
      </c>
      <c r="E139" s="104" t="s">
        <v>581</v>
      </c>
      <c r="F139" s="105">
        <v>144</v>
      </c>
      <c r="G139" s="104"/>
      <c r="H139" s="104">
        <v>182.5</v>
      </c>
      <c r="I139" s="122">
        <v>181</v>
      </c>
      <c r="J139" s="123" t="s">
        <v>640</v>
      </c>
      <c r="K139" s="124">
        <f t="shared" si="30"/>
        <v>38.5</v>
      </c>
      <c r="L139" s="125">
        <f t="shared" si="31"/>
        <v>0.2673611111111111</v>
      </c>
      <c r="M139" s="126" t="s">
        <v>557</v>
      </c>
      <c r="N139" s="127">
        <v>42817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8">
        <v>42</v>
      </c>
      <c r="B140" s="102">
        <v>42291</v>
      </c>
      <c r="C140" s="102"/>
      <c r="D140" s="103" t="s">
        <v>643</v>
      </c>
      <c r="E140" s="104" t="s">
        <v>581</v>
      </c>
      <c r="F140" s="105">
        <v>264</v>
      </c>
      <c r="G140" s="104"/>
      <c r="H140" s="104">
        <v>311</v>
      </c>
      <c r="I140" s="122">
        <v>311</v>
      </c>
      <c r="J140" s="123" t="s">
        <v>640</v>
      </c>
      <c r="K140" s="124">
        <f t="shared" si="30"/>
        <v>47</v>
      </c>
      <c r="L140" s="125">
        <f t="shared" si="31"/>
        <v>0.17803030303030304</v>
      </c>
      <c r="M140" s="126" t="s">
        <v>557</v>
      </c>
      <c r="N140" s="127">
        <v>42604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8">
        <v>43</v>
      </c>
      <c r="B141" s="102">
        <v>42318</v>
      </c>
      <c r="C141" s="102"/>
      <c r="D141" s="103" t="s">
        <v>644</v>
      </c>
      <c r="E141" s="104" t="s">
        <v>558</v>
      </c>
      <c r="F141" s="105">
        <v>549.5</v>
      </c>
      <c r="G141" s="104"/>
      <c r="H141" s="104">
        <v>630</v>
      </c>
      <c r="I141" s="122">
        <v>630</v>
      </c>
      <c r="J141" s="123" t="s">
        <v>640</v>
      </c>
      <c r="K141" s="124">
        <f t="shared" si="30"/>
        <v>80.5</v>
      </c>
      <c r="L141" s="125">
        <f t="shared" si="31"/>
        <v>0.1464968152866242</v>
      </c>
      <c r="M141" s="126" t="s">
        <v>557</v>
      </c>
      <c r="N141" s="127">
        <v>42419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8">
        <v>44</v>
      </c>
      <c r="B142" s="102">
        <v>42342</v>
      </c>
      <c r="C142" s="102"/>
      <c r="D142" s="103" t="s">
        <v>645</v>
      </c>
      <c r="E142" s="104" t="s">
        <v>581</v>
      </c>
      <c r="F142" s="105">
        <v>1027.5</v>
      </c>
      <c r="G142" s="104"/>
      <c r="H142" s="104">
        <v>1315</v>
      </c>
      <c r="I142" s="122">
        <v>1250</v>
      </c>
      <c r="J142" s="123" t="s">
        <v>640</v>
      </c>
      <c r="K142" s="124">
        <f t="shared" si="30"/>
        <v>287.5</v>
      </c>
      <c r="L142" s="125">
        <f t="shared" si="31"/>
        <v>0.27980535279805352</v>
      </c>
      <c r="M142" s="126" t="s">
        <v>557</v>
      </c>
      <c r="N142" s="127">
        <v>43244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8">
        <v>45</v>
      </c>
      <c r="B143" s="102">
        <v>42367</v>
      </c>
      <c r="C143" s="102"/>
      <c r="D143" s="103" t="s">
        <v>646</v>
      </c>
      <c r="E143" s="104" t="s">
        <v>581</v>
      </c>
      <c r="F143" s="105">
        <v>465</v>
      </c>
      <c r="G143" s="104"/>
      <c r="H143" s="104">
        <v>540</v>
      </c>
      <c r="I143" s="122">
        <v>540</v>
      </c>
      <c r="J143" s="123" t="s">
        <v>640</v>
      </c>
      <c r="K143" s="124">
        <f t="shared" si="30"/>
        <v>75</v>
      </c>
      <c r="L143" s="125">
        <f t="shared" si="31"/>
        <v>0.16129032258064516</v>
      </c>
      <c r="M143" s="126" t="s">
        <v>557</v>
      </c>
      <c r="N143" s="127">
        <v>42530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8">
        <v>46</v>
      </c>
      <c r="B144" s="102">
        <v>42380</v>
      </c>
      <c r="C144" s="102"/>
      <c r="D144" s="103" t="s">
        <v>377</v>
      </c>
      <c r="E144" s="104" t="s">
        <v>558</v>
      </c>
      <c r="F144" s="105">
        <v>81</v>
      </c>
      <c r="G144" s="104"/>
      <c r="H144" s="104">
        <v>110</v>
      </c>
      <c r="I144" s="122">
        <v>110</v>
      </c>
      <c r="J144" s="123" t="s">
        <v>640</v>
      </c>
      <c r="K144" s="124">
        <f t="shared" si="30"/>
        <v>29</v>
      </c>
      <c r="L144" s="125">
        <f t="shared" si="31"/>
        <v>0.35802469135802467</v>
      </c>
      <c r="M144" s="126" t="s">
        <v>557</v>
      </c>
      <c r="N144" s="127">
        <v>42745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8">
        <v>47</v>
      </c>
      <c r="B145" s="102">
        <v>42382</v>
      </c>
      <c r="C145" s="102"/>
      <c r="D145" s="103" t="s">
        <v>647</v>
      </c>
      <c r="E145" s="104" t="s">
        <v>558</v>
      </c>
      <c r="F145" s="105">
        <v>417.5</v>
      </c>
      <c r="G145" s="104"/>
      <c r="H145" s="104">
        <v>547</v>
      </c>
      <c r="I145" s="122">
        <v>535</v>
      </c>
      <c r="J145" s="123" t="s">
        <v>640</v>
      </c>
      <c r="K145" s="124">
        <f t="shared" si="30"/>
        <v>129.5</v>
      </c>
      <c r="L145" s="125">
        <f t="shared" si="31"/>
        <v>0.31017964071856285</v>
      </c>
      <c r="M145" s="126" t="s">
        <v>557</v>
      </c>
      <c r="N145" s="127">
        <v>42578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8">
        <v>48</v>
      </c>
      <c r="B146" s="102">
        <v>42408</v>
      </c>
      <c r="C146" s="102"/>
      <c r="D146" s="103" t="s">
        <v>648</v>
      </c>
      <c r="E146" s="104" t="s">
        <v>581</v>
      </c>
      <c r="F146" s="105">
        <v>650</v>
      </c>
      <c r="G146" s="104"/>
      <c r="H146" s="104">
        <v>800</v>
      </c>
      <c r="I146" s="122">
        <v>800</v>
      </c>
      <c r="J146" s="123" t="s">
        <v>640</v>
      </c>
      <c r="K146" s="124">
        <f t="shared" si="30"/>
        <v>150</v>
      </c>
      <c r="L146" s="125">
        <f t="shared" si="31"/>
        <v>0.23076923076923078</v>
      </c>
      <c r="M146" s="126" t="s">
        <v>557</v>
      </c>
      <c r="N146" s="127">
        <v>43154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8">
        <v>49</v>
      </c>
      <c r="B147" s="102">
        <v>42433</v>
      </c>
      <c r="C147" s="102"/>
      <c r="D147" s="103" t="s">
        <v>194</v>
      </c>
      <c r="E147" s="104" t="s">
        <v>581</v>
      </c>
      <c r="F147" s="105">
        <v>437.5</v>
      </c>
      <c r="G147" s="104"/>
      <c r="H147" s="104">
        <v>504.5</v>
      </c>
      <c r="I147" s="122">
        <v>522</v>
      </c>
      <c r="J147" s="123" t="s">
        <v>649</v>
      </c>
      <c r="K147" s="124">
        <f t="shared" si="30"/>
        <v>67</v>
      </c>
      <c r="L147" s="125">
        <f t="shared" si="31"/>
        <v>0.15314285714285714</v>
      </c>
      <c r="M147" s="126" t="s">
        <v>557</v>
      </c>
      <c r="N147" s="127">
        <v>42480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8">
        <v>50</v>
      </c>
      <c r="B148" s="102">
        <v>42438</v>
      </c>
      <c r="C148" s="102"/>
      <c r="D148" s="103" t="s">
        <v>650</v>
      </c>
      <c r="E148" s="104" t="s">
        <v>581</v>
      </c>
      <c r="F148" s="105">
        <v>189.5</v>
      </c>
      <c r="G148" s="104"/>
      <c r="H148" s="104">
        <v>218</v>
      </c>
      <c r="I148" s="122">
        <v>218</v>
      </c>
      <c r="J148" s="123" t="s">
        <v>640</v>
      </c>
      <c r="K148" s="124">
        <f t="shared" si="30"/>
        <v>28.5</v>
      </c>
      <c r="L148" s="125">
        <f t="shared" si="31"/>
        <v>0.15039577836411611</v>
      </c>
      <c r="M148" s="126" t="s">
        <v>557</v>
      </c>
      <c r="N148" s="127">
        <v>43034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359">
        <v>51</v>
      </c>
      <c r="B149" s="111">
        <v>42471</v>
      </c>
      <c r="C149" s="111"/>
      <c r="D149" s="112" t="s">
        <v>651</v>
      </c>
      <c r="E149" s="113" t="s">
        <v>581</v>
      </c>
      <c r="F149" s="114">
        <v>36.5</v>
      </c>
      <c r="G149" s="115"/>
      <c r="H149" s="115">
        <v>15.85</v>
      </c>
      <c r="I149" s="115">
        <v>60</v>
      </c>
      <c r="J149" s="134" t="s">
        <v>652</v>
      </c>
      <c r="K149" s="130">
        <f t="shared" si="30"/>
        <v>-20.65</v>
      </c>
      <c r="L149" s="164">
        <f t="shared" si="31"/>
        <v>-0.5657534246575342</v>
      </c>
      <c r="M149" s="132" t="s">
        <v>621</v>
      </c>
      <c r="N149" s="165">
        <v>43627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8">
        <v>52</v>
      </c>
      <c r="B150" s="102">
        <v>42472</v>
      </c>
      <c r="C150" s="102"/>
      <c r="D150" s="103" t="s">
        <v>653</v>
      </c>
      <c r="E150" s="104" t="s">
        <v>581</v>
      </c>
      <c r="F150" s="105">
        <v>93</v>
      </c>
      <c r="G150" s="104"/>
      <c r="H150" s="104">
        <v>149</v>
      </c>
      <c r="I150" s="122">
        <v>140</v>
      </c>
      <c r="J150" s="137" t="s">
        <v>654</v>
      </c>
      <c r="K150" s="124">
        <f t="shared" si="30"/>
        <v>56</v>
      </c>
      <c r="L150" s="125">
        <f t="shared" si="31"/>
        <v>0.60215053763440862</v>
      </c>
      <c r="M150" s="126" t="s">
        <v>557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8">
        <v>53</v>
      </c>
      <c r="B151" s="102">
        <v>42472</v>
      </c>
      <c r="C151" s="102"/>
      <c r="D151" s="103" t="s">
        <v>655</v>
      </c>
      <c r="E151" s="104" t="s">
        <v>581</v>
      </c>
      <c r="F151" s="105">
        <v>130</v>
      </c>
      <c r="G151" s="104"/>
      <c r="H151" s="104">
        <v>150</v>
      </c>
      <c r="I151" s="122" t="s">
        <v>656</v>
      </c>
      <c r="J151" s="123" t="s">
        <v>640</v>
      </c>
      <c r="K151" s="124">
        <f t="shared" si="30"/>
        <v>20</v>
      </c>
      <c r="L151" s="125">
        <f t="shared" si="31"/>
        <v>0.15384615384615385</v>
      </c>
      <c r="M151" s="126" t="s">
        <v>557</v>
      </c>
      <c r="N151" s="127">
        <v>42564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8">
        <v>54</v>
      </c>
      <c r="B152" s="102">
        <v>42473</v>
      </c>
      <c r="C152" s="102"/>
      <c r="D152" s="103" t="s">
        <v>345</v>
      </c>
      <c r="E152" s="104" t="s">
        <v>581</v>
      </c>
      <c r="F152" s="105">
        <v>196</v>
      </c>
      <c r="G152" s="104"/>
      <c r="H152" s="104">
        <v>299</v>
      </c>
      <c r="I152" s="122">
        <v>299</v>
      </c>
      <c r="J152" s="123" t="s">
        <v>640</v>
      </c>
      <c r="K152" s="124">
        <v>103</v>
      </c>
      <c r="L152" s="125">
        <v>0.52551020408163296</v>
      </c>
      <c r="M152" s="126" t="s">
        <v>557</v>
      </c>
      <c r="N152" s="127">
        <v>42620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8">
        <v>55</v>
      </c>
      <c r="B153" s="102">
        <v>42473</v>
      </c>
      <c r="C153" s="102"/>
      <c r="D153" s="103" t="s">
        <v>714</v>
      </c>
      <c r="E153" s="104" t="s">
        <v>581</v>
      </c>
      <c r="F153" s="105">
        <v>88</v>
      </c>
      <c r="G153" s="104"/>
      <c r="H153" s="104">
        <v>103</v>
      </c>
      <c r="I153" s="122">
        <v>103</v>
      </c>
      <c r="J153" s="123" t="s">
        <v>640</v>
      </c>
      <c r="K153" s="124">
        <v>15</v>
      </c>
      <c r="L153" s="125">
        <v>0.170454545454545</v>
      </c>
      <c r="M153" s="126" t="s">
        <v>557</v>
      </c>
      <c r="N153" s="127">
        <v>42530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8">
        <v>56</v>
      </c>
      <c r="B154" s="102">
        <v>42492</v>
      </c>
      <c r="C154" s="102"/>
      <c r="D154" s="103" t="s">
        <v>657</v>
      </c>
      <c r="E154" s="104" t="s">
        <v>581</v>
      </c>
      <c r="F154" s="105">
        <v>127.5</v>
      </c>
      <c r="G154" s="104"/>
      <c r="H154" s="104">
        <v>148</v>
      </c>
      <c r="I154" s="122" t="s">
        <v>658</v>
      </c>
      <c r="J154" s="123" t="s">
        <v>640</v>
      </c>
      <c r="K154" s="124">
        <f>H154-F154</f>
        <v>20.5</v>
      </c>
      <c r="L154" s="125">
        <f>K154/F154</f>
        <v>0.16078431372549021</v>
      </c>
      <c r="M154" s="126" t="s">
        <v>557</v>
      </c>
      <c r="N154" s="127">
        <v>42564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8">
        <v>57</v>
      </c>
      <c r="B155" s="102">
        <v>42493</v>
      </c>
      <c r="C155" s="102"/>
      <c r="D155" s="103" t="s">
        <v>659</v>
      </c>
      <c r="E155" s="104" t="s">
        <v>581</v>
      </c>
      <c r="F155" s="105">
        <v>675</v>
      </c>
      <c r="G155" s="104"/>
      <c r="H155" s="104">
        <v>815</v>
      </c>
      <c r="I155" s="122" t="s">
        <v>660</v>
      </c>
      <c r="J155" s="123" t="s">
        <v>640</v>
      </c>
      <c r="K155" s="124">
        <f>H155-F155</f>
        <v>140</v>
      </c>
      <c r="L155" s="125">
        <f>K155/F155</f>
        <v>0.2074074074074074</v>
      </c>
      <c r="M155" s="126" t="s">
        <v>557</v>
      </c>
      <c r="N155" s="127">
        <v>43154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9">
        <v>58</v>
      </c>
      <c r="B156" s="106">
        <v>42522</v>
      </c>
      <c r="C156" s="106"/>
      <c r="D156" s="107" t="s">
        <v>715</v>
      </c>
      <c r="E156" s="108" t="s">
        <v>581</v>
      </c>
      <c r="F156" s="109">
        <v>500</v>
      </c>
      <c r="G156" s="109"/>
      <c r="H156" s="110">
        <v>232.5</v>
      </c>
      <c r="I156" s="128" t="s">
        <v>716</v>
      </c>
      <c r="J156" s="129" t="s">
        <v>717</v>
      </c>
      <c r="K156" s="130">
        <f>H156-F156</f>
        <v>-267.5</v>
      </c>
      <c r="L156" s="131">
        <f>K156/F156</f>
        <v>-0.53500000000000003</v>
      </c>
      <c r="M156" s="132" t="s">
        <v>621</v>
      </c>
      <c r="N156" s="133">
        <v>43735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8">
        <v>59</v>
      </c>
      <c r="B157" s="102">
        <v>42527</v>
      </c>
      <c r="C157" s="102"/>
      <c r="D157" s="103" t="s">
        <v>661</v>
      </c>
      <c r="E157" s="104" t="s">
        <v>581</v>
      </c>
      <c r="F157" s="105">
        <v>110</v>
      </c>
      <c r="G157" s="104"/>
      <c r="H157" s="104">
        <v>126.5</v>
      </c>
      <c r="I157" s="122">
        <v>125</v>
      </c>
      <c r="J157" s="123" t="s">
        <v>590</v>
      </c>
      <c r="K157" s="124">
        <f>H157-F157</f>
        <v>16.5</v>
      </c>
      <c r="L157" s="125">
        <f>K157/F157</f>
        <v>0.15</v>
      </c>
      <c r="M157" s="126" t="s">
        <v>557</v>
      </c>
      <c r="N157" s="127">
        <v>42552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8">
        <v>60</v>
      </c>
      <c r="B158" s="102">
        <v>42538</v>
      </c>
      <c r="C158" s="102"/>
      <c r="D158" s="103" t="s">
        <v>662</v>
      </c>
      <c r="E158" s="104" t="s">
        <v>581</v>
      </c>
      <c r="F158" s="105">
        <v>44</v>
      </c>
      <c r="G158" s="104"/>
      <c r="H158" s="104">
        <v>69.5</v>
      </c>
      <c r="I158" s="122">
        <v>69.5</v>
      </c>
      <c r="J158" s="123" t="s">
        <v>663</v>
      </c>
      <c r="K158" s="124">
        <f>H158-F158</f>
        <v>25.5</v>
      </c>
      <c r="L158" s="125">
        <f>K158/F158</f>
        <v>0.57954545454545459</v>
      </c>
      <c r="M158" s="126" t="s">
        <v>557</v>
      </c>
      <c r="N158" s="127">
        <v>42977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8">
        <v>61</v>
      </c>
      <c r="B159" s="102">
        <v>42549</v>
      </c>
      <c r="C159" s="102"/>
      <c r="D159" s="144" t="s">
        <v>718</v>
      </c>
      <c r="E159" s="104" t="s">
        <v>581</v>
      </c>
      <c r="F159" s="105">
        <v>262.5</v>
      </c>
      <c r="G159" s="104"/>
      <c r="H159" s="104">
        <v>340</v>
      </c>
      <c r="I159" s="122">
        <v>333</v>
      </c>
      <c r="J159" s="123" t="s">
        <v>719</v>
      </c>
      <c r="K159" s="124">
        <v>77.5</v>
      </c>
      <c r="L159" s="125">
        <v>0.29523809523809502</v>
      </c>
      <c r="M159" s="126" t="s">
        <v>557</v>
      </c>
      <c r="N159" s="127">
        <v>43017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8">
        <v>62</v>
      </c>
      <c r="B160" s="102">
        <v>42549</v>
      </c>
      <c r="C160" s="102"/>
      <c r="D160" s="144" t="s">
        <v>720</v>
      </c>
      <c r="E160" s="104" t="s">
        <v>581</v>
      </c>
      <c r="F160" s="105">
        <v>840</v>
      </c>
      <c r="G160" s="104"/>
      <c r="H160" s="104">
        <v>1230</v>
      </c>
      <c r="I160" s="122">
        <v>1230</v>
      </c>
      <c r="J160" s="123" t="s">
        <v>640</v>
      </c>
      <c r="K160" s="124">
        <v>390</v>
      </c>
      <c r="L160" s="125">
        <v>0.46428571428571402</v>
      </c>
      <c r="M160" s="126" t="s">
        <v>557</v>
      </c>
      <c r="N160" s="127">
        <v>42649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360">
        <v>63</v>
      </c>
      <c r="B161" s="139">
        <v>42556</v>
      </c>
      <c r="C161" s="139"/>
      <c r="D161" s="140" t="s">
        <v>664</v>
      </c>
      <c r="E161" s="141" t="s">
        <v>581</v>
      </c>
      <c r="F161" s="142">
        <v>395</v>
      </c>
      <c r="G161" s="143"/>
      <c r="H161" s="143">
        <f>(468.5+342.5)/2</f>
        <v>405.5</v>
      </c>
      <c r="I161" s="143">
        <v>510</v>
      </c>
      <c r="J161" s="166" t="s">
        <v>665</v>
      </c>
      <c r="K161" s="167">
        <f t="shared" ref="K161:K167" si="32">H161-F161</f>
        <v>10.5</v>
      </c>
      <c r="L161" s="168">
        <f t="shared" ref="L161:L167" si="33">K161/F161</f>
        <v>2.6582278481012658E-2</v>
      </c>
      <c r="M161" s="169" t="s">
        <v>666</v>
      </c>
      <c r="N161" s="170">
        <v>43606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9">
        <v>64</v>
      </c>
      <c r="B162" s="106">
        <v>42584</v>
      </c>
      <c r="C162" s="106"/>
      <c r="D162" s="107" t="s">
        <v>667</v>
      </c>
      <c r="E162" s="108" t="s">
        <v>558</v>
      </c>
      <c r="F162" s="109">
        <f>169.5-12.8</f>
        <v>156.69999999999999</v>
      </c>
      <c r="G162" s="109"/>
      <c r="H162" s="110">
        <v>77</v>
      </c>
      <c r="I162" s="128" t="s">
        <v>668</v>
      </c>
      <c r="J162" s="379" t="s">
        <v>798</v>
      </c>
      <c r="K162" s="130">
        <f t="shared" si="32"/>
        <v>-79.699999999999989</v>
      </c>
      <c r="L162" s="131">
        <f t="shared" si="33"/>
        <v>-0.50861518825781749</v>
      </c>
      <c r="M162" s="132" t="s">
        <v>621</v>
      </c>
      <c r="N162" s="133">
        <v>43522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9">
        <v>65</v>
      </c>
      <c r="B163" s="106">
        <v>42586</v>
      </c>
      <c r="C163" s="106"/>
      <c r="D163" s="107" t="s">
        <v>669</v>
      </c>
      <c r="E163" s="108" t="s">
        <v>581</v>
      </c>
      <c r="F163" s="109">
        <v>400</v>
      </c>
      <c r="G163" s="109"/>
      <c r="H163" s="110">
        <v>305</v>
      </c>
      <c r="I163" s="128">
        <v>475</v>
      </c>
      <c r="J163" s="129" t="s">
        <v>670</v>
      </c>
      <c r="K163" s="130">
        <f t="shared" si="32"/>
        <v>-95</v>
      </c>
      <c r="L163" s="131">
        <f t="shared" si="33"/>
        <v>-0.23749999999999999</v>
      </c>
      <c r="M163" s="132" t="s">
        <v>621</v>
      </c>
      <c r="N163" s="133">
        <v>43606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8">
        <v>66</v>
      </c>
      <c r="B164" s="102">
        <v>42593</v>
      </c>
      <c r="C164" s="102"/>
      <c r="D164" s="103" t="s">
        <v>671</v>
      </c>
      <c r="E164" s="104" t="s">
        <v>581</v>
      </c>
      <c r="F164" s="105">
        <v>86.5</v>
      </c>
      <c r="G164" s="104"/>
      <c r="H164" s="104">
        <v>130</v>
      </c>
      <c r="I164" s="122">
        <v>130</v>
      </c>
      <c r="J164" s="137" t="s">
        <v>672</v>
      </c>
      <c r="K164" s="124">
        <f t="shared" si="32"/>
        <v>43.5</v>
      </c>
      <c r="L164" s="125">
        <f t="shared" si="33"/>
        <v>0.50289017341040465</v>
      </c>
      <c r="M164" s="126" t="s">
        <v>557</v>
      </c>
      <c r="N164" s="127">
        <v>43091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9">
        <v>67</v>
      </c>
      <c r="B165" s="106">
        <v>42600</v>
      </c>
      <c r="C165" s="106"/>
      <c r="D165" s="107" t="s">
        <v>368</v>
      </c>
      <c r="E165" s="108" t="s">
        <v>581</v>
      </c>
      <c r="F165" s="109">
        <v>133.5</v>
      </c>
      <c r="G165" s="109"/>
      <c r="H165" s="110">
        <v>126.5</v>
      </c>
      <c r="I165" s="128">
        <v>178</v>
      </c>
      <c r="J165" s="129" t="s">
        <v>673</v>
      </c>
      <c r="K165" s="130">
        <f t="shared" si="32"/>
        <v>-7</v>
      </c>
      <c r="L165" s="131">
        <f t="shared" si="33"/>
        <v>-5.2434456928838954E-2</v>
      </c>
      <c r="M165" s="132" t="s">
        <v>621</v>
      </c>
      <c r="N165" s="133">
        <v>42615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8">
        <v>68</v>
      </c>
      <c r="B166" s="102">
        <v>42613</v>
      </c>
      <c r="C166" s="102"/>
      <c r="D166" s="103" t="s">
        <v>674</v>
      </c>
      <c r="E166" s="104" t="s">
        <v>581</v>
      </c>
      <c r="F166" s="105">
        <v>560</v>
      </c>
      <c r="G166" s="104"/>
      <c r="H166" s="104">
        <v>725</v>
      </c>
      <c r="I166" s="122">
        <v>725</v>
      </c>
      <c r="J166" s="123" t="s">
        <v>583</v>
      </c>
      <c r="K166" s="124">
        <f t="shared" si="32"/>
        <v>165</v>
      </c>
      <c r="L166" s="125">
        <f t="shared" si="33"/>
        <v>0.29464285714285715</v>
      </c>
      <c r="M166" s="126" t="s">
        <v>557</v>
      </c>
      <c r="N166" s="127">
        <v>42456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8">
        <v>69</v>
      </c>
      <c r="B167" s="102">
        <v>42614</v>
      </c>
      <c r="C167" s="102"/>
      <c r="D167" s="103" t="s">
        <v>675</v>
      </c>
      <c r="E167" s="104" t="s">
        <v>581</v>
      </c>
      <c r="F167" s="105">
        <v>160.5</v>
      </c>
      <c r="G167" s="104"/>
      <c r="H167" s="104">
        <v>210</v>
      </c>
      <c r="I167" s="122">
        <v>210</v>
      </c>
      <c r="J167" s="123" t="s">
        <v>583</v>
      </c>
      <c r="K167" s="124">
        <f t="shared" si="32"/>
        <v>49.5</v>
      </c>
      <c r="L167" s="125">
        <f t="shared" si="33"/>
        <v>0.30841121495327101</v>
      </c>
      <c r="M167" s="126" t="s">
        <v>557</v>
      </c>
      <c r="N167" s="127">
        <v>42871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8">
        <v>70</v>
      </c>
      <c r="B168" s="102">
        <v>42646</v>
      </c>
      <c r="C168" s="102"/>
      <c r="D168" s="144" t="s">
        <v>391</v>
      </c>
      <c r="E168" s="104" t="s">
        <v>581</v>
      </c>
      <c r="F168" s="105">
        <v>430</v>
      </c>
      <c r="G168" s="104"/>
      <c r="H168" s="104">
        <v>596</v>
      </c>
      <c r="I168" s="122">
        <v>575</v>
      </c>
      <c r="J168" s="123" t="s">
        <v>721</v>
      </c>
      <c r="K168" s="124">
        <v>166</v>
      </c>
      <c r="L168" s="125">
        <v>0.38604651162790699</v>
      </c>
      <c r="M168" s="126" t="s">
        <v>557</v>
      </c>
      <c r="N168" s="127">
        <v>42769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8">
        <v>71</v>
      </c>
      <c r="B169" s="102">
        <v>42657</v>
      </c>
      <c r="C169" s="102"/>
      <c r="D169" s="103" t="s">
        <v>676</v>
      </c>
      <c r="E169" s="104" t="s">
        <v>581</v>
      </c>
      <c r="F169" s="105">
        <v>280</v>
      </c>
      <c r="G169" s="104"/>
      <c r="H169" s="104">
        <v>345</v>
      </c>
      <c r="I169" s="122">
        <v>345</v>
      </c>
      <c r="J169" s="123" t="s">
        <v>583</v>
      </c>
      <c r="K169" s="124">
        <f t="shared" ref="K169:K174" si="34">H169-F169</f>
        <v>65</v>
      </c>
      <c r="L169" s="125">
        <f>K169/F169</f>
        <v>0.23214285714285715</v>
      </c>
      <c r="M169" s="126" t="s">
        <v>557</v>
      </c>
      <c r="N169" s="127">
        <v>42814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8">
        <v>72</v>
      </c>
      <c r="B170" s="102">
        <v>42657</v>
      </c>
      <c r="C170" s="102"/>
      <c r="D170" s="103" t="s">
        <v>677</v>
      </c>
      <c r="E170" s="104" t="s">
        <v>581</v>
      </c>
      <c r="F170" s="105">
        <v>245</v>
      </c>
      <c r="G170" s="104"/>
      <c r="H170" s="104">
        <v>325.5</v>
      </c>
      <c r="I170" s="122">
        <v>330</v>
      </c>
      <c r="J170" s="123" t="s">
        <v>678</v>
      </c>
      <c r="K170" s="124">
        <f t="shared" si="34"/>
        <v>80.5</v>
      </c>
      <c r="L170" s="125">
        <f>K170/F170</f>
        <v>0.32857142857142857</v>
      </c>
      <c r="M170" s="126" t="s">
        <v>557</v>
      </c>
      <c r="N170" s="127">
        <v>42769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8">
        <v>73</v>
      </c>
      <c r="B171" s="102">
        <v>42660</v>
      </c>
      <c r="C171" s="102"/>
      <c r="D171" s="103" t="s">
        <v>341</v>
      </c>
      <c r="E171" s="104" t="s">
        <v>581</v>
      </c>
      <c r="F171" s="105">
        <v>125</v>
      </c>
      <c r="G171" s="104"/>
      <c r="H171" s="104">
        <v>160</v>
      </c>
      <c r="I171" s="122">
        <v>160</v>
      </c>
      <c r="J171" s="123" t="s">
        <v>640</v>
      </c>
      <c r="K171" s="124">
        <f t="shared" si="34"/>
        <v>35</v>
      </c>
      <c r="L171" s="125">
        <v>0.28000000000000003</v>
      </c>
      <c r="M171" s="126" t="s">
        <v>557</v>
      </c>
      <c r="N171" s="127">
        <v>42803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8">
        <v>74</v>
      </c>
      <c r="B172" s="102">
        <v>42660</v>
      </c>
      <c r="C172" s="102"/>
      <c r="D172" s="103" t="s">
        <v>456</v>
      </c>
      <c r="E172" s="104" t="s">
        <v>581</v>
      </c>
      <c r="F172" s="105">
        <v>114</v>
      </c>
      <c r="G172" s="104"/>
      <c r="H172" s="104">
        <v>145</v>
      </c>
      <c r="I172" s="122">
        <v>145</v>
      </c>
      <c r="J172" s="123" t="s">
        <v>640</v>
      </c>
      <c r="K172" s="124">
        <f t="shared" si="34"/>
        <v>31</v>
      </c>
      <c r="L172" s="125">
        <f>K172/F172</f>
        <v>0.27192982456140352</v>
      </c>
      <c r="M172" s="126" t="s">
        <v>557</v>
      </c>
      <c r="N172" s="127">
        <v>42859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8">
        <v>75</v>
      </c>
      <c r="B173" s="102">
        <v>42660</v>
      </c>
      <c r="C173" s="102"/>
      <c r="D173" s="103" t="s">
        <v>679</v>
      </c>
      <c r="E173" s="104" t="s">
        <v>581</v>
      </c>
      <c r="F173" s="105">
        <v>212</v>
      </c>
      <c r="G173" s="104"/>
      <c r="H173" s="104">
        <v>280</v>
      </c>
      <c r="I173" s="122">
        <v>276</v>
      </c>
      <c r="J173" s="123" t="s">
        <v>680</v>
      </c>
      <c r="K173" s="124">
        <f t="shared" si="34"/>
        <v>68</v>
      </c>
      <c r="L173" s="125">
        <f>K173/F173</f>
        <v>0.32075471698113206</v>
      </c>
      <c r="M173" s="126" t="s">
        <v>557</v>
      </c>
      <c r="N173" s="127">
        <v>42858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8">
        <v>76</v>
      </c>
      <c r="B174" s="102">
        <v>42678</v>
      </c>
      <c r="C174" s="102"/>
      <c r="D174" s="103" t="s">
        <v>149</v>
      </c>
      <c r="E174" s="104" t="s">
        <v>581</v>
      </c>
      <c r="F174" s="105">
        <v>155</v>
      </c>
      <c r="G174" s="104"/>
      <c r="H174" s="104">
        <v>210</v>
      </c>
      <c r="I174" s="122">
        <v>210</v>
      </c>
      <c r="J174" s="123" t="s">
        <v>681</v>
      </c>
      <c r="K174" s="124">
        <f t="shared" si="34"/>
        <v>55</v>
      </c>
      <c r="L174" s="125">
        <f>K174/F174</f>
        <v>0.35483870967741937</v>
      </c>
      <c r="M174" s="126" t="s">
        <v>557</v>
      </c>
      <c r="N174" s="127">
        <v>42944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9">
        <v>77</v>
      </c>
      <c r="B175" s="106">
        <v>42710</v>
      </c>
      <c r="C175" s="106"/>
      <c r="D175" s="107" t="s">
        <v>722</v>
      </c>
      <c r="E175" s="108" t="s">
        <v>581</v>
      </c>
      <c r="F175" s="109">
        <v>150.5</v>
      </c>
      <c r="G175" s="109"/>
      <c r="H175" s="110">
        <v>72.5</v>
      </c>
      <c r="I175" s="128">
        <v>174</v>
      </c>
      <c r="J175" s="129" t="s">
        <v>723</v>
      </c>
      <c r="K175" s="130">
        <v>-78</v>
      </c>
      <c r="L175" s="131">
        <v>-0.51827242524916906</v>
      </c>
      <c r="M175" s="132" t="s">
        <v>621</v>
      </c>
      <c r="N175" s="133">
        <v>43333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8">
        <v>78</v>
      </c>
      <c r="B176" s="102">
        <v>42712</v>
      </c>
      <c r="C176" s="102"/>
      <c r="D176" s="103" t="s">
        <v>123</v>
      </c>
      <c r="E176" s="104" t="s">
        <v>581</v>
      </c>
      <c r="F176" s="105">
        <v>380</v>
      </c>
      <c r="G176" s="104"/>
      <c r="H176" s="104">
        <v>478</v>
      </c>
      <c r="I176" s="122">
        <v>468</v>
      </c>
      <c r="J176" s="123" t="s">
        <v>640</v>
      </c>
      <c r="K176" s="124">
        <f>H176-F176</f>
        <v>98</v>
      </c>
      <c r="L176" s="125">
        <f>K176/F176</f>
        <v>0.25789473684210529</v>
      </c>
      <c r="M176" s="126" t="s">
        <v>557</v>
      </c>
      <c r="N176" s="127">
        <v>43025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8">
        <v>79</v>
      </c>
      <c r="B177" s="102">
        <v>42734</v>
      </c>
      <c r="C177" s="102"/>
      <c r="D177" s="103" t="s">
        <v>245</v>
      </c>
      <c r="E177" s="104" t="s">
        <v>581</v>
      </c>
      <c r="F177" s="105">
        <v>305</v>
      </c>
      <c r="G177" s="104"/>
      <c r="H177" s="104">
        <v>375</v>
      </c>
      <c r="I177" s="122">
        <v>375</v>
      </c>
      <c r="J177" s="123" t="s">
        <v>640</v>
      </c>
      <c r="K177" s="124">
        <f>H177-F177</f>
        <v>70</v>
      </c>
      <c r="L177" s="125">
        <f>K177/F177</f>
        <v>0.22950819672131148</v>
      </c>
      <c r="M177" s="126" t="s">
        <v>557</v>
      </c>
      <c r="N177" s="127">
        <v>42768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8">
        <v>80</v>
      </c>
      <c r="B178" s="102">
        <v>42739</v>
      </c>
      <c r="C178" s="102"/>
      <c r="D178" s="103" t="s">
        <v>343</v>
      </c>
      <c r="E178" s="104" t="s">
        <v>581</v>
      </c>
      <c r="F178" s="105">
        <v>99.5</v>
      </c>
      <c r="G178" s="104"/>
      <c r="H178" s="104">
        <v>158</v>
      </c>
      <c r="I178" s="122">
        <v>158</v>
      </c>
      <c r="J178" s="123" t="s">
        <v>640</v>
      </c>
      <c r="K178" s="124">
        <f>H178-F178</f>
        <v>58.5</v>
      </c>
      <c r="L178" s="125">
        <f>K178/F178</f>
        <v>0.5879396984924623</v>
      </c>
      <c r="M178" s="126" t="s">
        <v>557</v>
      </c>
      <c r="N178" s="127">
        <v>42898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8">
        <v>81</v>
      </c>
      <c r="B179" s="102">
        <v>42739</v>
      </c>
      <c r="C179" s="102"/>
      <c r="D179" s="103" t="s">
        <v>343</v>
      </c>
      <c r="E179" s="104" t="s">
        <v>581</v>
      </c>
      <c r="F179" s="105">
        <v>99.5</v>
      </c>
      <c r="G179" s="104"/>
      <c r="H179" s="104">
        <v>158</v>
      </c>
      <c r="I179" s="122">
        <v>158</v>
      </c>
      <c r="J179" s="123" t="s">
        <v>640</v>
      </c>
      <c r="K179" s="124">
        <v>58.5</v>
      </c>
      <c r="L179" s="125">
        <v>0.58793969849246197</v>
      </c>
      <c r="M179" s="126" t="s">
        <v>557</v>
      </c>
      <c r="N179" s="127">
        <v>42898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8">
        <v>82</v>
      </c>
      <c r="B180" s="102">
        <v>42786</v>
      </c>
      <c r="C180" s="102"/>
      <c r="D180" s="103" t="s">
        <v>166</v>
      </c>
      <c r="E180" s="104" t="s">
        <v>581</v>
      </c>
      <c r="F180" s="105">
        <v>140.5</v>
      </c>
      <c r="G180" s="104"/>
      <c r="H180" s="104">
        <v>220</v>
      </c>
      <c r="I180" s="122">
        <v>220</v>
      </c>
      <c r="J180" s="123" t="s">
        <v>640</v>
      </c>
      <c r="K180" s="124">
        <f>H180-F180</f>
        <v>79.5</v>
      </c>
      <c r="L180" s="125">
        <f>K180/F180</f>
        <v>0.5658362989323843</v>
      </c>
      <c r="M180" s="126" t="s">
        <v>557</v>
      </c>
      <c r="N180" s="127">
        <v>42864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8">
        <v>83</v>
      </c>
      <c r="B181" s="102">
        <v>42786</v>
      </c>
      <c r="C181" s="102"/>
      <c r="D181" s="103" t="s">
        <v>724</v>
      </c>
      <c r="E181" s="104" t="s">
        <v>581</v>
      </c>
      <c r="F181" s="105">
        <v>202.5</v>
      </c>
      <c r="G181" s="104"/>
      <c r="H181" s="104">
        <v>234</v>
      </c>
      <c r="I181" s="122">
        <v>234</v>
      </c>
      <c r="J181" s="123" t="s">
        <v>640</v>
      </c>
      <c r="K181" s="124">
        <v>31.5</v>
      </c>
      <c r="L181" s="125">
        <v>0.155555555555556</v>
      </c>
      <c r="M181" s="126" t="s">
        <v>557</v>
      </c>
      <c r="N181" s="127">
        <v>42836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8">
        <v>84</v>
      </c>
      <c r="B182" s="102">
        <v>42818</v>
      </c>
      <c r="C182" s="102"/>
      <c r="D182" s="103" t="s">
        <v>518</v>
      </c>
      <c r="E182" s="104" t="s">
        <v>581</v>
      </c>
      <c r="F182" s="105">
        <v>300.5</v>
      </c>
      <c r="G182" s="104"/>
      <c r="H182" s="104">
        <v>417.5</v>
      </c>
      <c r="I182" s="122">
        <v>420</v>
      </c>
      <c r="J182" s="123" t="s">
        <v>682</v>
      </c>
      <c r="K182" s="124">
        <f>H182-F182</f>
        <v>117</v>
      </c>
      <c r="L182" s="125">
        <f>K182/F182</f>
        <v>0.38935108153078202</v>
      </c>
      <c r="M182" s="126" t="s">
        <v>557</v>
      </c>
      <c r="N182" s="127">
        <v>43070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8">
        <v>85</v>
      </c>
      <c r="B183" s="102">
        <v>42818</v>
      </c>
      <c r="C183" s="102"/>
      <c r="D183" s="103" t="s">
        <v>720</v>
      </c>
      <c r="E183" s="104" t="s">
        <v>581</v>
      </c>
      <c r="F183" s="105">
        <v>850</v>
      </c>
      <c r="G183" s="104"/>
      <c r="H183" s="104">
        <v>1042.5</v>
      </c>
      <c r="I183" s="122">
        <v>1023</v>
      </c>
      <c r="J183" s="123" t="s">
        <v>725</v>
      </c>
      <c r="K183" s="124">
        <v>192.5</v>
      </c>
      <c r="L183" s="125">
        <v>0.22647058823529401</v>
      </c>
      <c r="M183" s="126" t="s">
        <v>557</v>
      </c>
      <c r="N183" s="127">
        <v>42830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8">
        <v>86</v>
      </c>
      <c r="B184" s="102">
        <v>42830</v>
      </c>
      <c r="C184" s="102"/>
      <c r="D184" s="103" t="s">
        <v>472</v>
      </c>
      <c r="E184" s="104" t="s">
        <v>581</v>
      </c>
      <c r="F184" s="105">
        <v>785</v>
      </c>
      <c r="G184" s="104"/>
      <c r="H184" s="104">
        <v>930</v>
      </c>
      <c r="I184" s="122">
        <v>920</v>
      </c>
      <c r="J184" s="123" t="s">
        <v>683</v>
      </c>
      <c r="K184" s="124">
        <f>H184-F184</f>
        <v>145</v>
      </c>
      <c r="L184" s="125">
        <f>K184/F184</f>
        <v>0.18471337579617833</v>
      </c>
      <c r="M184" s="126" t="s">
        <v>557</v>
      </c>
      <c r="N184" s="127">
        <v>42976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9">
        <v>87</v>
      </c>
      <c r="B185" s="106">
        <v>42831</v>
      </c>
      <c r="C185" s="106"/>
      <c r="D185" s="107" t="s">
        <v>726</v>
      </c>
      <c r="E185" s="108" t="s">
        <v>581</v>
      </c>
      <c r="F185" s="109">
        <v>40</v>
      </c>
      <c r="G185" s="109"/>
      <c r="H185" s="110">
        <v>13.1</v>
      </c>
      <c r="I185" s="128">
        <v>60</v>
      </c>
      <c r="J185" s="134" t="s">
        <v>727</v>
      </c>
      <c r="K185" s="130">
        <v>-26.9</v>
      </c>
      <c r="L185" s="131">
        <v>-0.67249999999999999</v>
      </c>
      <c r="M185" s="132" t="s">
        <v>621</v>
      </c>
      <c r="N185" s="133">
        <v>43138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8">
        <v>88</v>
      </c>
      <c r="B186" s="102">
        <v>42837</v>
      </c>
      <c r="C186" s="102"/>
      <c r="D186" s="103" t="s">
        <v>87</v>
      </c>
      <c r="E186" s="104" t="s">
        <v>581</v>
      </c>
      <c r="F186" s="105">
        <v>289.5</v>
      </c>
      <c r="G186" s="104"/>
      <c r="H186" s="104">
        <v>354</v>
      </c>
      <c r="I186" s="122">
        <v>360</v>
      </c>
      <c r="J186" s="123" t="s">
        <v>684</v>
      </c>
      <c r="K186" s="124">
        <f t="shared" ref="K186:K194" si="35">H186-F186</f>
        <v>64.5</v>
      </c>
      <c r="L186" s="125">
        <f t="shared" ref="L186:L194" si="36">K186/F186</f>
        <v>0.22279792746113988</v>
      </c>
      <c r="M186" s="126" t="s">
        <v>557</v>
      </c>
      <c r="N186" s="127">
        <v>43040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8">
        <v>89</v>
      </c>
      <c r="B187" s="102">
        <v>42845</v>
      </c>
      <c r="C187" s="102"/>
      <c r="D187" s="103" t="s">
        <v>417</v>
      </c>
      <c r="E187" s="104" t="s">
        <v>581</v>
      </c>
      <c r="F187" s="105">
        <v>700</v>
      </c>
      <c r="G187" s="104"/>
      <c r="H187" s="104">
        <v>840</v>
      </c>
      <c r="I187" s="122">
        <v>840</v>
      </c>
      <c r="J187" s="123" t="s">
        <v>685</v>
      </c>
      <c r="K187" s="124">
        <f t="shared" si="35"/>
        <v>140</v>
      </c>
      <c r="L187" s="125">
        <f t="shared" si="36"/>
        <v>0.2</v>
      </c>
      <c r="M187" s="126" t="s">
        <v>557</v>
      </c>
      <c r="N187" s="127">
        <v>42893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8">
        <v>90</v>
      </c>
      <c r="B188" s="102">
        <v>42887</v>
      </c>
      <c r="C188" s="102"/>
      <c r="D188" s="144" t="s">
        <v>354</v>
      </c>
      <c r="E188" s="104" t="s">
        <v>581</v>
      </c>
      <c r="F188" s="105">
        <v>130</v>
      </c>
      <c r="G188" s="104"/>
      <c r="H188" s="104">
        <v>144.25</v>
      </c>
      <c r="I188" s="122">
        <v>170</v>
      </c>
      <c r="J188" s="123" t="s">
        <v>686</v>
      </c>
      <c r="K188" s="124">
        <f t="shared" si="35"/>
        <v>14.25</v>
      </c>
      <c r="L188" s="125">
        <f t="shared" si="36"/>
        <v>0.10961538461538461</v>
      </c>
      <c r="M188" s="126" t="s">
        <v>557</v>
      </c>
      <c r="N188" s="127">
        <v>43675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8">
        <v>91</v>
      </c>
      <c r="B189" s="102">
        <v>42901</v>
      </c>
      <c r="C189" s="102"/>
      <c r="D189" s="144" t="s">
        <v>687</v>
      </c>
      <c r="E189" s="104" t="s">
        <v>581</v>
      </c>
      <c r="F189" s="105">
        <v>214.5</v>
      </c>
      <c r="G189" s="104"/>
      <c r="H189" s="104">
        <v>262</v>
      </c>
      <c r="I189" s="122">
        <v>262</v>
      </c>
      <c r="J189" s="123" t="s">
        <v>688</v>
      </c>
      <c r="K189" s="124">
        <f t="shared" si="35"/>
        <v>47.5</v>
      </c>
      <c r="L189" s="125">
        <f t="shared" si="36"/>
        <v>0.22144522144522144</v>
      </c>
      <c r="M189" s="126" t="s">
        <v>557</v>
      </c>
      <c r="N189" s="127">
        <v>42977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200">
        <v>92</v>
      </c>
      <c r="B190" s="150">
        <v>42933</v>
      </c>
      <c r="C190" s="150"/>
      <c r="D190" s="151" t="s">
        <v>689</v>
      </c>
      <c r="E190" s="152" t="s">
        <v>581</v>
      </c>
      <c r="F190" s="153">
        <v>370</v>
      </c>
      <c r="G190" s="152"/>
      <c r="H190" s="152">
        <v>447.5</v>
      </c>
      <c r="I190" s="174">
        <v>450</v>
      </c>
      <c r="J190" s="226" t="s">
        <v>640</v>
      </c>
      <c r="K190" s="124">
        <f t="shared" si="35"/>
        <v>77.5</v>
      </c>
      <c r="L190" s="176">
        <f t="shared" si="36"/>
        <v>0.20945945945945946</v>
      </c>
      <c r="M190" s="177" t="s">
        <v>557</v>
      </c>
      <c r="N190" s="178">
        <v>43035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200">
        <v>93</v>
      </c>
      <c r="B191" s="150">
        <v>42943</v>
      </c>
      <c r="C191" s="150"/>
      <c r="D191" s="151" t="s">
        <v>164</v>
      </c>
      <c r="E191" s="152" t="s">
        <v>581</v>
      </c>
      <c r="F191" s="153">
        <v>657.5</v>
      </c>
      <c r="G191" s="152"/>
      <c r="H191" s="152">
        <v>825</v>
      </c>
      <c r="I191" s="174">
        <v>820</v>
      </c>
      <c r="J191" s="226" t="s">
        <v>640</v>
      </c>
      <c r="K191" s="124">
        <f t="shared" si="35"/>
        <v>167.5</v>
      </c>
      <c r="L191" s="176">
        <f t="shared" si="36"/>
        <v>0.25475285171102663</v>
      </c>
      <c r="M191" s="177" t="s">
        <v>557</v>
      </c>
      <c r="N191" s="178">
        <v>43090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8">
        <v>94</v>
      </c>
      <c r="B192" s="102">
        <v>42964</v>
      </c>
      <c r="C192" s="102"/>
      <c r="D192" s="103" t="s">
        <v>358</v>
      </c>
      <c r="E192" s="104" t="s">
        <v>581</v>
      </c>
      <c r="F192" s="105">
        <v>605</v>
      </c>
      <c r="G192" s="104"/>
      <c r="H192" s="104">
        <v>750</v>
      </c>
      <c r="I192" s="122">
        <v>750</v>
      </c>
      <c r="J192" s="123" t="s">
        <v>683</v>
      </c>
      <c r="K192" s="124">
        <f t="shared" si="35"/>
        <v>145</v>
      </c>
      <c r="L192" s="125">
        <f t="shared" si="36"/>
        <v>0.23966942148760331</v>
      </c>
      <c r="M192" s="126" t="s">
        <v>557</v>
      </c>
      <c r="N192" s="127">
        <v>43027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361">
        <v>95</v>
      </c>
      <c r="B193" s="145">
        <v>42979</v>
      </c>
      <c r="C193" s="145"/>
      <c r="D193" s="146" t="s">
        <v>476</v>
      </c>
      <c r="E193" s="147" t="s">
        <v>581</v>
      </c>
      <c r="F193" s="148">
        <v>255</v>
      </c>
      <c r="G193" s="149"/>
      <c r="H193" s="149">
        <v>217.25</v>
      </c>
      <c r="I193" s="149">
        <v>320</v>
      </c>
      <c r="J193" s="171" t="s">
        <v>690</v>
      </c>
      <c r="K193" s="130">
        <f t="shared" si="35"/>
        <v>-37.75</v>
      </c>
      <c r="L193" s="172">
        <f t="shared" si="36"/>
        <v>-0.14803921568627451</v>
      </c>
      <c r="M193" s="132" t="s">
        <v>621</v>
      </c>
      <c r="N193" s="173">
        <v>43661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8">
        <v>96</v>
      </c>
      <c r="B194" s="102">
        <v>42997</v>
      </c>
      <c r="C194" s="102"/>
      <c r="D194" s="103" t="s">
        <v>691</v>
      </c>
      <c r="E194" s="104" t="s">
        <v>581</v>
      </c>
      <c r="F194" s="105">
        <v>215</v>
      </c>
      <c r="G194" s="104"/>
      <c r="H194" s="104">
        <v>258</v>
      </c>
      <c r="I194" s="122">
        <v>258</v>
      </c>
      <c r="J194" s="123" t="s">
        <v>640</v>
      </c>
      <c r="K194" s="124">
        <f t="shared" si="35"/>
        <v>43</v>
      </c>
      <c r="L194" s="125">
        <f t="shared" si="36"/>
        <v>0.2</v>
      </c>
      <c r="M194" s="126" t="s">
        <v>557</v>
      </c>
      <c r="N194" s="127">
        <v>43040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8">
        <v>97</v>
      </c>
      <c r="B195" s="102">
        <v>42997</v>
      </c>
      <c r="C195" s="102"/>
      <c r="D195" s="103" t="s">
        <v>691</v>
      </c>
      <c r="E195" s="104" t="s">
        <v>581</v>
      </c>
      <c r="F195" s="105">
        <v>215</v>
      </c>
      <c r="G195" s="104"/>
      <c r="H195" s="104">
        <v>258</v>
      </c>
      <c r="I195" s="122">
        <v>258</v>
      </c>
      <c r="J195" s="226" t="s">
        <v>640</v>
      </c>
      <c r="K195" s="124">
        <v>43</v>
      </c>
      <c r="L195" s="125">
        <v>0.2</v>
      </c>
      <c r="M195" s="126" t="s">
        <v>557</v>
      </c>
      <c r="N195" s="127">
        <v>43040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201">
        <v>98</v>
      </c>
      <c r="B196" s="202">
        <v>42998</v>
      </c>
      <c r="C196" s="202"/>
      <c r="D196" s="370" t="s">
        <v>783</v>
      </c>
      <c r="E196" s="203" t="s">
        <v>581</v>
      </c>
      <c r="F196" s="204">
        <v>75</v>
      </c>
      <c r="G196" s="203"/>
      <c r="H196" s="203">
        <v>90</v>
      </c>
      <c r="I196" s="227">
        <v>90</v>
      </c>
      <c r="J196" s="123" t="s">
        <v>692</v>
      </c>
      <c r="K196" s="124">
        <f t="shared" ref="K196:K201" si="37">H196-F196</f>
        <v>15</v>
      </c>
      <c r="L196" s="125">
        <f t="shared" ref="L196:L201" si="38">K196/F196</f>
        <v>0.2</v>
      </c>
      <c r="M196" s="126" t="s">
        <v>557</v>
      </c>
      <c r="N196" s="127">
        <v>43019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200">
        <v>99</v>
      </c>
      <c r="B197" s="150">
        <v>43011</v>
      </c>
      <c r="C197" s="150"/>
      <c r="D197" s="151" t="s">
        <v>693</v>
      </c>
      <c r="E197" s="152" t="s">
        <v>581</v>
      </c>
      <c r="F197" s="153">
        <v>315</v>
      </c>
      <c r="G197" s="152"/>
      <c r="H197" s="152">
        <v>392</v>
      </c>
      <c r="I197" s="174">
        <v>384</v>
      </c>
      <c r="J197" s="226" t="s">
        <v>694</v>
      </c>
      <c r="K197" s="124">
        <f t="shared" si="37"/>
        <v>77</v>
      </c>
      <c r="L197" s="176">
        <f t="shared" si="38"/>
        <v>0.24444444444444444</v>
      </c>
      <c r="M197" s="177" t="s">
        <v>557</v>
      </c>
      <c r="N197" s="178">
        <v>43017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200">
        <v>100</v>
      </c>
      <c r="B198" s="150">
        <v>43013</v>
      </c>
      <c r="C198" s="150"/>
      <c r="D198" s="151" t="s">
        <v>695</v>
      </c>
      <c r="E198" s="152" t="s">
        <v>581</v>
      </c>
      <c r="F198" s="153">
        <v>145</v>
      </c>
      <c r="G198" s="152"/>
      <c r="H198" s="152">
        <v>179</v>
      </c>
      <c r="I198" s="174">
        <v>180</v>
      </c>
      <c r="J198" s="226" t="s">
        <v>571</v>
      </c>
      <c r="K198" s="124">
        <f t="shared" si="37"/>
        <v>34</v>
      </c>
      <c r="L198" s="176">
        <f t="shared" si="38"/>
        <v>0.23448275862068965</v>
      </c>
      <c r="M198" s="177" t="s">
        <v>557</v>
      </c>
      <c r="N198" s="178">
        <v>43025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200">
        <v>101</v>
      </c>
      <c r="B199" s="150">
        <v>43014</v>
      </c>
      <c r="C199" s="150"/>
      <c r="D199" s="151" t="s">
        <v>331</v>
      </c>
      <c r="E199" s="152" t="s">
        <v>581</v>
      </c>
      <c r="F199" s="153">
        <v>256</v>
      </c>
      <c r="G199" s="152"/>
      <c r="H199" s="152">
        <v>323</v>
      </c>
      <c r="I199" s="174">
        <v>320</v>
      </c>
      <c r="J199" s="226" t="s">
        <v>640</v>
      </c>
      <c r="K199" s="124">
        <f t="shared" si="37"/>
        <v>67</v>
      </c>
      <c r="L199" s="176">
        <f t="shared" si="38"/>
        <v>0.26171875</v>
      </c>
      <c r="M199" s="177" t="s">
        <v>557</v>
      </c>
      <c r="N199" s="178">
        <v>43067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200">
        <v>102</v>
      </c>
      <c r="B200" s="150">
        <v>43017</v>
      </c>
      <c r="C200" s="150"/>
      <c r="D200" s="151" t="s">
        <v>351</v>
      </c>
      <c r="E200" s="152" t="s">
        <v>581</v>
      </c>
      <c r="F200" s="153">
        <v>137.5</v>
      </c>
      <c r="G200" s="152"/>
      <c r="H200" s="152">
        <v>184</v>
      </c>
      <c r="I200" s="174">
        <v>183</v>
      </c>
      <c r="J200" s="175" t="s">
        <v>696</v>
      </c>
      <c r="K200" s="124">
        <f t="shared" si="37"/>
        <v>46.5</v>
      </c>
      <c r="L200" s="176">
        <f t="shared" si="38"/>
        <v>0.33818181818181819</v>
      </c>
      <c r="M200" s="177" t="s">
        <v>557</v>
      </c>
      <c r="N200" s="178">
        <v>43108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200">
        <v>103</v>
      </c>
      <c r="B201" s="150">
        <v>43018</v>
      </c>
      <c r="C201" s="150"/>
      <c r="D201" s="151" t="s">
        <v>697</v>
      </c>
      <c r="E201" s="152" t="s">
        <v>581</v>
      </c>
      <c r="F201" s="153">
        <v>125.5</v>
      </c>
      <c r="G201" s="152"/>
      <c r="H201" s="152">
        <v>158</v>
      </c>
      <c r="I201" s="174">
        <v>155</v>
      </c>
      <c r="J201" s="175" t="s">
        <v>698</v>
      </c>
      <c r="K201" s="124">
        <f t="shared" si="37"/>
        <v>32.5</v>
      </c>
      <c r="L201" s="176">
        <f t="shared" si="38"/>
        <v>0.25896414342629481</v>
      </c>
      <c r="M201" s="177" t="s">
        <v>557</v>
      </c>
      <c r="N201" s="178">
        <v>43067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200">
        <v>104</v>
      </c>
      <c r="B202" s="150">
        <v>43018</v>
      </c>
      <c r="C202" s="150"/>
      <c r="D202" s="151" t="s">
        <v>728</v>
      </c>
      <c r="E202" s="152" t="s">
        <v>581</v>
      </c>
      <c r="F202" s="153">
        <v>895</v>
      </c>
      <c r="G202" s="152"/>
      <c r="H202" s="152">
        <v>1122.5</v>
      </c>
      <c r="I202" s="174">
        <v>1078</v>
      </c>
      <c r="J202" s="175" t="s">
        <v>729</v>
      </c>
      <c r="K202" s="124">
        <v>227.5</v>
      </c>
      <c r="L202" s="176">
        <v>0.25418994413407803</v>
      </c>
      <c r="M202" s="177" t="s">
        <v>557</v>
      </c>
      <c r="N202" s="178">
        <v>43117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200">
        <v>105</v>
      </c>
      <c r="B203" s="150">
        <v>43020</v>
      </c>
      <c r="C203" s="150"/>
      <c r="D203" s="151" t="s">
        <v>339</v>
      </c>
      <c r="E203" s="152" t="s">
        <v>581</v>
      </c>
      <c r="F203" s="153">
        <v>525</v>
      </c>
      <c r="G203" s="152"/>
      <c r="H203" s="152">
        <v>629</v>
      </c>
      <c r="I203" s="174">
        <v>629</v>
      </c>
      <c r="J203" s="226" t="s">
        <v>640</v>
      </c>
      <c r="K203" s="124">
        <v>104</v>
      </c>
      <c r="L203" s="176">
        <v>0.19809523809523799</v>
      </c>
      <c r="M203" s="177" t="s">
        <v>557</v>
      </c>
      <c r="N203" s="178">
        <v>43119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200">
        <v>106</v>
      </c>
      <c r="B204" s="150">
        <v>43046</v>
      </c>
      <c r="C204" s="150"/>
      <c r="D204" s="151" t="s">
        <v>380</v>
      </c>
      <c r="E204" s="152" t="s">
        <v>581</v>
      </c>
      <c r="F204" s="153">
        <v>740</v>
      </c>
      <c r="G204" s="152"/>
      <c r="H204" s="152">
        <v>892.5</v>
      </c>
      <c r="I204" s="174">
        <v>900</v>
      </c>
      <c r="J204" s="175" t="s">
        <v>699</v>
      </c>
      <c r="K204" s="124">
        <f>H204-F204</f>
        <v>152.5</v>
      </c>
      <c r="L204" s="176">
        <f>K204/F204</f>
        <v>0.20608108108108109</v>
      </c>
      <c r="M204" s="177" t="s">
        <v>557</v>
      </c>
      <c r="N204" s="178">
        <v>43052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8">
        <v>107</v>
      </c>
      <c r="B205" s="102">
        <v>43073</v>
      </c>
      <c r="C205" s="102"/>
      <c r="D205" s="103" t="s">
        <v>700</v>
      </c>
      <c r="E205" s="104" t="s">
        <v>581</v>
      </c>
      <c r="F205" s="105">
        <v>118.5</v>
      </c>
      <c r="G205" s="104"/>
      <c r="H205" s="104">
        <v>143.5</v>
      </c>
      <c r="I205" s="122">
        <v>145</v>
      </c>
      <c r="J205" s="137" t="s">
        <v>701</v>
      </c>
      <c r="K205" s="124">
        <f>H205-F205</f>
        <v>25</v>
      </c>
      <c r="L205" s="125">
        <f>K205/F205</f>
        <v>0.2109704641350211</v>
      </c>
      <c r="M205" s="126" t="s">
        <v>557</v>
      </c>
      <c r="N205" s="127">
        <v>43097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9">
        <v>108</v>
      </c>
      <c r="B206" s="106">
        <v>43090</v>
      </c>
      <c r="C206" s="106"/>
      <c r="D206" s="154" t="s">
        <v>421</v>
      </c>
      <c r="E206" s="108" t="s">
        <v>581</v>
      </c>
      <c r="F206" s="109">
        <v>715</v>
      </c>
      <c r="G206" s="109"/>
      <c r="H206" s="110">
        <v>500</v>
      </c>
      <c r="I206" s="128">
        <v>872</v>
      </c>
      <c r="J206" s="134" t="s">
        <v>702</v>
      </c>
      <c r="K206" s="130">
        <f>H206-F206</f>
        <v>-215</v>
      </c>
      <c r="L206" s="131">
        <f>K206/F206</f>
        <v>-0.30069930069930068</v>
      </c>
      <c r="M206" s="132" t="s">
        <v>621</v>
      </c>
      <c r="N206" s="133">
        <v>43670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8">
        <v>109</v>
      </c>
      <c r="B207" s="102">
        <v>43098</v>
      </c>
      <c r="C207" s="102"/>
      <c r="D207" s="103" t="s">
        <v>693</v>
      </c>
      <c r="E207" s="104" t="s">
        <v>581</v>
      </c>
      <c r="F207" s="105">
        <v>435</v>
      </c>
      <c r="G207" s="104"/>
      <c r="H207" s="104">
        <v>542.5</v>
      </c>
      <c r="I207" s="122">
        <v>539</v>
      </c>
      <c r="J207" s="137" t="s">
        <v>640</v>
      </c>
      <c r="K207" s="124">
        <v>107.5</v>
      </c>
      <c r="L207" s="125">
        <v>0.247126436781609</v>
      </c>
      <c r="M207" s="126" t="s">
        <v>557</v>
      </c>
      <c r="N207" s="127">
        <v>43206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8">
        <v>110</v>
      </c>
      <c r="B208" s="102">
        <v>43098</v>
      </c>
      <c r="C208" s="102"/>
      <c r="D208" s="103" t="s">
        <v>531</v>
      </c>
      <c r="E208" s="104" t="s">
        <v>581</v>
      </c>
      <c r="F208" s="105">
        <v>885</v>
      </c>
      <c r="G208" s="104"/>
      <c r="H208" s="104">
        <v>1090</v>
      </c>
      <c r="I208" s="122">
        <v>1084</v>
      </c>
      <c r="J208" s="137" t="s">
        <v>640</v>
      </c>
      <c r="K208" s="124">
        <v>205</v>
      </c>
      <c r="L208" s="125">
        <v>0.23163841807909599</v>
      </c>
      <c r="M208" s="126" t="s">
        <v>557</v>
      </c>
      <c r="N208" s="127">
        <v>43213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62">
        <v>111</v>
      </c>
      <c r="B209" s="343">
        <v>43192</v>
      </c>
      <c r="C209" s="343"/>
      <c r="D209" s="112" t="s">
        <v>710</v>
      </c>
      <c r="E209" s="346" t="s">
        <v>581</v>
      </c>
      <c r="F209" s="349">
        <v>478.5</v>
      </c>
      <c r="G209" s="346"/>
      <c r="H209" s="346">
        <v>442</v>
      </c>
      <c r="I209" s="352">
        <v>613</v>
      </c>
      <c r="J209" s="379" t="s">
        <v>800</v>
      </c>
      <c r="K209" s="130">
        <f>H209-F209</f>
        <v>-36.5</v>
      </c>
      <c r="L209" s="131">
        <f>K209/F209</f>
        <v>-7.6280041797283177E-2</v>
      </c>
      <c r="M209" s="132" t="s">
        <v>621</v>
      </c>
      <c r="N209" s="133">
        <v>43762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9">
        <v>112</v>
      </c>
      <c r="B210" s="106">
        <v>43194</v>
      </c>
      <c r="C210" s="106"/>
      <c r="D210" s="369" t="s">
        <v>782</v>
      </c>
      <c r="E210" s="108" t="s">
        <v>581</v>
      </c>
      <c r="F210" s="109">
        <f>141.5-7.3</f>
        <v>134.19999999999999</v>
      </c>
      <c r="G210" s="109"/>
      <c r="H210" s="110">
        <v>77</v>
      </c>
      <c r="I210" s="128">
        <v>180</v>
      </c>
      <c r="J210" s="379" t="s">
        <v>799</v>
      </c>
      <c r="K210" s="130">
        <f>H210-F210</f>
        <v>-57.199999999999989</v>
      </c>
      <c r="L210" s="131">
        <f>K210/F210</f>
        <v>-0.42622950819672129</v>
      </c>
      <c r="M210" s="132" t="s">
        <v>621</v>
      </c>
      <c r="N210" s="133">
        <v>43522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9">
        <v>113</v>
      </c>
      <c r="B211" s="106">
        <v>43209</v>
      </c>
      <c r="C211" s="106"/>
      <c r="D211" s="107" t="s">
        <v>703</v>
      </c>
      <c r="E211" s="108" t="s">
        <v>581</v>
      </c>
      <c r="F211" s="109">
        <v>430</v>
      </c>
      <c r="G211" s="109"/>
      <c r="H211" s="110">
        <v>220</v>
      </c>
      <c r="I211" s="128">
        <v>537</v>
      </c>
      <c r="J211" s="134" t="s">
        <v>704</v>
      </c>
      <c r="K211" s="130">
        <f>H211-F211</f>
        <v>-210</v>
      </c>
      <c r="L211" s="131">
        <f>K211/F211</f>
        <v>-0.48837209302325579</v>
      </c>
      <c r="M211" s="132" t="s">
        <v>621</v>
      </c>
      <c r="N211" s="133">
        <v>43252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63">
        <v>114</v>
      </c>
      <c r="B212" s="155">
        <v>43220</v>
      </c>
      <c r="C212" s="155"/>
      <c r="D212" s="156" t="s">
        <v>381</v>
      </c>
      <c r="E212" s="157" t="s">
        <v>581</v>
      </c>
      <c r="F212" s="159">
        <v>153.5</v>
      </c>
      <c r="G212" s="159"/>
      <c r="H212" s="159">
        <v>196</v>
      </c>
      <c r="I212" s="159">
        <v>196</v>
      </c>
      <c r="J212" s="354" t="s">
        <v>816</v>
      </c>
      <c r="K212" s="179">
        <f>H212-F212</f>
        <v>42.5</v>
      </c>
      <c r="L212" s="180">
        <f>K212/F212</f>
        <v>0.27687296416938112</v>
      </c>
      <c r="M212" s="158" t="s">
        <v>557</v>
      </c>
      <c r="N212" s="181">
        <v>43605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9">
        <v>115</v>
      </c>
      <c r="B213" s="106">
        <v>43306</v>
      </c>
      <c r="C213" s="106"/>
      <c r="D213" s="107" t="s">
        <v>726</v>
      </c>
      <c r="E213" s="108" t="s">
        <v>581</v>
      </c>
      <c r="F213" s="109">
        <v>27.5</v>
      </c>
      <c r="G213" s="109"/>
      <c r="H213" s="110">
        <v>13.1</v>
      </c>
      <c r="I213" s="128">
        <v>60</v>
      </c>
      <c r="J213" s="134" t="s">
        <v>730</v>
      </c>
      <c r="K213" s="130">
        <v>-14.4</v>
      </c>
      <c r="L213" s="131">
        <v>-0.52363636363636401</v>
      </c>
      <c r="M213" s="132" t="s">
        <v>621</v>
      </c>
      <c r="N213" s="133">
        <v>43138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62">
        <v>116</v>
      </c>
      <c r="B214" s="343">
        <v>43318</v>
      </c>
      <c r="C214" s="343"/>
      <c r="D214" s="112" t="s">
        <v>705</v>
      </c>
      <c r="E214" s="346" t="s">
        <v>581</v>
      </c>
      <c r="F214" s="346">
        <v>148.5</v>
      </c>
      <c r="G214" s="346"/>
      <c r="H214" s="346">
        <v>102</v>
      </c>
      <c r="I214" s="352">
        <v>182</v>
      </c>
      <c r="J214" s="134" t="s">
        <v>815</v>
      </c>
      <c r="K214" s="130">
        <f>H214-F214</f>
        <v>-46.5</v>
      </c>
      <c r="L214" s="131">
        <f>K214/F214</f>
        <v>-0.31313131313131315</v>
      </c>
      <c r="M214" s="132" t="s">
        <v>621</v>
      </c>
      <c r="N214" s="133">
        <v>43661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8">
        <v>117</v>
      </c>
      <c r="B215" s="102">
        <v>43335</v>
      </c>
      <c r="C215" s="102"/>
      <c r="D215" s="103" t="s">
        <v>731</v>
      </c>
      <c r="E215" s="104" t="s">
        <v>581</v>
      </c>
      <c r="F215" s="152">
        <v>285</v>
      </c>
      <c r="G215" s="104"/>
      <c r="H215" s="104">
        <v>355</v>
      </c>
      <c r="I215" s="122">
        <v>364</v>
      </c>
      <c r="J215" s="137" t="s">
        <v>732</v>
      </c>
      <c r="K215" s="124">
        <v>70</v>
      </c>
      <c r="L215" s="125">
        <v>0.24561403508771901</v>
      </c>
      <c r="M215" s="126" t="s">
        <v>557</v>
      </c>
      <c r="N215" s="127">
        <v>43455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8">
        <v>118</v>
      </c>
      <c r="B216" s="102">
        <v>43341</v>
      </c>
      <c r="C216" s="102"/>
      <c r="D216" s="103" t="s">
        <v>371</v>
      </c>
      <c r="E216" s="104" t="s">
        <v>581</v>
      </c>
      <c r="F216" s="152">
        <v>525</v>
      </c>
      <c r="G216" s="104"/>
      <c r="H216" s="104">
        <v>585</v>
      </c>
      <c r="I216" s="122">
        <v>635</v>
      </c>
      <c r="J216" s="137" t="s">
        <v>706</v>
      </c>
      <c r="K216" s="124">
        <f t="shared" ref="K216:K228" si="39">H216-F216</f>
        <v>60</v>
      </c>
      <c r="L216" s="125">
        <f t="shared" ref="L216:L228" si="40">K216/F216</f>
        <v>0.11428571428571428</v>
      </c>
      <c r="M216" s="126" t="s">
        <v>557</v>
      </c>
      <c r="N216" s="127">
        <v>43662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8">
        <v>119</v>
      </c>
      <c r="B217" s="102">
        <v>43395</v>
      </c>
      <c r="C217" s="102"/>
      <c r="D217" s="103" t="s">
        <v>358</v>
      </c>
      <c r="E217" s="104" t="s">
        <v>581</v>
      </c>
      <c r="F217" s="152">
        <v>475</v>
      </c>
      <c r="G217" s="104"/>
      <c r="H217" s="104">
        <v>574</v>
      </c>
      <c r="I217" s="122">
        <v>570</v>
      </c>
      <c r="J217" s="137" t="s">
        <v>640</v>
      </c>
      <c r="K217" s="124">
        <f t="shared" si="39"/>
        <v>99</v>
      </c>
      <c r="L217" s="125">
        <f t="shared" si="40"/>
        <v>0.20842105263157895</v>
      </c>
      <c r="M217" s="126" t="s">
        <v>557</v>
      </c>
      <c r="N217" s="127">
        <v>43403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200">
        <v>120</v>
      </c>
      <c r="B218" s="150">
        <v>43397</v>
      </c>
      <c r="C218" s="150"/>
      <c r="D218" s="396" t="s">
        <v>378</v>
      </c>
      <c r="E218" s="152" t="s">
        <v>581</v>
      </c>
      <c r="F218" s="152">
        <v>707.5</v>
      </c>
      <c r="G218" s="152"/>
      <c r="H218" s="152">
        <v>872</v>
      </c>
      <c r="I218" s="174">
        <v>872</v>
      </c>
      <c r="J218" s="175" t="s">
        <v>640</v>
      </c>
      <c r="K218" s="124">
        <f t="shared" si="39"/>
        <v>164.5</v>
      </c>
      <c r="L218" s="176">
        <f t="shared" si="40"/>
        <v>0.23250883392226149</v>
      </c>
      <c r="M218" s="177" t="s">
        <v>557</v>
      </c>
      <c r="N218" s="178">
        <v>43482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200">
        <v>121</v>
      </c>
      <c r="B219" s="150">
        <v>43398</v>
      </c>
      <c r="C219" s="150"/>
      <c r="D219" s="396" t="s">
        <v>340</v>
      </c>
      <c r="E219" s="152" t="s">
        <v>581</v>
      </c>
      <c r="F219" s="152">
        <v>162</v>
      </c>
      <c r="G219" s="152"/>
      <c r="H219" s="152">
        <v>204</v>
      </c>
      <c r="I219" s="174">
        <v>209</v>
      </c>
      <c r="J219" s="175" t="s">
        <v>814</v>
      </c>
      <c r="K219" s="124">
        <f t="shared" si="39"/>
        <v>42</v>
      </c>
      <c r="L219" s="176">
        <f t="shared" si="40"/>
        <v>0.25925925925925924</v>
      </c>
      <c r="M219" s="177" t="s">
        <v>557</v>
      </c>
      <c r="N219" s="178">
        <v>43539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201">
        <v>122</v>
      </c>
      <c r="B220" s="202">
        <v>43399</v>
      </c>
      <c r="C220" s="202"/>
      <c r="D220" s="151" t="s">
        <v>466</v>
      </c>
      <c r="E220" s="203" t="s">
        <v>581</v>
      </c>
      <c r="F220" s="203">
        <v>240</v>
      </c>
      <c r="G220" s="203"/>
      <c r="H220" s="203">
        <v>297</v>
      </c>
      <c r="I220" s="227">
        <v>297</v>
      </c>
      <c r="J220" s="175" t="s">
        <v>640</v>
      </c>
      <c r="K220" s="228">
        <f t="shared" si="39"/>
        <v>57</v>
      </c>
      <c r="L220" s="229">
        <f t="shared" si="40"/>
        <v>0.23749999999999999</v>
      </c>
      <c r="M220" s="230" t="s">
        <v>557</v>
      </c>
      <c r="N220" s="231">
        <v>43417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8">
        <v>123</v>
      </c>
      <c r="B221" s="102">
        <v>43439</v>
      </c>
      <c r="C221" s="102"/>
      <c r="D221" s="144" t="s">
        <v>707</v>
      </c>
      <c r="E221" s="104" t="s">
        <v>581</v>
      </c>
      <c r="F221" s="104">
        <v>202.5</v>
      </c>
      <c r="G221" s="104"/>
      <c r="H221" s="104">
        <v>255</v>
      </c>
      <c r="I221" s="122">
        <v>252</v>
      </c>
      <c r="J221" s="137" t="s">
        <v>640</v>
      </c>
      <c r="K221" s="124">
        <f t="shared" si="39"/>
        <v>52.5</v>
      </c>
      <c r="L221" s="125">
        <f t="shared" si="40"/>
        <v>0.25925925925925924</v>
      </c>
      <c r="M221" s="126" t="s">
        <v>557</v>
      </c>
      <c r="N221" s="127">
        <v>43542</v>
      </c>
      <c r="O221" s="54"/>
      <c r="P221" s="13"/>
      <c r="Q221" s="13"/>
      <c r="R221" s="90" t="s">
        <v>709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201">
        <v>124</v>
      </c>
      <c r="B222" s="202">
        <v>43465</v>
      </c>
      <c r="C222" s="102"/>
      <c r="D222" s="396" t="s">
        <v>403</v>
      </c>
      <c r="E222" s="203" t="s">
        <v>581</v>
      </c>
      <c r="F222" s="203">
        <v>710</v>
      </c>
      <c r="G222" s="203"/>
      <c r="H222" s="203">
        <v>866</v>
      </c>
      <c r="I222" s="227">
        <v>866</v>
      </c>
      <c r="J222" s="175" t="s">
        <v>640</v>
      </c>
      <c r="K222" s="124">
        <f t="shared" si="39"/>
        <v>156</v>
      </c>
      <c r="L222" s="125">
        <f t="shared" si="40"/>
        <v>0.21971830985915494</v>
      </c>
      <c r="M222" s="126" t="s">
        <v>557</v>
      </c>
      <c r="N222" s="357">
        <v>43553</v>
      </c>
      <c r="O222" s="54"/>
      <c r="P222" s="13"/>
      <c r="Q222" s="13"/>
      <c r="R222" s="14" t="s">
        <v>709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201">
        <v>125</v>
      </c>
      <c r="B223" s="202">
        <v>43522</v>
      </c>
      <c r="C223" s="202"/>
      <c r="D223" s="396" t="s">
        <v>139</v>
      </c>
      <c r="E223" s="203" t="s">
        <v>581</v>
      </c>
      <c r="F223" s="203">
        <v>337.25</v>
      </c>
      <c r="G223" s="203"/>
      <c r="H223" s="203">
        <v>398.5</v>
      </c>
      <c r="I223" s="227">
        <v>411</v>
      </c>
      <c r="J223" s="137" t="s">
        <v>813</v>
      </c>
      <c r="K223" s="124">
        <f t="shared" si="39"/>
        <v>61.25</v>
      </c>
      <c r="L223" s="125">
        <f t="shared" si="40"/>
        <v>0.1816160118606375</v>
      </c>
      <c r="M223" s="126" t="s">
        <v>557</v>
      </c>
      <c r="N223" s="357">
        <v>43760</v>
      </c>
      <c r="O223" s="54"/>
      <c r="P223" s="13"/>
      <c r="Q223" s="13"/>
      <c r="R223" s="90" t="s">
        <v>709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64">
        <v>126</v>
      </c>
      <c r="B224" s="160">
        <v>43559</v>
      </c>
      <c r="C224" s="160"/>
      <c r="D224" s="161" t="s">
        <v>395</v>
      </c>
      <c r="E224" s="162" t="s">
        <v>581</v>
      </c>
      <c r="F224" s="162">
        <v>130</v>
      </c>
      <c r="G224" s="162"/>
      <c r="H224" s="162">
        <v>65</v>
      </c>
      <c r="I224" s="182">
        <v>158</v>
      </c>
      <c r="J224" s="134" t="s">
        <v>708</v>
      </c>
      <c r="K224" s="130">
        <f t="shared" si="39"/>
        <v>-65</v>
      </c>
      <c r="L224" s="131">
        <f t="shared" si="40"/>
        <v>-0.5</v>
      </c>
      <c r="M224" s="132" t="s">
        <v>621</v>
      </c>
      <c r="N224" s="133">
        <v>43726</v>
      </c>
      <c r="O224" s="54"/>
      <c r="P224" s="13"/>
      <c r="Q224" s="13"/>
      <c r="R224" s="14" t="s">
        <v>711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65">
        <v>127</v>
      </c>
      <c r="B225" s="183">
        <v>43017</v>
      </c>
      <c r="C225" s="183"/>
      <c r="D225" s="184" t="s">
        <v>166</v>
      </c>
      <c r="E225" s="185" t="s">
        <v>581</v>
      </c>
      <c r="F225" s="186">
        <v>141.5</v>
      </c>
      <c r="G225" s="187"/>
      <c r="H225" s="187">
        <v>183.5</v>
      </c>
      <c r="I225" s="187">
        <v>210</v>
      </c>
      <c r="J225" s="213" t="s">
        <v>804</v>
      </c>
      <c r="K225" s="214">
        <f t="shared" si="39"/>
        <v>42</v>
      </c>
      <c r="L225" s="215">
        <f t="shared" si="40"/>
        <v>0.29681978798586572</v>
      </c>
      <c r="M225" s="186" t="s">
        <v>557</v>
      </c>
      <c r="N225" s="216">
        <v>43042</v>
      </c>
      <c r="O225" s="54"/>
      <c r="P225" s="13"/>
      <c r="Q225" s="13"/>
      <c r="R225" s="90" t="s">
        <v>711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64">
        <v>128</v>
      </c>
      <c r="B226" s="160">
        <v>43074</v>
      </c>
      <c r="C226" s="160"/>
      <c r="D226" s="161" t="s">
        <v>296</v>
      </c>
      <c r="E226" s="162" t="s">
        <v>581</v>
      </c>
      <c r="F226" s="163">
        <v>172</v>
      </c>
      <c r="G226" s="162"/>
      <c r="H226" s="162">
        <v>155.25</v>
      </c>
      <c r="I226" s="182">
        <v>230</v>
      </c>
      <c r="J226" s="379" t="s">
        <v>797</v>
      </c>
      <c r="K226" s="130">
        <f t="shared" ref="K226" si="41">H226-F226</f>
        <v>-16.75</v>
      </c>
      <c r="L226" s="131">
        <f t="shared" ref="L226" si="42">K226/F226</f>
        <v>-9.7383720930232565E-2</v>
      </c>
      <c r="M226" s="132" t="s">
        <v>621</v>
      </c>
      <c r="N226" s="133">
        <v>43787</v>
      </c>
      <c r="O226" s="54"/>
      <c r="P226" s="13"/>
      <c r="Q226" s="13"/>
      <c r="R226" s="14" t="s">
        <v>711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65">
        <v>129</v>
      </c>
      <c r="B227" s="183">
        <v>43398</v>
      </c>
      <c r="C227" s="183"/>
      <c r="D227" s="184" t="s">
        <v>103</v>
      </c>
      <c r="E227" s="185" t="s">
        <v>581</v>
      </c>
      <c r="F227" s="187">
        <v>698.5</v>
      </c>
      <c r="G227" s="187"/>
      <c r="H227" s="187">
        <v>850</v>
      </c>
      <c r="I227" s="187">
        <v>890</v>
      </c>
      <c r="J227" s="217" t="s">
        <v>810</v>
      </c>
      <c r="K227" s="214">
        <f t="shared" si="39"/>
        <v>151.5</v>
      </c>
      <c r="L227" s="215">
        <f t="shared" si="40"/>
        <v>0.21689334287759485</v>
      </c>
      <c r="M227" s="186" t="s">
        <v>557</v>
      </c>
      <c r="N227" s="216">
        <v>43453</v>
      </c>
      <c r="O227" s="54"/>
      <c r="P227" s="13"/>
      <c r="Q227" s="13"/>
      <c r="R227" s="14" t="s">
        <v>709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201">
        <v>130</v>
      </c>
      <c r="B228" s="155">
        <v>42877</v>
      </c>
      <c r="C228" s="155"/>
      <c r="D228" s="156" t="s">
        <v>370</v>
      </c>
      <c r="E228" s="157" t="s">
        <v>581</v>
      </c>
      <c r="F228" s="158">
        <v>127.6</v>
      </c>
      <c r="G228" s="159"/>
      <c r="H228" s="159">
        <v>138</v>
      </c>
      <c r="I228" s="159">
        <v>190</v>
      </c>
      <c r="J228" s="380" t="s">
        <v>801</v>
      </c>
      <c r="K228" s="179">
        <f t="shared" si="39"/>
        <v>10.400000000000006</v>
      </c>
      <c r="L228" s="180">
        <f t="shared" si="40"/>
        <v>8.1504702194357417E-2</v>
      </c>
      <c r="M228" s="158" t="s">
        <v>557</v>
      </c>
      <c r="N228" s="181">
        <v>43774</v>
      </c>
      <c r="O228" s="54"/>
      <c r="P228" s="13"/>
      <c r="Q228" s="13"/>
      <c r="R228" s="90" t="s">
        <v>711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66">
        <v>131</v>
      </c>
      <c r="B229" s="191">
        <v>43158</v>
      </c>
      <c r="C229" s="191"/>
      <c r="D229" s="188" t="s">
        <v>712</v>
      </c>
      <c r="E229" s="192" t="s">
        <v>581</v>
      </c>
      <c r="F229" s="193">
        <v>317</v>
      </c>
      <c r="G229" s="192"/>
      <c r="H229" s="192"/>
      <c r="I229" s="220">
        <v>398</v>
      </c>
      <c r="J229" s="233" t="s">
        <v>559</v>
      </c>
      <c r="K229" s="190"/>
      <c r="L229" s="189"/>
      <c r="M229" s="219" t="s">
        <v>559</v>
      </c>
      <c r="N229" s="218"/>
      <c r="O229" s="54"/>
      <c r="P229" s="13"/>
      <c r="Q229" s="13"/>
      <c r="R229" s="337" t="s">
        <v>711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64">
        <v>132</v>
      </c>
      <c r="B230" s="160">
        <v>43164</v>
      </c>
      <c r="C230" s="160"/>
      <c r="D230" s="161" t="s">
        <v>133</v>
      </c>
      <c r="E230" s="162" t="s">
        <v>581</v>
      </c>
      <c r="F230" s="163">
        <f>510-14.4</f>
        <v>495.6</v>
      </c>
      <c r="G230" s="162"/>
      <c r="H230" s="162">
        <v>350</v>
      </c>
      <c r="I230" s="182">
        <v>672</v>
      </c>
      <c r="J230" s="379" t="s">
        <v>806</v>
      </c>
      <c r="K230" s="130">
        <f t="shared" ref="K230" si="43">H230-F230</f>
        <v>-145.60000000000002</v>
      </c>
      <c r="L230" s="131">
        <f t="shared" ref="L230" si="44">K230/F230</f>
        <v>-0.29378531073446329</v>
      </c>
      <c r="M230" s="132" t="s">
        <v>621</v>
      </c>
      <c r="N230" s="133">
        <v>43887</v>
      </c>
      <c r="O230" s="54"/>
      <c r="P230" s="13"/>
      <c r="Q230" s="13"/>
      <c r="R230" s="14" t="s">
        <v>709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64">
        <v>133</v>
      </c>
      <c r="B231" s="160">
        <v>43237</v>
      </c>
      <c r="C231" s="160"/>
      <c r="D231" s="161" t="s">
        <v>460</v>
      </c>
      <c r="E231" s="162" t="s">
        <v>581</v>
      </c>
      <c r="F231" s="163">
        <v>230.3</v>
      </c>
      <c r="G231" s="162"/>
      <c r="H231" s="162">
        <v>102.5</v>
      </c>
      <c r="I231" s="182">
        <v>348</v>
      </c>
      <c r="J231" s="379" t="s">
        <v>808</v>
      </c>
      <c r="K231" s="130">
        <f t="shared" ref="K231:K232" si="45">H231-F231</f>
        <v>-127.80000000000001</v>
      </c>
      <c r="L231" s="131">
        <f t="shared" ref="L231:L232" si="46">K231/F231</f>
        <v>-0.55492835432045162</v>
      </c>
      <c r="M231" s="132" t="s">
        <v>621</v>
      </c>
      <c r="N231" s="133">
        <v>43896</v>
      </c>
      <c r="O231" s="54"/>
      <c r="P231" s="13"/>
      <c r="Q231" s="13"/>
      <c r="R231" s="339" t="s">
        <v>709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201">
        <v>134</v>
      </c>
      <c r="B232" s="155">
        <v>43258</v>
      </c>
      <c r="C232" s="155"/>
      <c r="D232" s="156" t="s">
        <v>427</v>
      </c>
      <c r="E232" s="157" t="s">
        <v>581</v>
      </c>
      <c r="F232" s="158">
        <f>342.5-5.1</f>
        <v>337.4</v>
      </c>
      <c r="G232" s="159"/>
      <c r="H232" s="159">
        <v>412.5</v>
      </c>
      <c r="I232" s="159">
        <v>439</v>
      </c>
      <c r="J232" s="380" t="s">
        <v>878</v>
      </c>
      <c r="K232" s="179">
        <f t="shared" si="45"/>
        <v>75.100000000000023</v>
      </c>
      <c r="L232" s="180">
        <f t="shared" si="46"/>
        <v>0.22258446947243635</v>
      </c>
      <c r="M232" s="158" t="s">
        <v>557</v>
      </c>
      <c r="N232" s="181">
        <v>44230</v>
      </c>
      <c r="O232" s="54"/>
      <c r="P232" s="13"/>
      <c r="Q232" s="13"/>
      <c r="R232" s="90" t="s">
        <v>711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210">
        <v>135</v>
      </c>
      <c r="B233" s="194">
        <v>43285</v>
      </c>
      <c r="C233" s="194"/>
      <c r="D233" s="197" t="s">
        <v>48</v>
      </c>
      <c r="E233" s="195" t="s">
        <v>581</v>
      </c>
      <c r="F233" s="193">
        <f>127.5-5.53</f>
        <v>121.97</v>
      </c>
      <c r="G233" s="195"/>
      <c r="H233" s="195"/>
      <c r="I233" s="221">
        <v>170</v>
      </c>
      <c r="J233" s="233" t="s">
        <v>559</v>
      </c>
      <c r="K233" s="223"/>
      <c r="L233" s="224"/>
      <c r="M233" s="222" t="s">
        <v>559</v>
      </c>
      <c r="N233" s="225"/>
      <c r="O233" s="54"/>
      <c r="P233" s="13"/>
      <c r="Q233" s="13"/>
      <c r="R233" s="14" t="s">
        <v>709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64">
        <v>136</v>
      </c>
      <c r="B234" s="160">
        <v>43294</v>
      </c>
      <c r="C234" s="160"/>
      <c r="D234" s="161" t="s">
        <v>240</v>
      </c>
      <c r="E234" s="162" t="s">
        <v>581</v>
      </c>
      <c r="F234" s="163">
        <v>46.5</v>
      </c>
      <c r="G234" s="162"/>
      <c r="H234" s="162">
        <v>17</v>
      </c>
      <c r="I234" s="182">
        <v>59</v>
      </c>
      <c r="J234" s="379" t="s">
        <v>805</v>
      </c>
      <c r="K234" s="130">
        <f t="shared" ref="K234" si="47">H234-F234</f>
        <v>-29.5</v>
      </c>
      <c r="L234" s="131">
        <f t="shared" ref="L234" si="48">K234/F234</f>
        <v>-0.63440860215053763</v>
      </c>
      <c r="M234" s="132" t="s">
        <v>621</v>
      </c>
      <c r="N234" s="133">
        <v>43887</v>
      </c>
      <c r="O234" s="54"/>
      <c r="P234" s="13"/>
      <c r="Q234" s="13"/>
      <c r="R234" s="14" t="s">
        <v>709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66">
        <v>137</v>
      </c>
      <c r="B235" s="191">
        <v>43396</v>
      </c>
      <c r="C235" s="191"/>
      <c r="D235" s="197" t="s">
        <v>405</v>
      </c>
      <c r="E235" s="195" t="s">
        <v>581</v>
      </c>
      <c r="F235" s="196">
        <v>156.5</v>
      </c>
      <c r="G235" s="195"/>
      <c r="H235" s="195"/>
      <c r="I235" s="221">
        <v>191</v>
      </c>
      <c r="J235" s="233" t="s">
        <v>559</v>
      </c>
      <c r="K235" s="223"/>
      <c r="L235" s="224"/>
      <c r="M235" s="222" t="s">
        <v>559</v>
      </c>
      <c r="N235" s="225"/>
      <c r="O235" s="54"/>
      <c r="P235" s="13"/>
      <c r="Q235" s="13"/>
      <c r="R235" s="14" t="s">
        <v>709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66">
        <v>138</v>
      </c>
      <c r="B236" s="191">
        <v>43439</v>
      </c>
      <c r="C236" s="191"/>
      <c r="D236" s="197" t="s">
        <v>322</v>
      </c>
      <c r="E236" s="195" t="s">
        <v>581</v>
      </c>
      <c r="F236" s="196">
        <v>259.5</v>
      </c>
      <c r="G236" s="195"/>
      <c r="H236" s="195"/>
      <c r="I236" s="221">
        <v>321</v>
      </c>
      <c r="J236" s="233" t="s">
        <v>559</v>
      </c>
      <c r="K236" s="223"/>
      <c r="L236" s="224"/>
      <c r="M236" s="222" t="s">
        <v>559</v>
      </c>
      <c r="N236" s="225"/>
      <c r="O236" s="13"/>
      <c r="P236" s="13"/>
      <c r="Q236" s="13"/>
      <c r="R236" s="14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64">
        <v>139</v>
      </c>
      <c r="B237" s="160">
        <v>43439</v>
      </c>
      <c r="C237" s="160"/>
      <c r="D237" s="161" t="s">
        <v>733</v>
      </c>
      <c r="E237" s="162" t="s">
        <v>581</v>
      </c>
      <c r="F237" s="162">
        <v>715</v>
      </c>
      <c r="G237" s="162"/>
      <c r="H237" s="162">
        <v>445</v>
      </c>
      <c r="I237" s="182">
        <v>840</v>
      </c>
      <c r="J237" s="134" t="s">
        <v>785</v>
      </c>
      <c r="K237" s="130">
        <f t="shared" ref="K237:K240" si="49">H237-F237</f>
        <v>-270</v>
      </c>
      <c r="L237" s="131">
        <f t="shared" ref="L237:L240" si="50">K237/F237</f>
        <v>-0.3776223776223776</v>
      </c>
      <c r="M237" s="132" t="s">
        <v>621</v>
      </c>
      <c r="N237" s="133">
        <v>43800</v>
      </c>
      <c r="O237" s="54"/>
      <c r="P237" s="13"/>
      <c r="Q237" s="13"/>
      <c r="R237" s="14" t="s">
        <v>709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201">
        <v>140</v>
      </c>
      <c r="B238" s="202">
        <v>43469</v>
      </c>
      <c r="C238" s="202"/>
      <c r="D238" s="151" t="s">
        <v>143</v>
      </c>
      <c r="E238" s="203" t="s">
        <v>581</v>
      </c>
      <c r="F238" s="203">
        <v>875</v>
      </c>
      <c r="G238" s="203"/>
      <c r="H238" s="203">
        <v>1165</v>
      </c>
      <c r="I238" s="227">
        <v>1185</v>
      </c>
      <c r="J238" s="137" t="s">
        <v>811</v>
      </c>
      <c r="K238" s="124">
        <f t="shared" si="49"/>
        <v>290</v>
      </c>
      <c r="L238" s="125">
        <f t="shared" si="50"/>
        <v>0.33142857142857141</v>
      </c>
      <c r="M238" s="126" t="s">
        <v>557</v>
      </c>
      <c r="N238" s="357">
        <v>43847</v>
      </c>
      <c r="O238" s="54"/>
      <c r="P238" s="13"/>
      <c r="Q238" s="13"/>
      <c r="R238" s="339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201">
        <v>141</v>
      </c>
      <c r="B239" s="202">
        <v>43559</v>
      </c>
      <c r="C239" s="202"/>
      <c r="D239" s="396" t="s">
        <v>337</v>
      </c>
      <c r="E239" s="203" t="s">
        <v>581</v>
      </c>
      <c r="F239" s="203">
        <f>387-14.63</f>
        <v>372.37</v>
      </c>
      <c r="G239" s="203"/>
      <c r="H239" s="203">
        <v>490</v>
      </c>
      <c r="I239" s="227">
        <v>490</v>
      </c>
      <c r="J239" s="137" t="s">
        <v>640</v>
      </c>
      <c r="K239" s="124">
        <f t="shared" si="49"/>
        <v>117.63</v>
      </c>
      <c r="L239" s="125">
        <f t="shared" si="50"/>
        <v>0.31589548030185027</v>
      </c>
      <c r="M239" s="126" t="s">
        <v>557</v>
      </c>
      <c r="N239" s="357">
        <v>43850</v>
      </c>
      <c r="O239" s="54"/>
      <c r="P239" s="13"/>
      <c r="Q239" s="13"/>
      <c r="R239" s="339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64">
        <v>142</v>
      </c>
      <c r="B240" s="160">
        <v>43578</v>
      </c>
      <c r="C240" s="160"/>
      <c r="D240" s="161" t="s">
        <v>734</v>
      </c>
      <c r="E240" s="162" t="s">
        <v>558</v>
      </c>
      <c r="F240" s="162">
        <v>220</v>
      </c>
      <c r="G240" s="162"/>
      <c r="H240" s="162">
        <v>127.5</v>
      </c>
      <c r="I240" s="182">
        <v>284</v>
      </c>
      <c r="J240" s="379" t="s">
        <v>809</v>
      </c>
      <c r="K240" s="130">
        <f t="shared" si="49"/>
        <v>-92.5</v>
      </c>
      <c r="L240" s="131">
        <f t="shared" si="50"/>
        <v>-0.42045454545454547</v>
      </c>
      <c r="M240" s="132" t="s">
        <v>621</v>
      </c>
      <c r="N240" s="133">
        <v>43896</v>
      </c>
      <c r="O240" s="54"/>
      <c r="P240" s="13"/>
      <c r="Q240" s="13"/>
      <c r="R240" s="14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201">
        <v>143</v>
      </c>
      <c r="B241" s="202">
        <v>43622</v>
      </c>
      <c r="C241" s="202"/>
      <c r="D241" s="396" t="s">
        <v>467</v>
      </c>
      <c r="E241" s="203" t="s">
        <v>558</v>
      </c>
      <c r="F241" s="203">
        <v>332.8</v>
      </c>
      <c r="G241" s="203"/>
      <c r="H241" s="203">
        <v>405</v>
      </c>
      <c r="I241" s="227">
        <v>419</v>
      </c>
      <c r="J241" s="137" t="s">
        <v>812</v>
      </c>
      <c r="K241" s="124">
        <f t="shared" ref="K241" si="51">H241-F241</f>
        <v>72.199999999999989</v>
      </c>
      <c r="L241" s="125">
        <f t="shared" ref="L241" si="52">K241/F241</f>
        <v>0.21694711538461534</v>
      </c>
      <c r="M241" s="126" t="s">
        <v>557</v>
      </c>
      <c r="N241" s="357">
        <v>43860</v>
      </c>
      <c r="O241" s="54"/>
      <c r="P241" s="13"/>
      <c r="Q241" s="13"/>
      <c r="R241" s="14" t="s">
        <v>711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40">
        <v>144</v>
      </c>
      <c r="B242" s="139">
        <v>43641</v>
      </c>
      <c r="C242" s="139"/>
      <c r="D242" s="140" t="s">
        <v>137</v>
      </c>
      <c r="E242" s="141" t="s">
        <v>581</v>
      </c>
      <c r="F242" s="142">
        <v>386</v>
      </c>
      <c r="G242" s="143"/>
      <c r="H242" s="143">
        <v>395</v>
      </c>
      <c r="I242" s="143">
        <v>452</v>
      </c>
      <c r="J242" s="166" t="s">
        <v>802</v>
      </c>
      <c r="K242" s="167">
        <f t="shared" ref="K242" si="53">H242-F242</f>
        <v>9</v>
      </c>
      <c r="L242" s="168">
        <f t="shared" ref="L242" si="54">K242/F242</f>
        <v>2.3316062176165803E-2</v>
      </c>
      <c r="M242" s="169" t="s">
        <v>666</v>
      </c>
      <c r="N242" s="170">
        <v>43868</v>
      </c>
      <c r="O242" s="13"/>
      <c r="P242" s="13"/>
      <c r="Q242" s="13"/>
      <c r="R242" s="14" t="s">
        <v>711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67">
        <v>145</v>
      </c>
      <c r="B243" s="191">
        <v>43707</v>
      </c>
      <c r="C243" s="191"/>
      <c r="D243" s="197" t="s">
        <v>256</v>
      </c>
      <c r="E243" s="195" t="s">
        <v>581</v>
      </c>
      <c r="F243" s="195" t="s">
        <v>713</v>
      </c>
      <c r="G243" s="195"/>
      <c r="H243" s="195"/>
      <c r="I243" s="221">
        <v>190</v>
      </c>
      <c r="J243" s="233" t="s">
        <v>559</v>
      </c>
      <c r="K243" s="223"/>
      <c r="L243" s="224"/>
      <c r="M243" s="353" t="s">
        <v>559</v>
      </c>
      <c r="N243" s="225"/>
      <c r="O243" s="13"/>
      <c r="P243" s="13"/>
      <c r="Q243" s="13"/>
      <c r="R243" s="339" t="s">
        <v>709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1">
        <v>146</v>
      </c>
      <c r="B244" s="202">
        <v>43731</v>
      </c>
      <c r="C244" s="202"/>
      <c r="D244" s="151" t="s">
        <v>419</v>
      </c>
      <c r="E244" s="203" t="s">
        <v>581</v>
      </c>
      <c r="F244" s="203">
        <v>235</v>
      </c>
      <c r="G244" s="203"/>
      <c r="H244" s="203">
        <v>295</v>
      </c>
      <c r="I244" s="227">
        <v>296</v>
      </c>
      <c r="J244" s="137" t="s">
        <v>790</v>
      </c>
      <c r="K244" s="124">
        <f t="shared" ref="K244" si="55">H244-F244</f>
        <v>60</v>
      </c>
      <c r="L244" s="125">
        <f t="shared" ref="L244" si="56">K244/F244</f>
        <v>0.25531914893617019</v>
      </c>
      <c r="M244" s="126" t="s">
        <v>557</v>
      </c>
      <c r="N244" s="357">
        <v>43844</v>
      </c>
      <c r="O244" s="54"/>
      <c r="P244" s="13"/>
      <c r="Q244" s="13"/>
      <c r="R244" s="14" t="s">
        <v>711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201">
        <v>147</v>
      </c>
      <c r="B245" s="202">
        <v>43752</v>
      </c>
      <c r="C245" s="202"/>
      <c r="D245" s="151" t="s">
        <v>781</v>
      </c>
      <c r="E245" s="203" t="s">
        <v>581</v>
      </c>
      <c r="F245" s="203">
        <v>277.5</v>
      </c>
      <c r="G245" s="203"/>
      <c r="H245" s="203">
        <v>333</v>
      </c>
      <c r="I245" s="227">
        <v>333</v>
      </c>
      <c r="J245" s="137" t="s">
        <v>791</v>
      </c>
      <c r="K245" s="124">
        <f t="shared" ref="K245" si="57">H245-F245</f>
        <v>55.5</v>
      </c>
      <c r="L245" s="125">
        <f t="shared" ref="L245" si="58">K245/F245</f>
        <v>0.2</v>
      </c>
      <c r="M245" s="126" t="s">
        <v>557</v>
      </c>
      <c r="N245" s="357">
        <v>43846</v>
      </c>
      <c r="O245" s="54"/>
      <c r="P245" s="13"/>
      <c r="Q245" s="13"/>
      <c r="R245" s="339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148</v>
      </c>
      <c r="B246" s="202">
        <v>43752</v>
      </c>
      <c r="C246" s="202"/>
      <c r="D246" s="151" t="s">
        <v>780</v>
      </c>
      <c r="E246" s="203" t="s">
        <v>581</v>
      </c>
      <c r="F246" s="203">
        <v>930</v>
      </c>
      <c r="G246" s="203"/>
      <c r="H246" s="203">
        <v>1165</v>
      </c>
      <c r="I246" s="227">
        <v>1200</v>
      </c>
      <c r="J246" s="137" t="s">
        <v>792</v>
      </c>
      <c r="K246" s="124">
        <f t="shared" ref="K246" si="59">H246-F246</f>
        <v>235</v>
      </c>
      <c r="L246" s="125">
        <f t="shared" ref="L246" si="60">K246/F246</f>
        <v>0.25268817204301075</v>
      </c>
      <c r="M246" s="126" t="s">
        <v>557</v>
      </c>
      <c r="N246" s="357">
        <v>43847</v>
      </c>
      <c r="O246" s="54"/>
      <c r="P246" s="13"/>
      <c r="Q246" s="13"/>
      <c r="R246" s="339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66">
        <v>149</v>
      </c>
      <c r="B247" s="342">
        <v>43753</v>
      </c>
      <c r="C247" s="207"/>
      <c r="D247" s="368" t="s">
        <v>779</v>
      </c>
      <c r="E247" s="345" t="s">
        <v>581</v>
      </c>
      <c r="F247" s="348">
        <v>111</v>
      </c>
      <c r="G247" s="345"/>
      <c r="H247" s="345"/>
      <c r="I247" s="351">
        <v>141</v>
      </c>
      <c r="J247" s="233" t="s">
        <v>559</v>
      </c>
      <c r="K247" s="233"/>
      <c r="L247" s="119"/>
      <c r="M247" s="356" t="s">
        <v>559</v>
      </c>
      <c r="N247" s="235"/>
      <c r="O247" s="13"/>
      <c r="P247" s="13"/>
      <c r="Q247" s="13"/>
      <c r="R247" s="339" t="s">
        <v>711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201">
        <v>150</v>
      </c>
      <c r="B248" s="202">
        <v>43753</v>
      </c>
      <c r="C248" s="202"/>
      <c r="D248" s="151" t="s">
        <v>778</v>
      </c>
      <c r="E248" s="203" t="s">
        <v>581</v>
      </c>
      <c r="F248" s="204">
        <v>296</v>
      </c>
      <c r="G248" s="203"/>
      <c r="H248" s="203">
        <v>370</v>
      </c>
      <c r="I248" s="227">
        <v>370</v>
      </c>
      <c r="J248" s="137" t="s">
        <v>640</v>
      </c>
      <c r="K248" s="124">
        <f t="shared" ref="K248" si="61">H248-F248</f>
        <v>74</v>
      </c>
      <c r="L248" s="125">
        <f t="shared" ref="L248" si="62">K248/F248</f>
        <v>0.25</v>
      </c>
      <c r="M248" s="126" t="s">
        <v>557</v>
      </c>
      <c r="N248" s="357">
        <v>43853</v>
      </c>
      <c r="O248" s="54"/>
      <c r="P248" s="13"/>
      <c r="Q248" s="13"/>
      <c r="R248" s="339" t="s">
        <v>711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67">
        <v>151</v>
      </c>
      <c r="B249" s="206">
        <v>43754</v>
      </c>
      <c r="C249" s="206"/>
      <c r="D249" s="188" t="s">
        <v>777</v>
      </c>
      <c r="E249" s="344" t="s">
        <v>581</v>
      </c>
      <c r="F249" s="347" t="s">
        <v>774</v>
      </c>
      <c r="G249" s="344"/>
      <c r="H249" s="344"/>
      <c r="I249" s="350">
        <v>344</v>
      </c>
      <c r="J249" s="233" t="s">
        <v>559</v>
      </c>
      <c r="K249" s="236"/>
      <c r="L249" s="355"/>
      <c r="M249" s="338" t="s">
        <v>559</v>
      </c>
      <c r="N249" s="358"/>
      <c r="O249" s="13"/>
      <c r="P249" s="13"/>
      <c r="Q249" s="13"/>
      <c r="R249" s="339" t="s">
        <v>711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1">
        <v>152</v>
      </c>
      <c r="B250" s="207">
        <v>43832</v>
      </c>
      <c r="C250" s="207"/>
      <c r="D250" s="211" t="s">
        <v>759</v>
      </c>
      <c r="E250" s="208" t="s">
        <v>581</v>
      </c>
      <c r="F250" s="209" t="s">
        <v>789</v>
      </c>
      <c r="G250" s="208"/>
      <c r="H250" s="208"/>
      <c r="I250" s="232">
        <v>590</v>
      </c>
      <c r="J250" s="233" t="s">
        <v>559</v>
      </c>
      <c r="K250" s="233"/>
      <c r="L250" s="119"/>
      <c r="M250" s="338" t="s">
        <v>559</v>
      </c>
      <c r="N250" s="235"/>
      <c r="O250" s="13"/>
      <c r="P250" s="13"/>
      <c r="Q250" s="13"/>
      <c r="R250" s="339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1">
        <v>153</v>
      </c>
      <c r="B251" s="202">
        <v>43966</v>
      </c>
      <c r="C251" s="202"/>
      <c r="D251" s="151" t="s">
        <v>64</v>
      </c>
      <c r="E251" s="203" t="s">
        <v>581</v>
      </c>
      <c r="F251" s="204">
        <v>67.5</v>
      </c>
      <c r="G251" s="203"/>
      <c r="H251" s="203">
        <v>86</v>
      </c>
      <c r="I251" s="227">
        <v>86</v>
      </c>
      <c r="J251" s="137" t="s">
        <v>821</v>
      </c>
      <c r="K251" s="124">
        <f t="shared" ref="K251" si="63">H251-F251</f>
        <v>18.5</v>
      </c>
      <c r="L251" s="125">
        <f t="shared" ref="L251" si="64">K251/F251</f>
        <v>0.27407407407407408</v>
      </c>
      <c r="M251" s="126" t="s">
        <v>557</v>
      </c>
      <c r="N251" s="357">
        <v>44008</v>
      </c>
      <c r="O251" s="54"/>
      <c r="P251" s="13"/>
      <c r="Q251" s="13"/>
      <c r="R251" s="339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5">
        <v>154</v>
      </c>
      <c r="B252" s="207">
        <v>44035</v>
      </c>
      <c r="C252" s="207"/>
      <c r="D252" s="211" t="s">
        <v>466</v>
      </c>
      <c r="E252" s="208" t="s">
        <v>581</v>
      </c>
      <c r="F252" s="209" t="s">
        <v>824</v>
      </c>
      <c r="G252" s="208"/>
      <c r="H252" s="208"/>
      <c r="I252" s="232">
        <v>296</v>
      </c>
      <c r="J252" s="233" t="s">
        <v>559</v>
      </c>
      <c r="K252" s="233"/>
      <c r="L252" s="119"/>
      <c r="M252" s="234"/>
      <c r="N252" s="235"/>
      <c r="O252" s="13"/>
      <c r="P252" s="13"/>
      <c r="Q252" s="13"/>
      <c r="R252" s="339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201">
        <v>155</v>
      </c>
      <c r="B253" s="202">
        <v>44092</v>
      </c>
      <c r="C253" s="202"/>
      <c r="D253" s="151" t="s">
        <v>399</v>
      </c>
      <c r="E253" s="203" t="s">
        <v>581</v>
      </c>
      <c r="F253" s="203">
        <v>206</v>
      </c>
      <c r="G253" s="203"/>
      <c r="H253" s="203">
        <v>248</v>
      </c>
      <c r="I253" s="227">
        <v>248</v>
      </c>
      <c r="J253" s="137" t="s">
        <v>640</v>
      </c>
      <c r="K253" s="124">
        <f t="shared" ref="K253:K254" si="65">H253-F253</f>
        <v>42</v>
      </c>
      <c r="L253" s="125">
        <f t="shared" ref="L253:L254" si="66">K253/F253</f>
        <v>0.20388349514563106</v>
      </c>
      <c r="M253" s="126" t="s">
        <v>557</v>
      </c>
      <c r="N253" s="357">
        <v>44214</v>
      </c>
      <c r="O253" s="54"/>
      <c r="P253" s="13"/>
      <c r="Q253" s="13"/>
      <c r="R253" s="339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201">
        <v>156</v>
      </c>
      <c r="B254" s="202">
        <v>44140</v>
      </c>
      <c r="C254" s="202"/>
      <c r="D254" s="151" t="s">
        <v>399</v>
      </c>
      <c r="E254" s="203" t="s">
        <v>581</v>
      </c>
      <c r="F254" s="203">
        <v>182.5</v>
      </c>
      <c r="G254" s="203"/>
      <c r="H254" s="203">
        <v>248</v>
      </c>
      <c r="I254" s="227">
        <v>248</v>
      </c>
      <c r="J254" s="137" t="s">
        <v>640</v>
      </c>
      <c r="K254" s="124">
        <f t="shared" si="65"/>
        <v>65.5</v>
      </c>
      <c r="L254" s="125">
        <f t="shared" si="66"/>
        <v>0.35890410958904112</v>
      </c>
      <c r="M254" s="126" t="s">
        <v>557</v>
      </c>
      <c r="N254" s="357">
        <v>44214</v>
      </c>
      <c r="O254" s="54"/>
      <c r="P254" s="13"/>
      <c r="Q254" s="13"/>
      <c r="R254" s="339" t="s">
        <v>711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205">
        <v>157</v>
      </c>
      <c r="B255" s="207">
        <v>44140</v>
      </c>
      <c r="C255" s="207"/>
      <c r="D255" s="211" t="s">
        <v>322</v>
      </c>
      <c r="E255" s="208" t="s">
        <v>581</v>
      </c>
      <c r="F255" s="209" t="s">
        <v>828</v>
      </c>
      <c r="G255" s="208"/>
      <c r="H255" s="208"/>
      <c r="I255" s="232">
        <v>320</v>
      </c>
      <c r="J255" s="233" t="s">
        <v>559</v>
      </c>
      <c r="K255" s="233"/>
      <c r="L255" s="119"/>
      <c r="M255" s="234"/>
      <c r="N255" s="235"/>
      <c r="O255" s="13"/>
      <c r="P255" s="13"/>
      <c r="Q255" s="13"/>
      <c r="R255" s="339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201">
        <v>158</v>
      </c>
      <c r="B256" s="202">
        <v>44140</v>
      </c>
      <c r="C256" s="202"/>
      <c r="D256" s="151" t="s">
        <v>462</v>
      </c>
      <c r="E256" s="203" t="s">
        <v>581</v>
      </c>
      <c r="F256" s="204">
        <v>925</v>
      </c>
      <c r="G256" s="203"/>
      <c r="H256" s="203">
        <v>1095</v>
      </c>
      <c r="I256" s="227">
        <v>1093</v>
      </c>
      <c r="J256" s="510" t="s">
        <v>835</v>
      </c>
      <c r="K256" s="124">
        <f t="shared" ref="K256" si="67">H256-F256</f>
        <v>170</v>
      </c>
      <c r="L256" s="125">
        <f t="shared" ref="L256" si="68">K256/F256</f>
        <v>0.18378378378378379</v>
      </c>
      <c r="M256" s="126" t="s">
        <v>557</v>
      </c>
      <c r="N256" s="357">
        <v>44201</v>
      </c>
      <c r="O256" s="13"/>
      <c r="P256" s="13"/>
      <c r="Q256" s="13"/>
      <c r="R256" s="339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5">
        <v>159</v>
      </c>
      <c r="B257" s="207">
        <v>44140</v>
      </c>
      <c r="C257" s="207"/>
      <c r="D257" s="211" t="s">
        <v>337</v>
      </c>
      <c r="E257" s="208" t="s">
        <v>581</v>
      </c>
      <c r="F257" s="209" t="s">
        <v>829</v>
      </c>
      <c r="G257" s="208"/>
      <c r="H257" s="208"/>
      <c r="I257" s="232">
        <v>406</v>
      </c>
      <c r="J257" s="233" t="s">
        <v>559</v>
      </c>
      <c r="K257" s="233"/>
      <c r="L257" s="119"/>
      <c r="M257" s="234"/>
      <c r="N257" s="235"/>
      <c r="O257" s="13"/>
      <c r="P257" s="13"/>
      <c r="Q257" s="13"/>
      <c r="R257" s="339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205">
        <v>160</v>
      </c>
      <c r="B258" s="207">
        <v>44141</v>
      </c>
      <c r="C258" s="207"/>
      <c r="D258" s="211" t="s">
        <v>466</v>
      </c>
      <c r="E258" s="208" t="s">
        <v>581</v>
      </c>
      <c r="F258" s="209" t="s">
        <v>830</v>
      </c>
      <c r="G258" s="208"/>
      <c r="H258" s="208"/>
      <c r="I258" s="232">
        <v>290</v>
      </c>
      <c r="J258" s="233" t="s">
        <v>559</v>
      </c>
      <c r="K258" s="233"/>
      <c r="L258" s="119"/>
      <c r="M258" s="234"/>
      <c r="N258" s="235"/>
      <c r="O258" s="13"/>
      <c r="P258" s="13"/>
      <c r="Q258" s="13"/>
      <c r="R258" s="339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205">
        <v>161</v>
      </c>
      <c r="B259" s="207">
        <v>44187</v>
      </c>
      <c r="C259" s="207"/>
      <c r="D259" s="211" t="s">
        <v>755</v>
      </c>
      <c r="E259" s="208" t="s">
        <v>581</v>
      </c>
      <c r="F259" s="498" t="s">
        <v>833</v>
      </c>
      <c r="G259" s="208"/>
      <c r="H259" s="208"/>
      <c r="I259" s="232">
        <v>239</v>
      </c>
      <c r="J259" s="499" t="s">
        <v>559</v>
      </c>
      <c r="K259" s="233"/>
      <c r="L259" s="119"/>
      <c r="M259" s="234"/>
      <c r="N259" s="235"/>
      <c r="O259" s="13"/>
      <c r="P259" s="13"/>
      <c r="Q259" s="13"/>
      <c r="R259" s="339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205"/>
      <c r="B260" s="207"/>
      <c r="C260" s="207"/>
      <c r="D260" s="211"/>
      <c r="E260" s="208"/>
      <c r="F260" s="209"/>
      <c r="G260" s="208"/>
      <c r="H260" s="208"/>
      <c r="I260" s="232"/>
      <c r="J260" s="233"/>
      <c r="K260" s="233"/>
      <c r="L260" s="119"/>
      <c r="M260" s="234"/>
      <c r="N260" s="235"/>
      <c r="O260" s="13"/>
      <c r="P260" s="13"/>
      <c r="R260" s="339"/>
    </row>
    <row r="261" spans="1:26">
      <c r="A261" s="205"/>
      <c r="B261" s="207"/>
      <c r="C261" s="207"/>
      <c r="D261" s="211"/>
      <c r="E261" s="208"/>
      <c r="F261" s="209"/>
      <c r="G261" s="208"/>
      <c r="H261" s="208"/>
      <c r="I261" s="232"/>
      <c r="J261" s="233"/>
      <c r="K261" s="233"/>
      <c r="L261" s="119"/>
      <c r="M261" s="234"/>
      <c r="N261" s="235"/>
      <c r="O261" s="13"/>
      <c r="R261" s="237"/>
    </row>
    <row r="262" spans="1:26">
      <c r="A262" s="205"/>
      <c r="B262" s="207"/>
      <c r="C262" s="207"/>
      <c r="D262" s="211"/>
      <c r="E262" s="208"/>
      <c r="F262" s="209"/>
      <c r="G262" s="208"/>
      <c r="H262" s="208"/>
      <c r="I262" s="232"/>
      <c r="J262" s="233"/>
      <c r="K262" s="233"/>
      <c r="L262" s="119"/>
      <c r="M262" s="234"/>
      <c r="N262" s="235"/>
      <c r="O262" s="13"/>
      <c r="R262" s="237"/>
    </row>
    <row r="263" spans="1:26">
      <c r="A263" s="205"/>
      <c r="B263" s="207"/>
      <c r="C263" s="207"/>
      <c r="D263" s="211"/>
      <c r="E263" s="208"/>
      <c r="F263" s="209"/>
      <c r="G263" s="208"/>
      <c r="H263" s="208"/>
      <c r="I263" s="232"/>
      <c r="J263" s="233"/>
      <c r="K263" s="233"/>
      <c r="L263" s="119"/>
      <c r="M263" s="234"/>
      <c r="N263" s="235"/>
      <c r="O263" s="13"/>
      <c r="R263" s="237"/>
    </row>
    <row r="264" spans="1:26">
      <c r="A264" s="205"/>
      <c r="B264" s="196" t="s">
        <v>784</v>
      </c>
      <c r="O264" s="13"/>
      <c r="R264" s="237"/>
    </row>
    <row r="265" spans="1:26">
      <c r="R265" s="237"/>
    </row>
    <row r="266" spans="1:26">
      <c r="R266" s="237"/>
    </row>
    <row r="267" spans="1:26">
      <c r="R267" s="237"/>
    </row>
    <row r="268" spans="1:26">
      <c r="R268" s="237"/>
    </row>
    <row r="269" spans="1:26">
      <c r="R269" s="237"/>
    </row>
    <row r="270" spans="1:26">
      <c r="R270" s="237"/>
    </row>
    <row r="271" spans="1:26">
      <c r="R271" s="237"/>
    </row>
    <row r="281" spans="1:6">
      <c r="A281" s="212"/>
    </row>
    <row r="282" spans="1:6">
      <c r="A282" s="212"/>
      <c r="F282" s="500"/>
    </row>
    <row r="283" spans="1:6">
      <c r="A283" s="208"/>
    </row>
  </sheetData>
  <autoFilter ref="R1:R279"/>
  <mergeCells count="3">
    <mergeCell ref="A61:A62"/>
    <mergeCell ref="B61:B62"/>
    <mergeCell ref="J61:J6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2021-02-08T02:24:28Z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