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F&amp;O)'!$R$1:$R$277</definedName>
    <definedName name="_xlnm._FilterDatabase" localSheetId="1" hidden="1">'Future Intra'!$B$13:$P$13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3" i="6" l="1"/>
  <c r="M63" i="6" s="1"/>
  <c r="K62" i="6"/>
  <c r="M62" i="6" s="1"/>
  <c r="L31" i="6"/>
  <c r="M31" i="6" s="1"/>
  <c r="K31" i="6"/>
  <c r="L36" i="6"/>
  <c r="K36" i="6"/>
  <c r="L29" i="6"/>
  <c r="K29" i="6"/>
  <c r="M36" i="6" l="1"/>
  <c r="M29" i="6"/>
  <c r="K61" i="6"/>
  <c r="M61" i="6" s="1"/>
  <c r="L15" i="6"/>
  <c r="K15" i="6"/>
  <c r="M15" i="6" l="1"/>
  <c r="L46" i="6"/>
  <c r="M46" i="6" s="1"/>
  <c r="K46" i="6"/>
  <c r="L47" i="6"/>
  <c r="K47" i="6"/>
  <c r="M47" i="6" l="1"/>
  <c r="P17" i="6"/>
  <c r="P18" i="6"/>
  <c r="K60" i="6"/>
  <c r="M60" i="6" s="1"/>
  <c r="K58" i="6"/>
  <c r="M58" i="6" s="1"/>
  <c r="K59" i="6"/>
  <c r="M59" i="6" s="1"/>
  <c r="L35" i="6"/>
  <c r="K35" i="6"/>
  <c r="P16" i="6"/>
  <c r="L30" i="6"/>
  <c r="K30" i="6"/>
  <c r="M30" i="6" s="1"/>
  <c r="M35" i="6" l="1"/>
  <c r="L12" i="6"/>
  <c r="K12" i="6"/>
  <c r="L14" i="6"/>
  <c r="K14" i="6"/>
  <c r="L13" i="6"/>
  <c r="K13" i="6"/>
  <c r="P15" i="6"/>
  <c r="M12" i="6" l="1"/>
  <c r="M14" i="6"/>
  <c r="M13" i="6"/>
  <c r="K260" i="6"/>
  <c r="L260" i="6" s="1"/>
  <c r="K57" i="6"/>
  <c r="M57" i="6" s="1"/>
  <c r="K56" i="6"/>
  <c r="M56" i="6" s="1"/>
  <c r="P11" i="6"/>
  <c r="P10" i="6"/>
  <c r="P72" i="6"/>
  <c r="L72" i="6"/>
  <c r="K72" i="6"/>
  <c r="K239" i="6"/>
  <c r="L239" i="6" s="1"/>
  <c r="K259" i="6"/>
  <c r="L259" i="6" s="1"/>
  <c r="K258" i="6"/>
  <c r="L258" i="6" s="1"/>
  <c r="K257" i="6"/>
  <c r="L257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8" i="6"/>
  <c r="L238" i="6" s="1"/>
  <c r="K237" i="6"/>
  <c r="L237" i="6" s="1"/>
  <c r="K236" i="6"/>
  <c r="L236" i="6" s="1"/>
  <c r="F235" i="6"/>
  <c r="K235" i="6" s="1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F229" i="6"/>
  <c r="K229" i="6" s="1"/>
  <c r="L229" i="6" s="1"/>
  <c r="F228" i="6"/>
  <c r="K228" i="6" s="1"/>
  <c r="L228" i="6" s="1"/>
  <c r="K227" i="6"/>
  <c r="L227" i="6" s="1"/>
  <c r="F226" i="6"/>
  <c r="K226" i="6" s="1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0" i="6"/>
  <c r="L210" i="6" s="1"/>
  <c r="K208" i="6"/>
  <c r="L208" i="6" s="1"/>
  <c r="K207" i="6"/>
  <c r="L207" i="6" s="1"/>
  <c r="F206" i="6"/>
  <c r="K206" i="6" s="1"/>
  <c r="L206" i="6" s="1"/>
  <c r="K205" i="6"/>
  <c r="L205" i="6" s="1"/>
  <c r="K202" i="6"/>
  <c r="L202" i="6" s="1"/>
  <c r="K201" i="6"/>
  <c r="L201" i="6" s="1"/>
  <c r="K200" i="6"/>
  <c r="L200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0" i="6"/>
  <c r="L180" i="6" s="1"/>
  <c r="K178" i="6"/>
  <c r="L178" i="6" s="1"/>
  <c r="K176" i="6"/>
  <c r="L176" i="6" s="1"/>
  <c r="K174" i="6"/>
  <c r="L174" i="6" s="1"/>
  <c r="K173" i="6"/>
  <c r="L173" i="6" s="1"/>
  <c r="K172" i="6"/>
  <c r="L172" i="6" s="1"/>
  <c r="K170" i="6"/>
  <c r="L170" i="6" s="1"/>
  <c r="K169" i="6"/>
  <c r="L169" i="6" s="1"/>
  <c r="K168" i="6"/>
  <c r="L168" i="6" s="1"/>
  <c r="K167" i="6"/>
  <c r="K166" i="6"/>
  <c r="L166" i="6" s="1"/>
  <c r="K165" i="6"/>
  <c r="L165" i="6" s="1"/>
  <c r="K163" i="6"/>
  <c r="L163" i="6" s="1"/>
  <c r="K162" i="6"/>
  <c r="L162" i="6" s="1"/>
  <c r="K161" i="6"/>
  <c r="L161" i="6" s="1"/>
  <c r="K160" i="6"/>
  <c r="L160" i="6" s="1"/>
  <c r="K159" i="6"/>
  <c r="L159" i="6" s="1"/>
  <c r="F158" i="6"/>
  <c r="K158" i="6" s="1"/>
  <c r="L158" i="6" s="1"/>
  <c r="H157" i="6"/>
  <c r="K157" i="6" s="1"/>
  <c r="L157" i="6" s="1"/>
  <c r="K154" i="6"/>
  <c r="L154" i="6" s="1"/>
  <c r="K153" i="6"/>
  <c r="L153" i="6" s="1"/>
  <c r="K152" i="6"/>
  <c r="L152" i="6" s="1"/>
  <c r="K151" i="6"/>
  <c r="L151" i="6" s="1"/>
  <c r="K150" i="6"/>
  <c r="L150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H123" i="6"/>
  <c r="K123" i="6" s="1"/>
  <c r="L123" i="6" s="1"/>
  <c r="F122" i="6"/>
  <c r="K122" i="6" s="1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M7" i="6"/>
  <c r="D7" i="5"/>
  <c r="K6" i="4"/>
  <c r="K6" i="3"/>
  <c r="L6" i="2"/>
  <c r="M72" i="6" l="1"/>
</calcChain>
</file>

<file path=xl/sharedStrings.xml><?xml version="1.0" encoding="utf-8"?>
<sst xmlns="http://schemas.openxmlformats.org/spreadsheetml/2006/main" count="2879" uniqueCount="1096">
  <si>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</si>
  <si>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</si>
  <si>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</si>
  <si>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</si>
  <si>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</si>
  <si>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</si>
  <si>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</si>
  <si>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</si>
  <si>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</si>
  <si>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</si>
  <si>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</si>
  <si>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</si>
  <si>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</si>
  <si>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</si>
  <si>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</si>
  <si>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</si>
  <si>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</si>
  <si>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</si>
  <si>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</si>
  <si>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</si>
  <si>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</si>
  <si>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</si>
  <si>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</si>
  <si>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</si>
  <si>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</si>
  <si>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</si>
  <si>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</si>
  <si>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</si>
  <si>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</si>
  <si>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</si>
  <si>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</si>
  <si>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</si>
  <si>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</si>
  <si>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</si>
  <si>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</si>
  <si>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</si>
  <si>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</si>
  <si>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</si>
  <si>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</si>
  <si>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</si>
  <si>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</si>
  <si>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</si>
  <si>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</si>
  <si>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</si>
  <si>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</si>
  <si>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</si>
  <si>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</si>
  <si>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</si>
  <si>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</si>
  <si>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</si>
  <si>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</si>
  <si>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</si>
  <si>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</si>
  <si>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</si>
  <si>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</si>
  <si>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</si>
  <si>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</si>
  <si>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</si>
  <si>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</si>
  <si>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</si>
  <si>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</si>
  <si>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</si>
  <si>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</si>
  <si>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</si>
  <si>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</si>
  <si>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</si>
  <si>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</si>
  <si>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</si>
  <si>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</si>
  <si>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</si>
  <si>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</si>
  <si>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</si>
  <si>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</si>
  <si>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</si>
  <si>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</si>
  <si>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</si>
  <si>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</si>
  <si>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</si>
  <si>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</si>
  <si>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</si>
  <si>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</si>
  <si>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</si>
  <si>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</si>
  <si>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</si>
  <si>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</si>
  <si>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</si>
  <si>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</si>
  <si>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</si>
  <si>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</si>
  <si>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</si>
  <si>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</si>
  <si>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</si>
  <si>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</si>
  <si>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</si>
  <si>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</si>
  <si>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</si>
  <si>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</si>
  <si>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</si>
  <si>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</si>
  <si>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</si>
  <si>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</si>
  <si>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</si>
  <si>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</si>
  <si>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</si>
  <si>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</si>
  <si>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</si>
  <si>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</si>
  <si>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</si>
  <si>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</si>
  <si>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</si>
  <si>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</si>
  <si>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</si>
  <si>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</si>
  <si>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</si>
  <si>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</si>
  <si>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</si>
  <si>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</si>
  <si>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</si>
  <si>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</si>
  <si>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</si>
  <si>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</si>
  <si>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</si>
  <si>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</si>
  <si>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</si>
  <si>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</si>
  <si>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</si>
  <si>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</si>
  <si>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</si>
  <si>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</si>
  <si>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</si>
  <si>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</si>
  <si>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</si>
  <si>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</si>
  <si>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</si>
  <si>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</si>
  <si>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</si>
  <si>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</si>
  <si>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</si>
  <si>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</si>
  <si>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</si>
  <si>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</si>
  <si>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</si>
  <si>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</si>
  <si>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</si>
  <si>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</si>
  <si>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</si>
  <si>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</si>
  <si>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</si>
  <si>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</si>
  <si>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</si>
  <si>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</si>
  <si>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</si>
  <si>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</si>
  <si>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</si>
  <si>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</si>
  <si>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</si>
  <si>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</si>
  <si>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</si>
  <si>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</si>
  <si>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</si>
  <si>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</si>
  <si>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</si>
  <si>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</si>
  <si>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</si>
  <si>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</si>
  <si>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</si>
  <si>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</si>
  <si>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</si>
  <si>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</si>
  <si>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</si>
  <si>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</si>
  <si>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</si>
  <si>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</si>
  <si>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</si>
  <si>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</si>
  <si>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</si>
  <si>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</si>
  <si>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</si>
  <si>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</si>
  <si>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</si>
  <si>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</si>
  <si>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</si>
  <si>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</si>
  <si>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</si>
  <si>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</si>
  <si>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</si>
  <si>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</si>
  <si>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</si>
  <si>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</si>
  <si>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</si>
  <si>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</si>
  <si>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</si>
  <si>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</si>
  <si>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</si>
  <si>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</si>
  <si>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</si>
  <si>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</si>
  <si>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</si>
  <si>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</si>
  <si>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</si>
  <si>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</si>
  <si>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</si>
  <si>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</si>
  <si>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</si>
  <si>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</si>
  <si>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</si>
  <si>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</si>
  <si>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</si>
  <si>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</si>
  <si>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</si>
  <si>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</si>
  <si>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</si>
  <si>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</si>
  <si>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</si>
  <si>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</si>
  <si>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</si>
  <si>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</si>
  <si>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</si>
  <si>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</si>
  <si>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</si>
  <si>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</si>
  <si>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</si>
  <si>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</si>
  <si>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</si>
  <si>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</si>
  <si>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</si>
  <si>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</si>
  <si>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</si>
  <si>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</si>
  <si>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</si>
  <si>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</si>
  <si>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</si>
  <si>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</si>
  <si>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</si>
  <si>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</si>
  <si>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</si>
  <si>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</si>
  <si>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</si>
  <si>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</si>
  <si>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</si>
  <si>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</si>
  <si>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</si>
  <si>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</si>
  <si>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</si>
  <si>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</si>
  <si>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</si>
  <si>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</si>
  <si>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</si>
  <si>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</si>
  <si>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</si>
  <si>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</si>
  <si>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</si>
  <si>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</si>
  <si>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</si>
  <si>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</si>
  <si>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</si>
  <si>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</si>
  <si>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</si>
  <si>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</si>
  <si>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</si>
  <si>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</si>
  <si>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</si>
  <si>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</si>
  <si>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</si>
  <si>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</si>
  <si>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</si>
  <si>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</si>
  <si>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</si>
  <si>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</si>
  <si>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</si>
  <si>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</si>
  <si>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</si>
  <si>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</si>
  <si>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</si>
  <si>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</si>
  <si>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</si>
  <si>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</si>
  <si>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</si>
  <si>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</si>
  <si>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</si>
  <si>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</si>
  <si>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</si>
  <si>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</si>
  <si>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</si>
  <si>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</si>
  <si>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</si>
  <si>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</si>
  <si>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</si>
  <si>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</si>
  <si>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</si>
  <si>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</si>
  <si>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</si>
  <si>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</si>
  <si>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</si>
  <si>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</si>
  <si>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</si>
  <si>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</si>
  <si>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</si>
  <si>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</si>
  <si>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</si>
  <si>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</si>
  <si>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</si>
  <si>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</si>
  <si>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</si>
  <si>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</si>
  <si>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</si>
  <si>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</si>
  <si>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</si>
  <si>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</si>
  <si>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</si>
  <si>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</si>
  <si>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</si>
  <si>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</si>
  <si>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</si>
  <si>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</si>
  <si>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</si>
  <si>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</si>
  <si>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</si>
  <si>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</si>
  <si>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</si>
  <si>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</si>
  <si>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</si>
  <si>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</si>
  <si>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</si>
  <si>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</si>
  <si>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</si>
  <si>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</si>
  <si>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</si>
  <si>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</si>
  <si>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</si>
  <si>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</si>
  <si>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</si>
  <si>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</si>
  <si>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</si>
  <si>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</si>
  <si>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</si>
  <si>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</si>
  <si>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</si>
  <si>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</si>
  <si>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</si>
  <si>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</si>
  <si>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</si>
  <si>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</si>
  <si>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</si>
  <si>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</si>
  <si>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</si>
  <si>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</si>
  <si>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</si>
  <si>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</si>
  <si>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</si>
  <si>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</si>
  <si>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</si>
  <si>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</si>
  <si>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</si>
  <si>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</si>
  <si>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</si>
  <si>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</si>
  <si>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</si>
  <si>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</si>
  <si>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</si>
  <si>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</si>
  <si>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</si>
  <si>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</si>
  <si>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</si>
  <si>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</si>
  <si>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</si>
  <si>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</si>
  <si>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</si>
  <si>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</si>
  <si>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</si>
  <si>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</si>
  <si>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</si>
  <si>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</si>
  <si>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</si>
  <si>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</si>
  <si>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</si>
  <si>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</si>
  <si>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</si>
  <si>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</si>
  <si>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</si>
  <si>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</si>
  <si>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</si>
  <si>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</si>
  <si>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</si>
  <si>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</si>
  <si>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</si>
  <si>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</si>
  <si>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</si>
  <si>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</si>
  <si>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</si>
  <si>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</si>
  <si>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</si>
  <si>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</si>
  <si>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</si>
  <si>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</si>
  <si>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</si>
  <si>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</si>
  <si>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</si>
  <si>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</si>
  <si>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</si>
  <si>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</si>
  <si>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</si>
  <si>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</si>
  <si>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</si>
  <si>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</si>
  <si>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</si>
  <si>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</si>
  <si>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</si>
  <si>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</si>
  <si>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</si>
  <si>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</si>
  <si>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</si>
  <si>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</si>
  <si>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</si>
  <si>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</si>
  <si>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</si>
  <si>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</si>
  <si>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</si>
  <si>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</si>
  <si>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</si>
  <si>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</si>
  <si>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</si>
  <si>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</si>
  <si>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</si>
  <si>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</si>
  <si>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</si>
  <si>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</si>
  <si>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</si>
  <si>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</si>
  <si>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</si>
  <si>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</si>
  <si>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</si>
  <si>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</si>
  <si>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</si>
  <si>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</si>
  <si>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</si>
  <si>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</si>
  <si>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</si>
  <si>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</si>
  <si>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</si>
  <si>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</si>
  <si>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</si>
  <si>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</si>
  <si>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</si>
  <si>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</si>
  <si>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</si>
  <si>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</si>
  <si>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</si>
  <si>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</si>
  <si>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</si>
  <si>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</si>
  <si>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</si>
  <si>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</si>
  <si>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</si>
  <si>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</si>
  <si>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</si>
  <si>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</si>
  <si>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</si>
  <si>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</si>
  <si>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</si>
  <si>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</si>
  <si>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</si>
  <si>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</si>
  <si>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</si>
  <si>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</si>
  <si>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</si>
  <si>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</si>
  <si>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</si>
  <si>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</si>
  <si>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</si>
  <si>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</si>
  <si>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</si>
  <si>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</si>
  <si>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</si>
  <si>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</si>
  <si>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</si>
  <si>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</si>
  <si>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</si>
  <si>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</si>
  <si>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</si>
  <si>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</si>
  <si>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</si>
  <si>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</si>
  <si>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</si>
  <si>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</si>
  <si>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</si>
  <si>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</si>
  <si>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</si>
  <si>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</si>
  <si>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</si>
  <si>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</si>
  <si>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</si>
  <si>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</si>
  <si>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</si>
  <si>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</si>
  <si>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</si>
  <si>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</si>
  <si>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</si>
  <si>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</si>
  <si>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</si>
  <si>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</si>
  <si>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</si>
  <si>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</si>
  <si>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</si>
  <si>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</si>
  <si>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</si>
  <si>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</si>
  <si>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</si>
  <si>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</si>
  <si>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</si>
  <si>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</si>
  <si>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</si>
  <si>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</si>
  <si>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</si>
  <si>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</si>
  <si>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</si>
  <si>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</si>
  <si>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</si>
  <si>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</si>
  <si>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</si>
  <si>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</si>
  <si>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</si>
  <si>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</si>
  <si>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</si>
  <si>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</si>
  <si>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</si>
  <si>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</si>
  <si>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</si>
  <si>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</si>
  <si>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</si>
  <si>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</si>
  <si>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</si>
  <si>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</si>
  <si>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</si>
  <si>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</si>
  <si>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</si>
  <si>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</si>
  <si>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</si>
  <si>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</si>
  <si>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</si>
  <si>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</si>
  <si>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</si>
  <si>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</si>
  <si>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</si>
  <si>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</si>
  <si>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</si>
  <si>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</si>
  <si>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</si>
  <si>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</si>
  <si>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</si>
  <si>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</si>
  <si>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</si>
  <si>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</si>
  <si>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</si>
  <si>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</si>
  <si>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</si>
  <si>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</si>
  <si>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</si>
  <si>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</si>
  <si>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</si>
  <si>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</si>
  <si>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</si>
  <si>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</si>
  <si>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</si>
  <si>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</si>
  <si>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</si>
  <si>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</si>
  <si>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</si>
  <si>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</si>
  <si>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</si>
  <si>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</si>
  <si>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</si>
  <si>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</si>
  <si>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</si>
  <si>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</si>
  <si>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</si>
  <si>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</si>
  <si>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</si>
  <si>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</si>
  <si>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</si>
  <si>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</si>
  <si>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</si>
  <si>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</si>
  <si>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</si>
  <si>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</si>
  <si>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</si>
  <si>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</si>
  <si>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</si>
  <si>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</si>
  <si>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</si>
  <si>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</si>
  <si>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</si>
  <si>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</si>
  <si>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</si>
  <si>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</si>
  <si>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</si>
  <si>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</si>
  <si>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</si>
  <si>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</si>
  <si>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</si>
  <si>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</si>
  <si>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</si>
  <si>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</si>
  <si>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</si>
  <si>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</si>
  <si>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</si>
  <si>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</si>
  <si>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</si>
  <si>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</si>
  <si>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</si>
  <si>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</si>
  <si>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</si>
  <si>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</si>
  <si>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</si>
  <si>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</si>
  <si>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</si>
  <si>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</si>
  <si>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</si>
  <si>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</si>
  <si>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</si>
  <si>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</si>
  <si>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</si>
  <si>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</si>
  <si>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</si>
  <si>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</si>
  <si>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</si>
  <si>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</si>
  <si>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</si>
  <si>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</si>
  <si>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</si>
  <si>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</si>
  <si>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</si>
  <si>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</si>
  <si>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</si>
  <si>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</si>
  <si>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</si>
  <si>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</si>
  <si>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</si>
  <si>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</si>
  <si>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</si>
  <si>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</si>
  <si>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</si>
  <si>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</si>
  <si>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</si>
  <si>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</si>
  <si>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</si>
  <si>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</si>
  <si>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</si>
  <si>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</si>
  <si>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</si>
  <si>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</si>
  <si>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</si>
  <si>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</si>
  <si>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</si>
  <si>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</si>
  <si>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</si>
  <si>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</si>
  <si>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</si>
  <si>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</si>
  <si>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</si>
  <si>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</si>
  <si>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</si>
  <si>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</si>
  <si>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</si>
  <si>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</si>
  <si>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</si>
  <si>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</si>
  <si>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</si>
  <si>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</si>
  <si>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</si>
  <si>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</si>
  <si>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</si>
  <si>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</si>
  <si>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</si>
  <si>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</si>
  <si>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</si>
  <si>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</si>
  <si>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</si>
  <si>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</si>
  <si>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</si>
  <si>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</si>
  <si>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</si>
  <si>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</si>
  <si>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</si>
  <si>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</si>
  <si>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</si>
  <si>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</si>
  <si>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</si>
  <si>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</si>
  <si>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</si>
  <si>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</si>
  <si>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</si>
  <si>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</si>
  <si>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</si>
  <si>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</si>
  <si>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</si>
  <si>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</si>
  <si>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</si>
  <si>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</si>
  <si>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</si>
  <si>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</si>
  <si>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</si>
  <si>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</si>
  <si>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</si>
  <si>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</si>
  <si>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</si>
  <si>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</si>
  <si>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</si>
  <si>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</si>
  <si>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</si>
  <si>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</si>
  <si>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</si>
  <si>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</si>
  <si>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</si>
  <si>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</si>
  <si>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</si>
  <si>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</si>
  <si>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</si>
  <si>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</si>
  <si>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</si>
  <si>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</si>
  <si>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</si>
  <si>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</si>
  <si>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</si>
  <si>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</si>
  <si>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</si>
  <si>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</si>
  <si>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</si>
  <si>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</si>
  <si>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</si>
  <si>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</si>
  <si>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</si>
  <si>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</si>
  <si>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</si>
  <si>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</si>
  <si>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</si>
  <si>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</si>
  <si>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</si>
  <si>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</si>
  <si>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</si>
  <si>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</si>
  <si>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</si>
  <si>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</si>
  <si>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</si>
  <si>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</si>
  <si>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</si>
  <si>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</si>
  <si>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</si>
  <si>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</si>
  <si>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</si>
  <si>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</si>
  <si>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</si>
  <si>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</si>
  <si>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</si>
  <si>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</si>
  <si>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</si>
  <si>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</si>
  <si>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</si>
  <si>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</si>
  <si>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</si>
  <si>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</si>
  <si>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</si>
  <si>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</si>
  <si>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</si>
  <si>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</si>
  <si>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</si>
  <si>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</si>
  <si>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</si>
  <si>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</si>
  <si>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</si>
  <si>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</si>
  <si>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</si>
  <si>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</si>
  <si>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</si>
  <si>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</si>
  <si>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</si>
  <si>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</si>
  <si>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</si>
  <si>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</si>
  <si>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</si>
  <si>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</si>
  <si>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</si>
  <si>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</si>
  <si>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</si>
  <si>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</si>
  <si>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</si>
  <si>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</si>
  <si>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</si>
  <si>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</si>
  <si>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</si>
  <si>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</si>
  <si>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</si>
  <si>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</si>
  <si>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</si>
  <si>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</si>
  <si>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</si>
  <si>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</si>
  <si>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</si>
  <si>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</si>
  <si>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</si>
  <si>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</si>
  <si>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</si>
  <si>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</si>
  <si>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</si>
  <si>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</si>
  <si>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</si>
  <si>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</si>
  <si>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</si>
  <si>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</si>
  <si>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</si>
  <si>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</si>
  <si>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</si>
  <si>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</si>
  <si>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</si>
  <si>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</si>
  <si>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</si>
  <si>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</si>
  <si>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</si>
  <si>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</si>
  <si>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</si>
  <si>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</si>
  <si>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</si>
  <si>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</si>
  <si>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</si>
  <si>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</si>
  <si>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</si>
  <si>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</si>
  <si>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</si>
  <si>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KIMS</t>
  </si>
  <si>
    <t>1225-1245</t>
  </si>
  <si>
    <t>Market Closing Price</t>
  </si>
  <si>
    <t>715-725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</si>
  <si>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</si>
  <si>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</si>
  <si>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</si>
  <si>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</si>
  <si>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</si>
  <si>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</si>
  <si>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</si>
  <si>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</si>
  <si>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</si>
  <si>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</si>
  <si>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</si>
  <si>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</si>
  <si>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</si>
  <si>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</si>
  <si>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</si>
  <si>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</si>
  <si>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</si>
  <si>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</si>
  <si>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</si>
  <si>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</si>
  <si>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</si>
  <si>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</si>
  <si>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</si>
  <si>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</si>
  <si>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</si>
  <si>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</si>
  <si>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</si>
  <si>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</si>
  <si>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</si>
  <si>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</si>
  <si>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</si>
  <si>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</si>
  <si>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</si>
  <si>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</si>
  <si>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</si>
  <si>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</si>
  <si>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</si>
  <si>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</si>
  <si>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</si>
  <si>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</si>
  <si>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</si>
  <si>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</si>
  <si>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</si>
  <si>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</si>
  <si>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</si>
  <si>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</si>
  <si>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</si>
  <si>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GGL</t>
  </si>
  <si>
    <t>765-780</t>
  </si>
  <si>
    <t>1660-1700</t>
  </si>
  <si>
    <t>140-170</t>
  </si>
  <si>
    <t>GRAVITON RESEARCH CAPITAL LLP</t>
  </si>
  <si>
    <t>XTX MARKETS LLP</t>
  </si>
  <si>
    <t>NSE</t>
  </si>
  <si>
    <t>1610-1620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</si>
  <si>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</si>
  <si>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</si>
  <si>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</si>
  <si>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</si>
  <si>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</si>
  <si>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</si>
  <si>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1960-1980</t>
  </si>
  <si>
    <t>2100-2200</t>
  </si>
  <si>
    <t>2200-2220</t>
  </si>
  <si>
    <t>Retail Research Technical Calls &amp; Fundamental Performance Report for the month of Dec-2021</t>
  </si>
  <si>
    <t>LYKALABS</t>
  </si>
  <si>
    <t>WALCHANNAG</t>
  </si>
  <si>
    <t>Walchandnagar Ind. Ltd</t>
  </si>
  <si>
    <t>Profit of Rs.33.5/-</t>
  </si>
  <si>
    <t>926-932</t>
  </si>
  <si>
    <t>970-990</t>
  </si>
  <si>
    <t>364-365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</si>
  <si>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</si>
  <si>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</si>
  <si>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</si>
  <si>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</si>
  <si>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</si>
  <si>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</si>
  <si>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</si>
  <si>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</si>
  <si>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</si>
  <si>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</si>
  <si>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</si>
  <si>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</si>
  <si>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</si>
  <si>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</si>
  <si>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</si>
  <si>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</si>
  <si>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>YACOOBALI AIYUB MOHAMMED</t>
  </si>
  <si>
    <t>MANSI SHARE &amp; STOCK ADVISORS PRIVATE LIMITED</t>
  </si>
  <si>
    <t>MFLINDIA</t>
  </si>
  <si>
    <t>SELLWIN</t>
  </si>
  <si>
    <t>TANVI</t>
  </si>
  <si>
    <t>VISAGAR</t>
  </si>
  <si>
    <t>BSE Limited</t>
  </si>
  <si>
    <t>KARDA</t>
  </si>
  <si>
    <t>Karda Constructions Ltd</t>
  </si>
  <si>
    <t>AMRAAGRI</t>
  </si>
  <si>
    <t>CRESSAN</t>
  </si>
  <si>
    <t>PARAG COMMOSALES</t>
  </si>
  <si>
    <t>HGIND</t>
  </si>
  <si>
    <t>LELAVOIR</t>
  </si>
  <si>
    <t>SHAKTI OMPRAKASH CHOUBE</t>
  </si>
  <si>
    <t>NCLRESE</t>
  </si>
  <si>
    <t>GEETA MONDAL</t>
  </si>
  <si>
    <t>DULCET ADVISORY PRIVATE LIMITED</t>
  </si>
  <si>
    <t>ANITA ROY</t>
  </si>
  <si>
    <t>AKASH DUTTA</t>
  </si>
  <si>
    <t>OSIAJEE</t>
  </si>
  <si>
    <t>RGRL</t>
  </si>
  <si>
    <t>SKYLARK WEALTH MANAGEMENT PRIVATE LIMITED</t>
  </si>
  <si>
    <t>MOREPLUS MERCHANTS PRIVATE LIMITED</t>
  </si>
  <si>
    <t>SUNRETAIL</t>
  </si>
  <si>
    <t>VIVIDHA</t>
  </si>
  <si>
    <t>TOPGAIN FINANCE PRIVATE LIMITED</t>
  </si>
  <si>
    <t>YUGA  DOSHI</t>
  </si>
  <si>
    <t>ERISKA INVESTMENT FUND LTD</t>
  </si>
  <si>
    <t>Lyka Labs Ltd</t>
  </si>
  <si>
    <t>RIIL</t>
  </si>
  <si>
    <t>Reliance Indl Infra Ltd</t>
  </si>
  <si>
    <t>QE SECURITIES</t>
  </si>
  <si>
    <t>SILGO</t>
  </si>
  <si>
    <t>Silgo Retail Limited</t>
  </si>
  <si>
    <t>Visagar Polytex Ltd</t>
  </si>
  <si>
    <t>GAUTAM KUMAR CHORDIA</t>
  </si>
  <si>
    <t xml:space="preserve">LTTS </t>
  </si>
  <si>
    <t>5650-5800</t>
  </si>
  <si>
    <t>Part Profit of Rs.90/-</t>
  </si>
  <si>
    <t>Loss of Rs.47/-</t>
  </si>
  <si>
    <t>Loss of Rs.11.50/-</t>
  </si>
  <si>
    <t xml:space="preserve">HCLTECH </t>
  </si>
  <si>
    <t>1166-1170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</si>
  <si>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</si>
  <si>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</si>
  <si>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</si>
  <si>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</si>
  <si>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</si>
  <si>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</si>
  <si>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</si>
  <si>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</si>
  <si>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</si>
  <si>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</si>
  <si>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240-250</t>
  </si>
  <si>
    <t>350-400</t>
  </si>
  <si>
    <t>DECIPHER</t>
  </si>
  <si>
    <t>GOLDSMITH LANDMARKS PVT LTD</t>
  </si>
  <si>
    <t>DEVHARI</t>
  </si>
  <si>
    <t>SIVAMANI THANVIK THIRUVEL</t>
  </si>
  <si>
    <t>FRASER</t>
  </si>
  <si>
    <t>JITENDR KUMAR SHEOHARY</t>
  </si>
  <si>
    <t>AMARJEET SINGH TOOR</t>
  </si>
  <si>
    <t>ASHOKKUMAR SABURBHAI CHAVDA</t>
  </si>
  <si>
    <t>NAVEEN GUPTA</t>
  </si>
  <si>
    <t>AMIT HASMUKH PARIKH</t>
  </si>
  <si>
    <t>HIGHGROWTH VINCOM PRIVATE LIMITED</t>
  </si>
  <si>
    <t>KALPESH RAJESHBHAI ZINZUVADIA</t>
  </si>
  <si>
    <t>GSAUTO</t>
  </si>
  <si>
    <t>SHAH DIPAK KANAYALAL</t>
  </si>
  <si>
    <t>HOTELRUGBY</t>
  </si>
  <si>
    <t>NATARAJANDEEPAGANESHKUMAR</t>
  </si>
  <si>
    <t>INDINFO</t>
  </si>
  <si>
    <t>KANELIND</t>
  </si>
  <si>
    <t>MANAS</t>
  </si>
  <si>
    <t>NOPEA CAPITAL SERVICES PRIVATE LIMITED</t>
  </si>
  <si>
    <t>VIVEK KUMAR BHAUKA</t>
  </si>
  <si>
    <t>RUPAM BISWAS</t>
  </si>
  <si>
    <t>POOJA SINHA</t>
  </si>
  <si>
    <t>NEWLIGHT</t>
  </si>
  <si>
    <t>MANISH NITIN THAKUR</t>
  </si>
  <si>
    <t>SMT SUSHILA ALBERT SEBASTIAN</t>
  </si>
  <si>
    <t>OMNIPOTENT</t>
  </si>
  <si>
    <t>INVENTURE MERCHANT BANKER SERVICES PRIVATE LIMITED</t>
  </si>
  <si>
    <t>REEMA SAROYA</t>
  </si>
  <si>
    <t>TURBOT MARKETING PRIVATE LIMITED .</t>
  </si>
  <si>
    <t>PANCHSHEEL</t>
  </si>
  <si>
    <t>VIJAYKUMAR LAKHOTIA &amp; SONS</t>
  </si>
  <si>
    <t>PAZEL</t>
  </si>
  <si>
    <t>SHYAMSURAT RAJBALI SINGH</t>
  </si>
  <si>
    <t>PHARMAID</t>
  </si>
  <si>
    <t>ROHIT KUMAR CHANDAK</t>
  </si>
  <si>
    <t>PANNIRU ESWARA RAO</t>
  </si>
  <si>
    <t>RAKESH KUMAR CHANDAK</t>
  </si>
  <si>
    <t>SADHANALA VENKATA RAO</t>
  </si>
  <si>
    <t>MISHRA SWAPNESWAR</t>
  </si>
  <si>
    <t>PURSHOTTAM</t>
  </si>
  <si>
    <t>PEEYUSH KUMAR AGGARWAL HUF</t>
  </si>
  <si>
    <t>KANCHAN GAUR</t>
  </si>
  <si>
    <t>POTION REALCON PRIVATE LIMITED</t>
  </si>
  <si>
    <t>PARAS WADHWA</t>
  </si>
  <si>
    <t>RAMINFO</t>
  </si>
  <si>
    <t>HARINI AMBATI</t>
  </si>
  <si>
    <t>MANOJ RAMESHWAR AGARWAL</t>
  </si>
  <si>
    <t>PAWAN KUMAR AGARWAL</t>
  </si>
  <si>
    <t>SUSHIL C SHINDE</t>
  </si>
  <si>
    <t>DHARMIK NITINBHAI CHAUHAN</t>
  </si>
  <si>
    <t>SAGARPROD</t>
  </si>
  <si>
    <t>SPS FINQUEST PRIVATE LIMITED</t>
  </si>
  <si>
    <t>SANDEEP PRAMOD SHAH (HUF)</t>
  </si>
  <si>
    <t>SPS MULTI-COMMODITY LLP</t>
  </si>
  <si>
    <t>SAHLIBHFI</t>
  </si>
  <si>
    <t>DEPJYOT HOLDING AND FINANCE PVT LTD</t>
  </si>
  <si>
    <t>SCTL</t>
  </si>
  <si>
    <t>SUPERIOR COMMODEAL PRIVATE LIMITED .</t>
  </si>
  <si>
    <t>KAMLESHKUMARI HANUMANSING RAJPUT</t>
  </si>
  <si>
    <t>SICLTD</t>
  </si>
  <si>
    <t>N P SINGH</t>
  </si>
  <si>
    <t>HARIKRISHNA KISHORE</t>
  </si>
  <si>
    <t>SIMPLXPAP</t>
  </si>
  <si>
    <t>NEW TEXTILES LLP</t>
  </si>
  <si>
    <t>SINTEX</t>
  </si>
  <si>
    <t>SINTEXPLAST</t>
  </si>
  <si>
    <t>SUNGOLD</t>
  </si>
  <si>
    <t>KALPESHBHAI GANESHBHAI GOLAKIYA</t>
  </si>
  <si>
    <t>PARKLIGHT SECURITIES LIMITED</t>
  </si>
  <si>
    <t>SURYA PRAKASH KILLAMPALLI</t>
  </si>
  <si>
    <t>TILAK</t>
  </si>
  <si>
    <t>PRAVEEN KUMAR</t>
  </si>
  <si>
    <t>VAXHS</t>
  </si>
  <si>
    <t>ANIL KUMAR KOTHARI</t>
  </si>
  <si>
    <t>RAKESH N AGRAWAL</t>
  </si>
  <si>
    <t>ALPA</t>
  </si>
  <si>
    <t>Alpa Laboratories Limited</t>
  </si>
  <si>
    <t>COMPINFO</t>
  </si>
  <si>
    <t>Compuage Infocom Ltd</t>
  </si>
  <si>
    <t>OLGA TRADING PRIVATE LIMITED</t>
  </si>
  <si>
    <t>JUMPNET</t>
  </si>
  <si>
    <t>Jump Networks Limited</t>
  </si>
  <si>
    <t>HARSHAWARDHAN HANMANT SABALE</t>
  </si>
  <si>
    <t>LIBAS</t>
  </si>
  <si>
    <t>Libas Consu Products Ltd</t>
  </si>
  <si>
    <t>VISA CAPITAL PARTNERS</t>
  </si>
  <si>
    <t>ANISH J SARAF HUF</t>
  </si>
  <si>
    <t>MANSI SHARES &amp; STOCK ADVISORS PVT LTD</t>
  </si>
  <si>
    <t>NIDAN</t>
  </si>
  <si>
    <t>Nidan Labs and Health Ltd</t>
  </si>
  <si>
    <t>AKSHAY RAJENDRABHAI OSWALS</t>
  </si>
  <si>
    <t>VAIBHAV STOCK AND DERIVATIVES BROKING PRIVATE LIMITED</t>
  </si>
  <si>
    <t>ROLLT</t>
  </si>
  <si>
    <t>Rollatainers Limited</t>
  </si>
  <si>
    <t>MANI ENTERPRISE</t>
  </si>
  <si>
    <t>RPPINFRA</t>
  </si>
  <si>
    <t>R.P.P. Infra Projects Ltd</t>
  </si>
  <si>
    <t>GURUVU RAMANA RAO GURUVU RAMANA RAO</t>
  </si>
  <si>
    <t>ANURADHA SURI</t>
  </si>
  <si>
    <t>Sintex Industries Ltd.</t>
  </si>
  <si>
    <t>SPTL</t>
  </si>
  <si>
    <t>Sintex Plastics Tech Ltd</t>
  </si>
  <si>
    <t>BRIGHT</t>
  </si>
  <si>
    <t>Bright Solar Limited</t>
  </si>
  <si>
    <t>PIYUSHKUMAR THUMAR</t>
  </si>
  <si>
    <t>DIKSHA MAHESH KOTHARI</t>
  </si>
  <si>
    <t>LGBBROSLTD</t>
  </si>
  <si>
    <t>LG Balakrishnan &amp; Bros</t>
  </si>
  <si>
    <t>RAJVIRDHAN V</t>
  </si>
  <si>
    <t>MAHIMTURA NISHANT MITRASEN</t>
  </si>
  <si>
    <t>MTEDUCARE</t>
  </si>
  <si>
    <t>MT Educare Ltd</t>
  </si>
  <si>
    <t>AXIS BANK  LIMITED</t>
  </si>
  <si>
    <t>LTD. FIRST OVERSEAS CAPITAL</t>
  </si>
  <si>
    <t>ASHWIN KAMDAR (HUF)</t>
  </si>
  <si>
    <t>SECURCRED</t>
  </si>
  <si>
    <t>SecUR Credentials Limited</t>
  </si>
  <si>
    <t>VISHAL KUMAR GOREKAMLE</t>
  </si>
  <si>
    <t>VANITA CHORDIA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</si>
</sst>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2D050"/>
      </patternFill>
    </fill>
    <fill>
      <patternFill patternType="solid">
        <fgColor theme="0" tint="-4.9989318521683403E-2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5" fillId="2" borderId="15" xfId="0" applyFont="1" applyFill="1" applyBorder="1"/>
    <xf numFmtId="165" fontId="35" fillId="12" borderId="24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165" fontId="35" fillId="12" borderId="23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4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6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0" fontId="36" fillId="16" borderId="2" xfId="0" applyNumberFormat="1" applyFont="1" applyFill="1" applyBorder="1" applyAlignment="1">
      <alignment horizontal="center" vertical="center" wrapText="1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" fontId="35" fillId="12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left"/>
    </xf>
    <xf numFmtId="2" fontId="36" fillId="12" borderId="24" xfId="0" applyNumberFormat="1" applyFont="1" applyFill="1" applyBorder="1" applyAlignment="1">
      <alignment horizontal="center" vertical="center"/>
    </xf>
    <xf numFmtId="10" fontId="36" fillId="12" borderId="24" xfId="0" applyNumberFormat="1" applyFont="1" applyFill="1" applyBorder="1" applyAlignment="1">
      <alignment horizontal="center" vertical="center" wrapText="1"/>
    </xf>
    <xf numFmtId="166" fontId="36" fillId="12" borderId="24" xfId="0" applyNumberFormat="1" applyFont="1" applyFill="1" applyBorder="1" applyAlignment="1">
      <alignment horizontal="center" vertical="center"/>
    </xf>
    <xf numFmtId="43" fontId="36" fillId="16" borderId="24" xfId="0" applyNumberFormat="1" applyFont="1" applyFill="1" applyBorder="1" applyAlignment="1">
      <alignment horizontal="center" vertical="center"/>
    </xf>
    <xf numFmtId="16" fontId="36" fillId="12" borderId="24" xfId="0" applyNumberFormat="1" applyFont="1" applyFill="1" applyBorder="1" applyAlignment="1">
      <alignment horizontal="center" vertical="center"/>
    </xf>
    <xf numFmtId="0" fontId="1" fillId="12" borderId="28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36" fillId="16" borderId="27" xfId="0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165" fontId="35" fillId="26" borderId="21" xfId="0" applyNumberFormat="1" applyFont="1" applyFill="1" applyBorder="1" applyAlignment="1">
      <alignment horizontal="center" vertical="center"/>
    </xf>
    <xf numFmtId="0" fontId="36" fillId="28" borderId="21" xfId="0" applyFont="1" applyFill="1" applyBorder="1" applyAlignment="1">
      <alignment horizontal="center" vertical="center"/>
    </xf>
    <xf numFmtId="2" fontId="36" fillId="28" borderId="21" xfId="0" applyNumberFormat="1" applyFont="1" applyFill="1" applyBorder="1" applyAlignment="1">
      <alignment horizontal="center" vertical="center"/>
    </xf>
    <xf numFmtId="43" fontId="36" fillId="29" borderId="21" xfId="0" applyNumberFormat="1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16" fontId="35" fillId="11" borderId="30" xfId="0" applyNumberFormat="1" applyFont="1" applyFill="1" applyBorder="1" applyAlignment="1">
      <alignment horizontal="center" vertical="center"/>
    </xf>
    <xf numFmtId="0" fontId="43" fillId="18" borderId="31" xfId="0" applyFont="1" applyFill="1" applyBorder="1" applyAlignment="1"/>
    <xf numFmtId="0" fontId="35" fillId="11" borderId="32" xfId="0" applyFont="1" applyFill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2" fontId="36" fillId="6" borderId="23" xfId="0" applyNumberFormat="1" applyFont="1" applyFill="1" applyBorder="1" applyAlignment="1">
      <alignment horizontal="center" vertical="center"/>
    </xf>
    <xf numFmtId="43" fontId="36" fillId="19" borderId="23" xfId="0" applyNumberFormat="1" applyFont="1" applyFill="1" applyBorder="1" applyAlignment="1">
      <alignment horizontal="center" vertical="center"/>
    </xf>
    <xf numFmtId="0" fontId="35" fillId="26" borderId="21" xfId="0" applyFont="1" applyFill="1" applyBorder="1" applyAlignment="1">
      <alignment horizontal="center" vertical="center"/>
    </xf>
    <xf numFmtId="16" fontId="35" fillId="26" borderId="21" xfId="0" applyNumberFormat="1" applyFont="1" applyFill="1" applyBorder="1" applyAlignment="1">
      <alignment horizontal="center" vertical="center"/>
    </xf>
    <xf numFmtId="0" fontId="43" fillId="27" borderId="21" xfId="0" applyFont="1" applyFill="1" applyBorder="1" applyAlignment="1"/>
    <xf numFmtId="0" fontId="36" fillId="26" borderId="21" xfId="0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3" xfId="0" applyFont="1" applyFill="1" applyBorder="1" applyAlignment="1">
      <alignment horizontal="center" vertical="center"/>
    </xf>
    <xf numFmtId="2" fontId="36" fillId="21" borderId="23" xfId="0" applyNumberFormat="1" applyFont="1" applyFill="1" applyBorder="1" applyAlignment="1">
      <alignment horizontal="center" vertical="center"/>
    </xf>
    <xf numFmtId="43" fontId="36" fillId="30" borderId="23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3" xfId="0" applyNumberFormat="1" applyFont="1" applyFill="1" applyBorder="1" applyAlignment="1">
      <alignment horizontal="center" vertical="center"/>
    </xf>
    <xf numFmtId="165" fontId="29" fillId="22" borderId="23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3" xfId="0" applyNumberFormat="1" applyFont="1" applyFill="1" applyBorder="1" applyAlignment="1">
      <alignment horizontal="center" vertical="center"/>
    </xf>
    <xf numFmtId="1" fontId="35" fillId="31" borderId="23" xfId="0" applyNumberFormat="1" applyFont="1" applyFill="1" applyBorder="1" applyAlignment="1">
      <alignment horizontal="center" vertical="center"/>
    </xf>
    <xf numFmtId="165" fontId="35" fillId="31" borderId="23" xfId="0" applyNumberFormat="1" applyFont="1" applyFill="1" applyBorder="1" applyAlignment="1">
      <alignment horizontal="center" vertical="center"/>
    </xf>
    <xf numFmtId="16" fontId="35" fillId="31" borderId="23" xfId="0" applyNumberFormat="1" applyFont="1" applyFill="1" applyBorder="1" applyAlignment="1">
      <alignment horizontal="center" vertical="center"/>
    </xf>
    <xf numFmtId="0" fontId="35" fillId="31" borderId="23" xfId="0" applyFont="1" applyFill="1" applyBorder="1" applyAlignment="1">
      <alignment horizontal="left"/>
    </xf>
    <xf numFmtId="0" fontId="35" fillId="31" borderId="23" xfId="0" applyFont="1" applyFill="1" applyBorder="1" applyAlignment="1">
      <alignment horizontal="center" vertical="center"/>
    </xf>
    <xf numFmtId="0" fontId="36" fillId="32" borderId="1" xfId="0" applyFont="1" applyFill="1" applyBorder="1" applyAlignment="1">
      <alignment horizontal="center" vertical="center"/>
    </xf>
    <xf numFmtId="2" fontId="36" fillId="32" borderId="1" xfId="0" applyNumberFormat="1" applyFont="1" applyFill="1" applyBorder="1" applyAlignment="1">
      <alignment horizontal="center" vertical="center"/>
    </xf>
    <xf numFmtId="10" fontId="36" fillId="32" borderId="1" xfId="0" applyNumberFormat="1" applyFont="1" applyFill="1" applyBorder="1" applyAlignment="1">
      <alignment horizontal="center" vertical="center" wrapText="1"/>
    </xf>
    <xf numFmtId="0" fontId="36" fillId="32" borderId="3" xfId="0" applyFont="1" applyFill="1" applyBorder="1" applyAlignment="1">
      <alignment horizontal="center" vertical="center"/>
    </xf>
    <xf numFmtId="16" fontId="36" fillId="32" borderId="21" xfId="0" applyNumberFormat="1" applyFont="1" applyFill="1" applyBorder="1" applyAlignment="1">
      <alignment horizontal="center" vertical="center"/>
    </xf>
    <xf numFmtId="165" fontId="35" fillId="26" borderId="24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44537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7"/>
  <sheetViews>
    <sheetView zoomScale="85" zoomScaleNormal="85" workbookViewId="0">
      <pane ySplit="10" topLeftCell="A11" activePane="bottomLeft" state="frozen"/>
      <selection pane="bottomLeft" activeCell="D14" sqref="D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44537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06" t="s">
        <v>16</v>
      </c>
      <c r="B9" s="508" t="s">
        <v>17</v>
      </c>
      <c r="C9" s="508" t="s">
        <v>18</v>
      </c>
      <c r="D9" s="508" t="s">
        <v>19</v>
      </c>
      <c r="E9" s="26" t="s">
        <v>20</v>
      </c>
      <c r="F9" s="26" t="s">
        <v>21</v>
      </c>
      <c r="G9" s="503" t="s">
        <v>22</v>
      </c>
      <c r="H9" s="504"/>
      <c r="I9" s="505"/>
      <c r="J9" s="503" t="s">
        <v>23</v>
      </c>
      <c r="K9" s="504"/>
      <c r="L9" s="505"/>
      <c r="M9" s="26"/>
      <c r="N9" s="27"/>
      <c r="O9" s="27"/>
      <c r="P9" s="27"/>
    </row>
    <row r="10" spans="1:16" ht="59.25" customHeight="1">
      <c r="A10" s="507"/>
      <c r="B10" s="509"/>
      <c r="C10" s="509"/>
      <c r="D10" s="509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35891</v>
      </c>
      <c r="F11" s="35">
        <v>36073.083333333336</v>
      </c>
      <c r="G11" s="36">
        <v>35657.066666666673</v>
      </c>
      <c r="H11" s="36">
        <v>35423.133333333339</v>
      </c>
      <c r="I11" s="36">
        <v>35007.116666666676</v>
      </c>
      <c r="J11" s="36">
        <v>36307.01666666667</v>
      </c>
      <c r="K11" s="36">
        <v>36723.033333333333</v>
      </c>
      <c r="L11" s="36">
        <v>36956.966666666667</v>
      </c>
      <c r="M11" s="37">
        <v>36489.1</v>
      </c>
      <c r="N11" s="37">
        <v>35839.15</v>
      </c>
      <c r="O11" s="38">
        <v>2740800</v>
      </c>
      <c r="P11" s="39">
        <v>4.5917247827206902E-2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16957.150000000001</v>
      </c>
      <c r="F12" s="40">
        <v>17051.583333333332</v>
      </c>
      <c r="G12" s="41">
        <v>16847.616666666665</v>
      </c>
      <c r="H12" s="41">
        <v>16738.083333333332</v>
      </c>
      <c r="I12" s="41">
        <v>16534.116666666665</v>
      </c>
      <c r="J12" s="41">
        <v>17161.116666666665</v>
      </c>
      <c r="K12" s="41">
        <v>17365.083333333332</v>
      </c>
      <c r="L12" s="41">
        <v>17474.616666666665</v>
      </c>
      <c r="M12" s="31">
        <v>17255.55</v>
      </c>
      <c r="N12" s="31">
        <v>16942.05</v>
      </c>
      <c r="O12" s="42">
        <v>12363600</v>
      </c>
      <c r="P12" s="43">
        <v>2.9352138239371245E-2</v>
      </c>
    </row>
    <row r="13" spans="1:16" ht="12.75" customHeight="1">
      <c r="A13" s="31">
        <v>3</v>
      </c>
      <c r="B13" s="32" t="s">
        <v>35</v>
      </c>
      <c r="C13" s="33" t="s">
        <v>840</v>
      </c>
      <c r="D13" s="34">
        <v>44558</v>
      </c>
      <c r="E13" s="40">
        <v>17650.05</v>
      </c>
      <c r="F13" s="40">
        <v>17700.05</v>
      </c>
      <c r="G13" s="41">
        <v>17585.05</v>
      </c>
      <c r="H13" s="41">
        <v>17520.05</v>
      </c>
      <c r="I13" s="41">
        <v>17405.05</v>
      </c>
      <c r="J13" s="41">
        <v>17765.05</v>
      </c>
      <c r="K13" s="41">
        <v>17880.05</v>
      </c>
      <c r="L13" s="41">
        <v>17945.05</v>
      </c>
      <c r="M13" s="31">
        <v>17815.05</v>
      </c>
      <c r="N13" s="31">
        <v>17635.05</v>
      </c>
      <c r="O13" s="42">
        <v>1520</v>
      </c>
      <c r="P13" s="43">
        <v>1.375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958.05</v>
      </c>
      <c r="F14" s="40">
        <v>963.66666666666663</v>
      </c>
      <c r="G14" s="41">
        <v>950.43333333333328</v>
      </c>
      <c r="H14" s="41">
        <v>942.81666666666661</v>
      </c>
      <c r="I14" s="41">
        <v>929.58333333333326</v>
      </c>
      <c r="J14" s="41">
        <v>971.2833333333333</v>
      </c>
      <c r="K14" s="41">
        <v>984.51666666666665</v>
      </c>
      <c r="L14" s="41">
        <v>992.13333333333333</v>
      </c>
      <c r="M14" s="31">
        <v>976.9</v>
      </c>
      <c r="N14" s="31">
        <v>956.05</v>
      </c>
      <c r="O14" s="42">
        <v>2208300</v>
      </c>
      <c r="P14" s="43">
        <v>-2.3308270676691729E-2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18768.3</v>
      </c>
      <c r="F15" s="40">
        <v>18822.783333333336</v>
      </c>
      <c r="G15" s="41">
        <v>18645.566666666673</v>
      </c>
      <c r="H15" s="41">
        <v>18522.833333333336</v>
      </c>
      <c r="I15" s="41">
        <v>18345.616666666672</v>
      </c>
      <c r="J15" s="41">
        <v>18945.516666666674</v>
      </c>
      <c r="K15" s="41">
        <v>19122.733333333341</v>
      </c>
      <c r="L15" s="41">
        <v>19245.466666666674</v>
      </c>
      <c r="M15" s="31">
        <v>19000</v>
      </c>
      <c r="N15" s="31">
        <v>18700.05</v>
      </c>
      <c r="O15" s="42">
        <v>28200</v>
      </c>
      <c r="P15" s="43">
        <v>8.0428954423592495E-3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257.64999999999998</v>
      </c>
      <c r="F16" s="40">
        <v>259.38333333333333</v>
      </c>
      <c r="G16" s="41">
        <v>254.41666666666663</v>
      </c>
      <c r="H16" s="41">
        <v>251.18333333333328</v>
      </c>
      <c r="I16" s="41">
        <v>246.21666666666658</v>
      </c>
      <c r="J16" s="41">
        <v>262.61666666666667</v>
      </c>
      <c r="K16" s="41">
        <v>267.58333333333337</v>
      </c>
      <c r="L16" s="41">
        <v>270.81666666666672</v>
      </c>
      <c r="M16" s="31">
        <v>264.35000000000002</v>
      </c>
      <c r="N16" s="31">
        <v>256.14999999999998</v>
      </c>
      <c r="O16" s="42">
        <v>10639200</v>
      </c>
      <c r="P16" s="43">
        <v>4.911591355599214E-3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2223.5500000000002</v>
      </c>
      <c r="F17" s="40">
        <v>2238</v>
      </c>
      <c r="G17" s="41">
        <v>2194.6999999999998</v>
      </c>
      <c r="H17" s="41">
        <v>2165.85</v>
      </c>
      <c r="I17" s="41">
        <v>2122.5499999999997</v>
      </c>
      <c r="J17" s="41">
        <v>2266.85</v>
      </c>
      <c r="K17" s="41">
        <v>2310.15</v>
      </c>
      <c r="L17" s="41">
        <v>2339</v>
      </c>
      <c r="M17" s="31">
        <v>2281.3000000000002</v>
      </c>
      <c r="N17" s="31">
        <v>2209.15</v>
      </c>
      <c r="O17" s="42">
        <v>2238500</v>
      </c>
      <c r="P17" s="43">
        <v>1.1408562069355021E-2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1654.05</v>
      </c>
      <c r="F18" s="40">
        <v>1678.7333333333333</v>
      </c>
      <c r="G18" s="41">
        <v>1623.8166666666666</v>
      </c>
      <c r="H18" s="41">
        <v>1593.5833333333333</v>
      </c>
      <c r="I18" s="41">
        <v>1538.6666666666665</v>
      </c>
      <c r="J18" s="41">
        <v>1708.9666666666667</v>
      </c>
      <c r="K18" s="41">
        <v>1763.8833333333332</v>
      </c>
      <c r="L18" s="41">
        <v>1794.1166666666668</v>
      </c>
      <c r="M18" s="31">
        <v>1733.65</v>
      </c>
      <c r="N18" s="31">
        <v>1648.5</v>
      </c>
      <c r="O18" s="42">
        <v>21209000</v>
      </c>
      <c r="P18" s="43">
        <v>1.113203499320636E-2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726.75</v>
      </c>
      <c r="F19" s="40">
        <v>733.16666666666663</v>
      </c>
      <c r="G19" s="41">
        <v>718.58333333333326</v>
      </c>
      <c r="H19" s="41">
        <v>710.41666666666663</v>
      </c>
      <c r="I19" s="41">
        <v>695.83333333333326</v>
      </c>
      <c r="J19" s="41">
        <v>741.33333333333326</v>
      </c>
      <c r="K19" s="41">
        <v>755.91666666666652</v>
      </c>
      <c r="L19" s="41">
        <v>764.08333333333326</v>
      </c>
      <c r="M19" s="31">
        <v>747.75</v>
      </c>
      <c r="N19" s="31">
        <v>725</v>
      </c>
      <c r="O19" s="42">
        <v>90758750</v>
      </c>
      <c r="P19" s="43">
        <v>-7.8443245623692611E-4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3410.55</v>
      </c>
      <c r="F20" s="40">
        <v>3413.5333333333333</v>
      </c>
      <c r="G20" s="41">
        <v>3367.1166666666668</v>
      </c>
      <c r="H20" s="41">
        <v>3323.6833333333334</v>
      </c>
      <c r="I20" s="41">
        <v>3277.2666666666669</v>
      </c>
      <c r="J20" s="41">
        <v>3456.9666666666667</v>
      </c>
      <c r="K20" s="41">
        <v>3503.3833333333337</v>
      </c>
      <c r="L20" s="41">
        <v>3546.8166666666666</v>
      </c>
      <c r="M20" s="31">
        <v>3459.95</v>
      </c>
      <c r="N20" s="31">
        <v>3370.1</v>
      </c>
      <c r="O20" s="42">
        <v>443600</v>
      </c>
      <c r="P20" s="43">
        <v>-8.2712985938792394E-2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626.75</v>
      </c>
      <c r="F21" s="40">
        <v>630.01666666666665</v>
      </c>
      <c r="G21" s="41">
        <v>622.2833333333333</v>
      </c>
      <c r="H21" s="41">
        <v>617.81666666666661</v>
      </c>
      <c r="I21" s="41">
        <v>610.08333333333326</v>
      </c>
      <c r="J21" s="41">
        <v>634.48333333333335</v>
      </c>
      <c r="K21" s="41">
        <v>642.2166666666667</v>
      </c>
      <c r="L21" s="41">
        <v>646.68333333333339</v>
      </c>
      <c r="M21" s="31">
        <v>637.75</v>
      </c>
      <c r="N21" s="31">
        <v>625.54999999999995</v>
      </c>
      <c r="O21" s="42">
        <v>10115000</v>
      </c>
      <c r="P21" s="43">
        <v>1.7827077349707834E-3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371.2</v>
      </c>
      <c r="F22" s="40">
        <v>373.8</v>
      </c>
      <c r="G22" s="41">
        <v>367.40000000000003</v>
      </c>
      <c r="H22" s="41">
        <v>363.6</v>
      </c>
      <c r="I22" s="41">
        <v>357.20000000000005</v>
      </c>
      <c r="J22" s="41">
        <v>377.6</v>
      </c>
      <c r="K22" s="41">
        <v>384</v>
      </c>
      <c r="L22" s="41">
        <v>387.8</v>
      </c>
      <c r="M22" s="31">
        <v>380.2</v>
      </c>
      <c r="N22" s="31">
        <v>370</v>
      </c>
      <c r="O22" s="42">
        <v>12721500</v>
      </c>
      <c r="P22" s="43">
        <v>-1.4410226612434631E-2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809.15</v>
      </c>
      <c r="F23" s="40">
        <v>813.38333333333333</v>
      </c>
      <c r="G23" s="41">
        <v>798.76666666666665</v>
      </c>
      <c r="H23" s="41">
        <v>788.38333333333333</v>
      </c>
      <c r="I23" s="41">
        <v>773.76666666666665</v>
      </c>
      <c r="J23" s="41">
        <v>823.76666666666665</v>
      </c>
      <c r="K23" s="41">
        <v>838.38333333333321</v>
      </c>
      <c r="L23" s="41">
        <v>848.76666666666665</v>
      </c>
      <c r="M23" s="31">
        <v>828</v>
      </c>
      <c r="N23" s="31">
        <v>803</v>
      </c>
      <c r="O23" s="42">
        <v>1786500</v>
      </c>
      <c r="P23" s="43">
        <v>-4.0695729735756494E-3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5320.35</v>
      </c>
      <c r="F24" s="40">
        <v>5371.5</v>
      </c>
      <c r="G24" s="41">
        <v>5250.25</v>
      </c>
      <c r="H24" s="41">
        <v>5180.1499999999996</v>
      </c>
      <c r="I24" s="41">
        <v>5058.8999999999996</v>
      </c>
      <c r="J24" s="41">
        <v>5441.6</v>
      </c>
      <c r="K24" s="41">
        <v>5562.85</v>
      </c>
      <c r="L24" s="41">
        <v>5632.9500000000007</v>
      </c>
      <c r="M24" s="31">
        <v>5492.75</v>
      </c>
      <c r="N24" s="31">
        <v>5301.4</v>
      </c>
      <c r="O24" s="42">
        <v>2118625</v>
      </c>
      <c r="P24" s="43">
        <v>9.1693956534682937E-3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205</v>
      </c>
      <c r="F25" s="40">
        <v>207.13333333333333</v>
      </c>
      <c r="G25" s="41">
        <v>202.31666666666666</v>
      </c>
      <c r="H25" s="41">
        <v>199.63333333333333</v>
      </c>
      <c r="I25" s="41">
        <v>194.81666666666666</v>
      </c>
      <c r="J25" s="41">
        <v>209.81666666666666</v>
      </c>
      <c r="K25" s="41">
        <v>214.63333333333333</v>
      </c>
      <c r="L25" s="41">
        <v>217.31666666666666</v>
      </c>
      <c r="M25" s="31">
        <v>211.95</v>
      </c>
      <c r="N25" s="31">
        <v>204.45</v>
      </c>
      <c r="O25" s="42">
        <v>12797500</v>
      </c>
      <c r="P25" s="43">
        <v>2.6468818929215963E-2</v>
      </c>
    </row>
    <row r="26" spans="1:16" ht="12.75" customHeight="1">
      <c r="A26" s="31">
        <v>16</v>
      </c>
      <c r="B26" s="301" t="s">
        <v>49</v>
      </c>
      <c r="C26" s="33" t="s">
        <v>55</v>
      </c>
      <c r="D26" s="34">
        <v>44560</v>
      </c>
      <c r="E26" s="40">
        <v>119.4</v>
      </c>
      <c r="F26" s="40">
        <v>119.65000000000002</v>
      </c>
      <c r="G26" s="41">
        <v>117.85000000000004</v>
      </c>
      <c r="H26" s="41">
        <v>116.30000000000001</v>
      </c>
      <c r="I26" s="41">
        <v>114.50000000000003</v>
      </c>
      <c r="J26" s="41">
        <v>121.20000000000005</v>
      </c>
      <c r="K26" s="41">
        <v>123.00000000000003</v>
      </c>
      <c r="L26" s="41">
        <v>124.55000000000005</v>
      </c>
      <c r="M26" s="31">
        <v>121.45</v>
      </c>
      <c r="N26" s="31">
        <v>118.1</v>
      </c>
      <c r="O26" s="42">
        <v>45936000</v>
      </c>
      <c r="P26" s="43">
        <v>-2.1505376344086021E-3</v>
      </c>
    </row>
    <row r="27" spans="1:16" ht="12.75" customHeight="1">
      <c r="A27" s="31">
        <v>17</v>
      </c>
      <c r="B27" s="302" t="s">
        <v>56</v>
      </c>
      <c r="C27" s="33" t="s">
        <v>57</v>
      </c>
      <c r="D27" s="34">
        <v>44560</v>
      </c>
      <c r="E27" s="40">
        <v>3042.9</v>
      </c>
      <c r="F27" s="40">
        <v>3068.2999999999997</v>
      </c>
      <c r="G27" s="41">
        <v>3011.5999999999995</v>
      </c>
      <c r="H27" s="41">
        <v>2980.2999999999997</v>
      </c>
      <c r="I27" s="41">
        <v>2923.5999999999995</v>
      </c>
      <c r="J27" s="41">
        <v>3099.5999999999995</v>
      </c>
      <c r="K27" s="41">
        <v>3156.2999999999993</v>
      </c>
      <c r="L27" s="41">
        <v>3187.5999999999995</v>
      </c>
      <c r="M27" s="31">
        <v>3125</v>
      </c>
      <c r="N27" s="31">
        <v>3037</v>
      </c>
      <c r="O27" s="42">
        <v>4296300</v>
      </c>
      <c r="P27" s="43">
        <v>9.4452667935433846E-3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2205.8000000000002</v>
      </c>
      <c r="F28" s="40">
        <v>2219.25</v>
      </c>
      <c r="G28" s="41">
        <v>2188</v>
      </c>
      <c r="H28" s="41">
        <v>2170.1999999999998</v>
      </c>
      <c r="I28" s="41">
        <v>2138.9499999999998</v>
      </c>
      <c r="J28" s="41">
        <v>2237.0500000000002</v>
      </c>
      <c r="K28" s="41">
        <v>2268.3000000000002</v>
      </c>
      <c r="L28" s="41">
        <v>2286.1000000000004</v>
      </c>
      <c r="M28" s="31">
        <v>2250.5</v>
      </c>
      <c r="N28" s="31">
        <v>2201.4499999999998</v>
      </c>
      <c r="O28" s="42">
        <v>463375</v>
      </c>
      <c r="P28" s="43">
        <v>-2.5448235974551765E-2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8852.0499999999993</v>
      </c>
      <c r="F29" s="40">
        <v>8872.2833333333328</v>
      </c>
      <c r="G29" s="41">
        <v>8699.7666666666664</v>
      </c>
      <c r="H29" s="41">
        <v>8547.4833333333336</v>
      </c>
      <c r="I29" s="41">
        <v>8374.9666666666672</v>
      </c>
      <c r="J29" s="41">
        <v>9024.5666666666657</v>
      </c>
      <c r="K29" s="41">
        <v>9197.0833333333321</v>
      </c>
      <c r="L29" s="41">
        <v>9349.366666666665</v>
      </c>
      <c r="M29" s="31">
        <v>9044.7999999999993</v>
      </c>
      <c r="N29" s="31">
        <v>8720</v>
      </c>
      <c r="O29" s="42">
        <v>46200</v>
      </c>
      <c r="P29" s="43">
        <v>0.16446124763705103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1125</v>
      </c>
      <c r="F30" s="40">
        <v>1129.7166666666667</v>
      </c>
      <c r="G30" s="41">
        <v>1112.1333333333334</v>
      </c>
      <c r="H30" s="41">
        <v>1099.2666666666667</v>
      </c>
      <c r="I30" s="41">
        <v>1081.6833333333334</v>
      </c>
      <c r="J30" s="41">
        <v>1142.5833333333335</v>
      </c>
      <c r="K30" s="41">
        <v>1160.1666666666665</v>
      </c>
      <c r="L30" s="41">
        <v>1173.0333333333335</v>
      </c>
      <c r="M30" s="31">
        <v>1147.3</v>
      </c>
      <c r="N30" s="31">
        <v>1116.8499999999999</v>
      </c>
      <c r="O30" s="42">
        <v>3738000</v>
      </c>
      <c r="P30" s="43">
        <v>-1.3329813910518675E-2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662.9</v>
      </c>
      <c r="F31" s="40">
        <v>667.15</v>
      </c>
      <c r="G31" s="41">
        <v>657</v>
      </c>
      <c r="H31" s="41">
        <v>651.1</v>
      </c>
      <c r="I31" s="41">
        <v>640.95000000000005</v>
      </c>
      <c r="J31" s="41">
        <v>673.05</v>
      </c>
      <c r="K31" s="41">
        <v>683.19999999999982</v>
      </c>
      <c r="L31" s="41">
        <v>689.09999999999991</v>
      </c>
      <c r="M31" s="31">
        <v>677.3</v>
      </c>
      <c r="N31" s="31">
        <v>661.25</v>
      </c>
      <c r="O31" s="42">
        <v>15730200</v>
      </c>
      <c r="P31" s="43">
        <v>-9.9538340985690782E-3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665.65</v>
      </c>
      <c r="F32" s="40">
        <v>669.83333333333337</v>
      </c>
      <c r="G32" s="41">
        <v>659.76666666666677</v>
      </c>
      <c r="H32" s="41">
        <v>653.88333333333344</v>
      </c>
      <c r="I32" s="41">
        <v>643.81666666666683</v>
      </c>
      <c r="J32" s="41">
        <v>675.7166666666667</v>
      </c>
      <c r="K32" s="41">
        <v>685.7833333333333</v>
      </c>
      <c r="L32" s="41">
        <v>691.66666666666663</v>
      </c>
      <c r="M32" s="31">
        <v>679.9</v>
      </c>
      <c r="N32" s="31">
        <v>663.95</v>
      </c>
      <c r="O32" s="42">
        <v>62335200</v>
      </c>
      <c r="P32" s="43">
        <v>-1.2977635904159304E-2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3254.7</v>
      </c>
      <c r="F33" s="40">
        <v>3271.5499999999997</v>
      </c>
      <c r="G33" s="41">
        <v>3233.0999999999995</v>
      </c>
      <c r="H33" s="41">
        <v>3211.4999999999995</v>
      </c>
      <c r="I33" s="41">
        <v>3173.0499999999993</v>
      </c>
      <c r="J33" s="41">
        <v>3293.1499999999996</v>
      </c>
      <c r="K33" s="41">
        <v>3331.5999999999995</v>
      </c>
      <c r="L33" s="41">
        <v>3353.2</v>
      </c>
      <c r="M33" s="31">
        <v>3310</v>
      </c>
      <c r="N33" s="31">
        <v>3249.95</v>
      </c>
      <c r="O33" s="42">
        <v>3448000</v>
      </c>
      <c r="P33" s="43">
        <v>-4.0439052570768342E-3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16967.849999999999</v>
      </c>
      <c r="F34" s="40">
        <v>17159.55</v>
      </c>
      <c r="G34" s="41">
        <v>16734.05</v>
      </c>
      <c r="H34" s="41">
        <v>16500.25</v>
      </c>
      <c r="I34" s="41">
        <v>16074.75</v>
      </c>
      <c r="J34" s="41">
        <v>17393.349999999999</v>
      </c>
      <c r="K34" s="41">
        <v>17818.849999999999</v>
      </c>
      <c r="L34" s="41">
        <v>18052.649999999998</v>
      </c>
      <c r="M34" s="31">
        <v>17585.05</v>
      </c>
      <c r="N34" s="31">
        <v>16925.75</v>
      </c>
      <c r="O34" s="42">
        <v>663075</v>
      </c>
      <c r="P34" s="43">
        <v>4.0566518890501786E-2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6960.95</v>
      </c>
      <c r="F35" s="40">
        <v>7003.7</v>
      </c>
      <c r="G35" s="41">
        <v>6907.25</v>
      </c>
      <c r="H35" s="41">
        <v>6853.55</v>
      </c>
      <c r="I35" s="41">
        <v>6757.1</v>
      </c>
      <c r="J35" s="41">
        <v>7057.4</v>
      </c>
      <c r="K35" s="41">
        <v>7153.8499999999985</v>
      </c>
      <c r="L35" s="41">
        <v>7207.5499999999993</v>
      </c>
      <c r="M35" s="31">
        <v>7100.15</v>
      </c>
      <c r="N35" s="31">
        <v>6950</v>
      </c>
      <c r="O35" s="42">
        <v>4162125</v>
      </c>
      <c r="P35" s="43">
        <v>1.5942726507038865E-3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2129.8000000000002</v>
      </c>
      <c r="F36" s="40">
        <v>2158.916666666667</v>
      </c>
      <c r="G36" s="41">
        <v>2095.1833333333338</v>
      </c>
      <c r="H36" s="41">
        <v>2060.5666666666671</v>
      </c>
      <c r="I36" s="41">
        <v>1996.8333333333339</v>
      </c>
      <c r="J36" s="41">
        <v>2193.5333333333338</v>
      </c>
      <c r="K36" s="41">
        <v>2257.2666666666673</v>
      </c>
      <c r="L36" s="41">
        <v>2291.8833333333337</v>
      </c>
      <c r="M36" s="31">
        <v>2222.65</v>
      </c>
      <c r="N36" s="31">
        <v>2124.3000000000002</v>
      </c>
      <c r="O36" s="42">
        <v>1770400</v>
      </c>
      <c r="P36" s="43">
        <v>-3.3879164313946921E-4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272.25</v>
      </c>
      <c r="F37" s="40">
        <v>274.78333333333336</v>
      </c>
      <c r="G37" s="41">
        <v>269.11666666666673</v>
      </c>
      <c r="H37" s="41">
        <v>265.98333333333335</v>
      </c>
      <c r="I37" s="41">
        <v>260.31666666666672</v>
      </c>
      <c r="J37" s="41">
        <v>277.91666666666674</v>
      </c>
      <c r="K37" s="41">
        <v>283.58333333333337</v>
      </c>
      <c r="L37" s="41">
        <v>286.71666666666675</v>
      </c>
      <c r="M37" s="31">
        <v>280.45</v>
      </c>
      <c r="N37" s="31">
        <v>271.64999999999998</v>
      </c>
      <c r="O37" s="42">
        <v>24291000</v>
      </c>
      <c r="P37" s="43">
        <v>8.5949177877428992E-3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87.45</v>
      </c>
      <c r="F38" s="40">
        <v>88.366666666666674</v>
      </c>
      <c r="G38" s="41">
        <v>86.333333333333343</v>
      </c>
      <c r="H38" s="41">
        <v>85.216666666666669</v>
      </c>
      <c r="I38" s="41">
        <v>83.183333333333337</v>
      </c>
      <c r="J38" s="41">
        <v>89.483333333333348</v>
      </c>
      <c r="K38" s="41">
        <v>91.51666666666668</v>
      </c>
      <c r="L38" s="41">
        <v>92.633333333333354</v>
      </c>
      <c r="M38" s="31">
        <v>90.4</v>
      </c>
      <c r="N38" s="31">
        <v>87.25</v>
      </c>
      <c r="O38" s="42">
        <v>136071000</v>
      </c>
      <c r="P38" s="43">
        <v>-3.4381983840467596E-4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1862.35</v>
      </c>
      <c r="F39" s="40">
        <v>1879.3166666666666</v>
      </c>
      <c r="G39" s="41">
        <v>1837.7833333333333</v>
      </c>
      <c r="H39" s="41">
        <v>1813.2166666666667</v>
      </c>
      <c r="I39" s="41">
        <v>1771.6833333333334</v>
      </c>
      <c r="J39" s="41">
        <v>1903.8833333333332</v>
      </c>
      <c r="K39" s="41">
        <v>1945.4166666666665</v>
      </c>
      <c r="L39" s="41">
        <v>1969.9833333333331</v>
      </c>
      <c r="M39" s="31">
        <v>1920.85</v>
      </c>
      <c r="N39" s="31">
        <v>1854.75</v>
      </c>
      <c r="O39" s="42">
        <v>1546600</v>
      </c>
      <c r="P39" s="43">
        <v>-1.0903974674639466E-2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208.05</v>
      </c>
      <c r="F40" s="40">
        <v>208.91666666666666</v>
      </c>
      <c r="G40" s="41">
        <v>206.33333333333331</v>
      </c>
      <c r="H40" s="41">
        <v>204.61666666666665</v>
      </c>
      <c r="I40" s="41">
        <v>202.0333333333333</v>
      </c>
      <c r="J40" s="41">
        <v>210.63333333333333</v>
      </c>
      <c r="K40" s="41">
        <v>213.21666666666664</v>
      </c>
      <c r="L40" s="41">
        <v>214.93333333333334</v>
      </c>
      <c r="M40" s="31">
        <v>211.5</v>
      </c>
      <c r="N40" s="31">
        <v>207.2</v>
      </c>
      <c r="O40" s="42">
        <v>19946200</v>
      </c>
      <c r="P40" s="43">
        <v>-1.9794584500466852E-2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726.8</v>
      </c>
      <c r="F41" s="40">
        <v>727.65</v>
      </c>
      <c r="G41" s="41">
        <v>721.15</v>
      </c>
      <c r="H41" s="41">
        <v>715.5</v>
      </c>
      <c r="I41" s="41">
        <v>709</v>
      </c>
      <c r="J41" s="41">
        <v>733.3</v>
      </c>
      <c r="K41" s="41">
        <v>739.8</v>
      </c>
      <c r="L41" s="41">
        <v>745.44999999999993</v>
      </c>
      <c r="M41" s="31">
        <v>734.15</v>
      </c>
      <c r="N41" s="31">
        <v>722</v>
      </c>
      <c r="O41" s="42">
        <v>4679400</v>
      </c>
      <c r="P41" s="43">
        <v>-1.4821676702176934E-2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688.4</v>
      </c>
      <c r="F42" s="40">
        <v>691.11666666666679</v>
      </c>
      <c r="G42" s="41">
        <v>678.73333333333358</v>
      </c>
      <c r="H42" s="41">
        <v>669.06666666666683</v>
      </c>
      <c r="I42" s="41">
        <v>656.68333333333362</v>
      </c>
      <c r="J42" s="41">
        <v>700.78333333333353</v>
      </c>
      <c r="K42" s="41">
        <v>713.16666666666674</v>
      </c>
      <c r="L42" s="41">
        <v>722.83333333333348</v>
      </c>
      <c r="M42" s="31">
        <v>703.5</v>
      </c>
      <c r="N42" s="31">
        <v>681.45</v>
      </c>
      <c r="O42" s="42">
        <v>8508750</v>
      </c>
      <c r="P42" s="43">
        <v>-2.2656788421778085E-2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699.2</v>
      </c>
      <c r="F43" s="40">
        <v>706.43333333333339</v>
      </c>
      <c r="G43" s="41">
        <v>688.76666666666677</v>
      </c>
      <c r="H43" s="41">
        <v>678.33333333333337</v>
      </c>
      <c r="I43" s="41">
        <v>660.66666666666674</v>
      </c>
      <c r="J43" s="41">
        <v>716.86666666666679</v>
      </c>
      <c r="K43" s="41">
        <v>734.5333333333333</v>
      </c>
      <c r="L43" s="41">
        <v>744.96666666666681</v>
      </c>
      <c r="M43" s="31">
        <v>724.1</v>
      </c>
      <c r="N43" s="31">
        <v>696</v>
      </c>
      <c r="O43" s="42">
        <v>68163120</v>
      </c>
      <c r="P43" s="43">
        <v>9.9492337049794169E-3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61</v>
      </c>
      <c r="F44" s="40">
        <v>61.516666666666673</v>
      </c>
      <c r="G44" s="41">
        <v>59.783333333333346</v>
      </c>
      <c r="H44" s="41">
        <v>58.56666666666667</v>
      </c>
      <c r="I44" s="41">
        <v>56.833333333333343</v>
      </c>
      <c r="J44" s="41">
        <v>62.733333333333348</v>
      </c>
      <c r="K44" s="41">
        <v>64.466666666666683</v>
      </c>
      <c r="L44" s="41">
        <v>65.683333333333351</v>
      </c>
      <c r="M44" s="31">
        <v>63.25</v>
      </c>
      <c r="N44" s="31">
        <v>60.3</v>
      </c>
      <c r="O44" s="42">
        <v>109284000</v>
      </c>
      <c r="P44" s="43">
        <v>2.199528672427337E-2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361.15</v>
      </c>
      <c r="F45" s="40">
        <v>363.7166666666667</v>
      </c>
      <c r="G45" s="41">
        <v>357.43333333333339</v>
      </c>
      <c r="H45" s="41">
        <v>353.7166666666667</v>
      </c>
      <c r="I45" s="41">
        <v>347.43333333333339</v>
      </c>
      <c r="J45" s="41">
        <v>367.43333333333339</v>
      </c>
      <c r="K45" s="41">
        <v>373.7166666666667</v>
      </c>
      <c r="L45" s="41">
        <v>377.43333333333339</v>
      </c>
      <c r="M45" s="31">
        <v>370</v>
      </c>
      <c r="N45" s="31">
        <v>360</v>
      </c>
      <c r="O45" s="42">
        <v>18544900</v>
      </c>
      <c r="P45" s="43">
        <v>1.0021295252411374E-2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16079.9</v>
      </c>
      <c r="F46" s="40">
        <v>16180.299999999997</v>
      </c>
      <c r="G46" s="41">
        <v>15909.649999999994</v>
      </c>
      <c r="H46" s="41">
        <v>15739.399999999996</v>
      </c>
      <c r="I46" s="41">
        <v>15468.749999999993</v>
      </c>
      <c r="J46" s="41">
        <v>16350.549999999996</v>
      </c>
      <c r="K46" s="41">
        <v>16621.2</v>
      </c>
      <c r="L46" s="41">
        <v>16791.449999999997</v>
      </c>
      <c r="M46" s="31">
        <v>16450.95</v>
      </c>
      <c r="N46" s="31">
        <v>16010.05</v>
      </c>
      <c r="O46" s="42">
        <v>157400</v>
      </c>
      <c r="P46" s="43">
        <v>7.2937968643490114E-2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383.75</v>
      </c>
      <c r="F47" s="40">
        <v>385.05</v>
      </c>
      <c r="G47" s="41">
        <v>380.25</v>
      </c>
      <c r="H47" s="41">
        <v>376.75</v>
      </c>
      <c r="I47" s="41">
        <v>371.95</v>
      </c>
      <c r="J47" s="41">
        <v>388.55</v>
      </c>
      <c r="K47" s="41">
        <v>393.35000000000008</v>
      </c>
      <c r="L47" s="41">
        <v>396.85</v>
      </c>
      <c r="M47" s="31">
        <v>389.85</v>
      </c>
      <c r="N47" s="31">
        <v>381.55</v>
      </c>
      <c r="O47" s="42">
        <v>30641400</v>
      </c>
      <c r="P47" s="43">
        <v>-2.1610437381458705E-2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3512.65</v>
      </c>
      <c r="F48" s="40">
        <v>3537.75</v>
      </c>
      <c r="G48" s="41">
        <v>3480.55</v>
      </c>
      <c r="H48" s="41">
        <v>3448.4500000000003</v>
      </c>
      <c r="I48" s="41">
        <v>3391.2500000000005</v>
      </c>
      <c r="J48" s="41">
        <v>3569.85</v>
      </c>
      <c r="K48" s="41">
        <v>3627.0499999999997</v>
      </c>
      <c r="L48" s="41">
        <v>3659.1499999999996</v>
      </c>
      <c r="M48" s="31">
        <v>3594.95</v>
      </c>
      <c r="N48" s="31">
        <v>3505.65</v>
      </c>
      <c r="O48" s="42">
        <v>1404000</v>
      </c>
      <c r="P48" s="43">
        <v>-2.8481913984619768E-4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468.9</v>
      </c>
      <c r="F49" s="40">
        <v>475.25</v>
      </c>
      <c r="G49" s="41">
        <v>458.85</v>
      </c>
      <c r="H49" s="41">
        <v>448.8</v>
      </c>
      <c r="I49" s="41">
        <v>432.40000000000003</v>
      </c>
      <c r="J49" s="41">
        <v>485.3</v>
      </c>
      <c r="K49" s="41">
        <v>501.7</v>
      </c>
      <c r="L49" s="41">
        <v>511.75</v>
      </c>
      <c r="M49" s="31">
        <v>491.65</v>
      </c>
      <c r="N49" s="31">
        <v>465.2</v>
      </c>
      <c r="O49" s="42">
        <v>4345900</v>
      </c>
      <c r="P49" s="43">
        <v>-3.3535703960682277E-2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452.95</v>
      </c>
      <c r="F50" s="40">
        <v>456.93333333333334</v>
      </c>
      <c r="G50" s="41">
        <v>448.26666666666665</v>
      </c>
      <c r="H50" s="41">
        <v>443.58333333333331</v>
      </c>
      <c r="I50" s="41">
        <v>434.91666666666663</v>
      </c>
      <c r="J50" s="41">
        <v>461.61666666666667</v>
      </c>
      <c r="K50" s="41">
        <v>470.2833333333333</v>
      </c>
      <c r="L50" s="41">
        <v>474.9666666666667</v>
      </c>
      <c r="M50" s="31">
        <v>465.6</v>
      </c>
      <c r="N50" s="31">
        <v>452.25</v>
      </c>
      <c r="O50" s="42">
        <v>20007900</v>
      </c>
      <c r="P50" s="43">
        <v>3.4756703078450842E-3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203.45</v>
      </c>
      <c r="F51" s="40">
        <v>205.58333333333334</v>
      </c>
      <c r="G51" s="41">
        <v>200.76666666666668</v>
      </c>
      <c r="H51" s="41">
        <v>198.08333333333334</v>
      </c>
      <c r="I51" s="41">
        <v>193.26666666666668</v>
      </c>
      <c r="J51" s="41">
        <v>208.26666666666668</v>
      </c>
      <c r="K51" s="41">
        <v>213.08333333333334</v>
      </c>
      <c r="L51" s="41">
        <v>215.76666666666668</v>
      </c>
      <c r="M51" s="31">
        <v>210.4</v>
      </c>
      <c r="N51" s="31">
        <v>202.9</v>
      </c>
      <c r="O51" s="42">
        <v>49626000</v>
      </c>
      <c r="P51" s="43">
        <v>1.1668868339938352E-2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572.6</v>
      </c>
      <c r="F52" s="40">
        <v>574.5333333333333</v>
      </c>
      <c r="G52" s="41">
        <v>566.06666666666661</v>
      </c>
      <c r="H52" s="41">
        <v>559.5333333333333</v>
      </c>
      <c r="I52" s="41">
        <v>551.06666666666661</v>
      </c>
      <c r="J52" s="41">
        <v>581.06666666666661</v>
      </c>
      <c r="K52" s="41">
        <v>589.5333333333333</v>
      </c>
      <c r="L52" s="41">
        <v>596.06666666666661</v>
      </c>
      <c r="M52" s="31">
        <v>583</v>
      </c>
      <c r="N52" s="31">
        <v>568</v>
      </c>
      <c r="O52" s="42">
        <v>4849650</v>
      </c>
      <c r="P52" s="43">
        <v>3.4310667498440424E-2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395.05</v>
      </c>
      <c r="F53" s="40">
        <v>401.55</v>
      </c>
      <c r="G53" s="41">
        <v>386.40000000000003</v>
      </c>
      <c r="H53" s="41">
        <v>377.75</v>
      </c>
      <c r="I53" s="41">
        <v>362.6</v>
      </c>
      <c r="J53" s="41">
        <v>410.20000000000005</v>
      </c>
      <c r="K53" s="41">
        <v>425.35</v>
      </c>
      <c r="L53" s="41">
        <v>434.00000000000006</v>
      </c>
      <c r="M53" s="31">
        <v>416.7</v>
      </c>
      <c r="N53" s="31">
        <v>392.9</v>
      </c>
      <c r="O53" s="42">
        <v>2301000</v>
      </c>
      <c r="P53" s="43">
        <v>-3.0953885028427039E-2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556.85</v>
      </c>
      <c r="F54" s="40">
        <v>560.88333333333333</v>
      </c>
      <c r="G54" s="41">
        <v>549.01666666666665</v>
      </c>
      <c r="H54" s="41">
        <v>541.18333333333328</v>
      </c>
      <c r="I54" s="41">
        <v>529.31666666666661</v>
      </c>
      <c r="J54" s="41">
        <v>568.7166666666667</v>
      </c>
      <c r="K54" s="41">
        <v>580.58333333333326</v>
      </c>
      <c r="L54" s="41">
        <v>588.41666666666674</v>
      </c>
      <c r="M54" s="31">
        <v>572.75</v>
      </c>
      <c r="N54" s="31">
        <v>553.04999999999995</v>
      </c>
      <c r="O54" s="42">
        <v>8915000</v>
      </c>
      <c r="P54" s="43">
        <v>-3.6322995250069852E-3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898.65</v>
      </c>
      <c r="F55" s="40">
        <v>903.55000000000007</v>
      </c>
      <c r="G55" s="41">
        <v>890.85000000000014</v>
      </c>
      <c r="H55" s="41">
        <v>883.05000000000007</v>
      </c>
      <c r="I55" s="41">
        <v>870.35000000000014</v>
      </c>
      <c r="J55" s="41">
        <v>911.35000000000014</v>
      </c>
      <c r="K55" s="41">
        <v>924.05000000000018</v>
      </c>
      <c r="L55" s="41">
        <v>931.85000000000014</v>
      </c>
      <c r="M55" s="31">
        <v>916.25</v>
      </c>
      <c r="N55" s="31">
        <v>895.75</v>
      </c>
      <c r="O55" s="42">
        <v>10517000</v>
      </c>
      <c r="P55" s="43">
        <v>-2.7120315581854043E-3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149.15</v>
      </c>
      <c r="F56" s="40">
        <v>150.20000000000002</v>
      </c>
      <c r="G56" s="41">
        <v>147.75000000000003</v>
      </c>
      <c r="H56" s="41">
        <v>146.35000000000002</v>
      </c>
      <c r="I56" s="41">
        <v>143.90000000000003</v>
      </c>
      <c r="J56" s="41">
        <v>151.60000000000002</v>
      </c>
      <c r="K56" s="41">
        <v>154.05000000000001</v>
      </c>
      <c r="L56" s="41">
        <v>155.45000000000002</v>
      </c>
      <c r="M56" s="31">
        <v>152.65</v>
      </c>
      <c r="N56" s="31">
        <v>148.80000000000001</v>
      </c>
      <c r="O56" s="42">
        <v>53646600</v>
      </c>
      <c r="P56" s="43">
        <v>1.8418115133152606E-2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5020.8</v>
      </c>
      <c r="F57" s="40">
        <v>5107.2666666666673</v>
      </c>
      <c r="G57" s="41">
        <v>4915.883333333335</v>
      </c>
      <c r="H57" s="41">
        <v>4810.9666666666681</v>
      </c>
      <c r="I57" s="41">
        <v>4619.5833333333358</v>
      </c>
      <c r="J57" s="41">
        <v>5212.1833333333343</v>
      </c>
      <c r="K57" s="41">
        <v>5403.5666666666675</v>
      </c>
      <c r="L57" s="41">
        <v>5508.4833333333336</v>
      </c>
      <c r="M57" s="31">
        <v>5298.65</v>
      </c>
      <c r="N57" s="31">
        <v>5002.3500000000004</v>
      </c>
      <c r="O57" s="42">
        <v>1083500</v>
      </c>
      <c r="P57" s="43">
        <v>2.6819560272934043E-2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1431.05</v>
      </c>
      <c r="F58" s="40">
        <v>1437.7833333333335</v>
      </c>
      <c r="G58" s="41">
        <v>1418.2666666666671</v>
      </c>
      <c r="H58" s="41">
        <v>1405.4833333333336</v>
      </c>
      <c r="I58" s="41">
        <v>1385.9666666666672</v>
      </c>
      <c r="J58" s="41">
        <v>1450.5666666666671</v>
      </c>
      <c r="K58" s="41">
        <v>1470.0833333333335</v>
      </c>
      <c r="L58" s="41">
        <v>1482.866666666667</v>
      </c>
      <c r="M58" s="31">
        <v>1457.3</v>
      </c>
      <c r="N58" s="31">
        <v>1425</v>
      </c>
      <c r="O58" s="42">
        <v>3555300</v>
      </c>
      <c r="P58" s="43">
        <v>-9.7484889842074478E-3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632</v>
      </c>
      <c r="F59" s="40">
        <v>637.33333333333337</v>
      </c>
      <c r="G59" s="41">
        <v>624.56666666666672</v>
      </c>
      <c r="H59" s="41">
        <v>617.13333333333333</v>
      </c>
      <c r="I59" s="41">
        <v>604.36666666666667</v>
      </c>
      <c r="J59" s="41">
        <v>644.76666666666677</v>
      </c>
      <c r="K59" s="41">
        <v>657.53333333333342</v>
      </c>
      <c r="L59" s="41">
        <v>664.96666666666681</v>
      </c>
      <c r="M59" s="31">
        <v>650.1</v>
      </c>
      <c r="N59" s="31">
        <v>629.9</v>
      </c>
      <c r="O59" s="42">
        <v>5645857</v>
      </c>
      <c r="P59" s="43">
        <v>3.8241388593840568E-2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747.25</v>
      </c>
      <c r="F60" s="40">
        <v>748.06666666666661</v>
      </c>
      <c r="G60" s="41">
        <v>741.38333333333321</v>
      </c>
      <c r="H60" s="41">
        <v>735.51666666666665</v>
      </c>
      <c r="I60" s="41">
        <v>728.83333333333326</v>
      </c>
      <c r="J60" s="41">
        <v>753.93333333333317</v>
      </c>
      <c r="K60" s="41">
        <v>760.61666666666656</v>
      </c>
      <c r="L60" s="41">
        <v>766.48333333333312</v>
      </c>
      <c r="M60" s="31">
        <v>754.75</v>
      </c>
      <c r="N60" s="31">
        <v>742.2</v>
      </c>
      <c r="O60" s="42">
        <v>1533750</v>
      </c>
      <c r="P60" s="43">
        <v>1.2239902080783353E-3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430.85</v>
      </c>
      <c r="F61" s="40">
        <v>431.3</v>
      </c>
      <c r="G61" s="41">
        <v>427.65000000000003</v>
      </c>
      <c r="H61" s="41">
        <v>424.45000000000005</v>
      </c>
      <c r="I61" s="41">
        <v>420.80000000000007</v>
      </c>
      <c r="J61" s="41">
        <v>434.5</v>
      </c>
      <c r="K61" s="41">
        <v>438.15</v>
      </c>
      <c r="L61" s="41">
        <v>441.34999999999997</v>
      </c>
      <c r="M61" s="31">
        <v>434.95</v>
      </c>
      <c r="N61" s="31">
        <v>428.1</v>
      </c>
      <c r="O61" s="42">
        <v>2336400</v>
      </c>
      <c r="P61" s="43">
        <v>-1.8484288354898338E-2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142.85</v>
      </c>
      <c r="F62" s="40">
        <v>143.53333333333333</v>
      </c>
      <c r="G62" s="41">
        <v>141.66666666666666</v>
      </c>
      <c r="H62" s="41">
        <v>140.48333333333332</v>
      </c>
      <c r="I62" s="41">
        <v>138.61666666666665</v>
      </c>
      <c r="J62" s="41">
        <v>144.71666666666667</v>
      </c>
      <c r="K62" s="41">
        <v>146.58333333333334</v>
      </c>
      <c r="L62" s="41">
        <v>147.76666666666668</v>
      </c>
      <c r="M62" s="31">
        <v>145.4</v>
      </c>
      <c r="N62" s="31">
        <v>142.35</v>
      </c>
      <c r="O62" s="42">
        <v>9787400</v>
      </c>
      <c r="P62" s="43">
        <v>1.124020314112586E-4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928</v>
      </c>
      <c r="F63" s="40">
        <v>929.61666666666667</v>
      </c>
      <c r="G63" s="41">
        <v>917.23333333333335</v>
      </c>
      <c r="H63" s="41">
        <v>906.4666666666667</v>
      </c>
      <c r="I63" s="41">
        <v>894.08333333333337</v>
      </c>
      <c r="J63" s="41">
        <v>940.38333333333333</v>
      </c>
      <c r="K63" s="41">
        <v>952.76666666666677</v>
      </c>
      <c r="L63" s="41">
        <v>963.5333333333333</v>
      </c>
      <c r="M63" s="31">
        <v>942</v>
      </c>
      <c r="N63" s="31">
        <v>918.85</v>
      </c>
      <c r="O63" s="42">
        <v>1351800</v>
      </c>
      <c r="P63" s="43">
        <v>-2.3830155979202773E-2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569</v>
      </c>
      <c r="F64" s="40">
        <v>573.44999999999993</v>
      </c>
      <c r="G64" s="41">
        <v>563.54999999999984</v>
      </c>
      <c r="H64" s="41">
        <v>558.09999999999991</v>
      </c>
      <c r="I64" s="41">
        <v>548.19999999999982</v>
      </c>
      <c r="J64" s="41">
        <v>578.89999999999986</v>
      </c>
      <c r="K64" s="41">
        <v>588.79999999999995</v>
      </c>
      <c r="L64" s="41">
        <v>594.24999999999989</v>
      </c>
      <c r="M64" s="31">
        <v>583.35</v>
      </c>
      <c r="N64" s="31">
        <v>568</v>
      </c>
      <c r="O64" s="42">
        <v>11293750</v>
      </c>
      <c r="P64" s="43">
        <v>4.8937826715604489E-3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1793.25</v>
      </c>
      <c r="F65" s="40">
        <v>1818.4666666666665</v>
      </c>
      <c r="G65" s="41">
        <v>1756.9333333333329</v>
      </c>
      <c r="H65" s="41">
        <v>1720.6166666666666</v>
      </c>
      <c r="I65" s="41">
        <v>1659.083333333333</v>
      </c>
      <c r="J65" s="41">
        <v>1854.7833333333328</v>
      </c>
      <c r="K65" s="41">
        <v>1916.3166666666662</v>
      </c>
      <c r="L65" s="41">
        <v>1952.6333333333328</v>
      </c>
      <c r="M65" s="31">
        <v>1880</v>
      </c>
      <c r="N65" s="31">
        <v>1782.15</v>
      </c>
      <c r="O65" s="42">
        <v>497500</v>
      </c>
      <c r="P65" s="43">
        <v>7.1044133476856841E-2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2256.6</v>
      </c>
      <c r="F66" s="40">
        <v>2278.7333333333331</v>
      </c>
      <c r="G66" s="41">
        <v>2224.6166666666663</v>
      </c>
      <c r="H66" s="41">
        <v>2192.6333333333332</v>
      </c>
      <c r="I66" s="41">
        <v>2138.5166666666664</v>
      </c>
      <c r="J66" s="41">
        <v>2310.7166666666662</v>
      </c>
      <c r="K66" s="41">
        <v>2364.833333333333</v>
      </c>
      <c r="L66" s="41">
        <v>2396.8166666666662</v>
      </c>
      <c r="M66" s="31">
        <v>2332.85</v>
      </c>
      <c r="N66" s="31">
        <v>2246.75</v>
      </c>
      <c r="O66" s="42">
        <v>2606750</v>
      </c>
      <c r="P66" s="43">
        <v>-1.3155404126443308E-2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245.25</v>
      </c>
      <c r="F67" s="40">
        <v>248.15</v>
      </c>
      <c r="G67" s="41">
        <v>241.3</v>
      </c>
      <c r="H67" s="41">
        <v>237.35</v>
      </c>
      <c r="I67" s="41">
        <v>230.5</v>
      </c>
      <c r="J67" s="41">
        <v>252.10000000000002</v>
      </c>
      <c r="K67" s="41">
        <v>258.95</v>
      </c>
      <c r="L67" s="41">
        <v>262.90000000000003</v>
      </c>
      <c r="M67" s="31">
        <v>255</v>
      </c>
      <c r="N67" s="31">
        <v>244.2</v>
      </c>
      <c r="O67" s="42">
        <v>14207100</v>
      </c>
      <c r="P67" s="43">
        <v>-4.0309577555627217E-3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4651.6000000000004</v>
      </c>
      <c r="F68" s="40">
        <v>4692.2666666666673</v>
      </c>
      <c r="G68" s="41">
        <v>4600.9333333333343</v>
      </c>
      <c r="H68" s="41">
        <v>4550.2666666666673</v>
      </c>
      <c r="I68" s="41">
        <v>4458.9333333333343</v>
      </c>
      <c r="J68" s="41">
        <v>4742.9333333333343</v>
      </c>
      <c r="K68" s="41">
        <v>4834.2666666666682</v>
      </c>
      <c r="L68" s="41">
        <v>4884.9333333333343</v>
      </c>
      <c r="M68" s="31">
        <v>4783.6000000000004</v>
      </c>
      <c r="N68" s="31">
        <v>4641.6000000000004</v>
      </c>
      <c r="O68" s="42">
        <v>2267100</v>
      </c>
      <c r="P68" s="43">
        <v>4.1195921741526594E-2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5117.8</v>
      </c>
      <c r="F69" s="40">
        <v>5163.1166666666668</v>
      </c>
      <c r="G69" s="41">
        <v>5058.8333333333339</v>
      </c>
      <c r="H69" s="41">
        <v>4999.8666666666668</v>
      </c>
      <c r="I69" s="41">
        <v>4895.5833333333339</v>
      </c>
      <c r="J69" s="41">
        <v>5222.0833333333339</v>
      </c>
      <c r="K69" s="41">
        <v>5326.3666666666668</v>
      </c>
      <c r="L69" s="41">
        <v>5385.3333333333339</v>
      </c>
      <c r="M69" s="31">
        <v>5267.4</v>
      </c>
      <c r="N69" s="31">
        <v>5104.1499999999996</v>
      </c>
      <c r="O69" s="42">
        <v>406250</v>
      </c>
      <c r="P69" s="43">
        <v>-2.1084337349397589E-2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377.7</v>
      </c>
      <c r="F70" s="40">
        <v>381.73333333333329</v>
      </c>
      <c r="G70" s="41">
        <v>372.11666666666656</v>
      </c>
      <c r="H70" s="41">
        <v>366.53333333333325</v>
      </c>
      <c r="I70" s="41">
        <v>356.91666666666652</v>
      </c>
      <c r="J70" s="41">
        <v>387.31666666666661</v>
      </c>
      <c r="K70" s="41">
        <v>396.93333333333328</v>
      </c>
      <c r="L70" s="41">
        <v>402.51666666666665</v>
      </c>
      <c r="M70" s="31">
        <v>391.35</v>
      </c>
      <c r="N70" s="31">
        <v>376.15</v>
      </c>
      <c r="O70" s="42">
        <v>34107150</v>
      </c>
      <c r="P70" s="43">
        <v>-2.1240646874245714E-3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4504.95</v>
      </c>
      <c r="F71" s="40">
        <v>4537.166666666667</v>
      </c>
      <c r="G71" s="41">
        <v>4459.7833333333338</v>
      </c>
      <c r="H71" s="41">
        <v>4414.6166666666668</v>
      </c>
      <c r="I71" s="41">
        <v>4337.2333333333336</v>
      </c>
      <c r="J71" s="41">
        <v>4582.3333333333339</v>
      </c>
      <c r="K71" s="41">
        <v>4659.7166666666672</v>
      </c>
      <c r="L71" s="41">
        <v>4704.8833333333341</v>
      </c>
      <c r="M71" s="31">
        <v>4614.55</v>
      </c>
      <c r="N71" s="31">
        <v>4492</v>
      </c>
      <c r="O71" s="42">
        <v>2831250</v>
      </c>
      <c r="P71" s="43">
        <v>2.0868075900301979E-2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2445.6999999999998</v>
      </c>
      <c r="F72" s="40">
        <v>2449.7166666666667</v>
      </c>
      <c r="G72" s="41">
        <v>2422.6833333333334</v>
      </c>
      <c r="H72" s="41">
        <v>2399.6666666666665</v>
      </c>
      <c r="I72" s="41">
        <v>2372.6333333333332</v>
      </c>
      <c r="J72" s="41">
        <v>2472.7333333333336</v>
      </c>
      <c r="K72" s="41">
        <v>2499.7666666666673</v>
      </c>
      <c r="L72" s="41">
        <v>2522.7833333333338</v>
      </c>
      <c r="M72" s="31">
        <v>2476.75</v>
      </c>
      <c r="N72" s="31">
        <v>2426.6999999999998</v>
      </c>
      <c r="O72" s="42">
        <v>3609200</v>
      </c>
      <c r="P72" s="43">
        <v>-3.554059109614665E-2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1854.55</v>
      </c>
      <c r="F73" s="40">
        <v>1859.5166666666664</v>
      </c>
      <c r="G73" s="41">
        <v>1847.1833333333329</v>
      </c>
      <c r="H73" s="41">
        <v>1839.8166666666666</v>
      </c>
      <c r="I73" s="41">
        <v>1827.4833333333331</v>
      </c>
      <c r="J73" s="41">
        <v>1866.8833333333328</v>
      </c>
      <c r="K73" s="41">
        <v>1879.2166666666662</v>
      </c>
      <c r="L73" s="41">
        <v>1886.5833333333326</v>
      </c>
      <c r="M73" s="31">
        <v>1871.85</v>
      </c>
      <c r="N73" s="31">
        <v>1852.15</v>
      </c>
      <c r="O73" s="42">
        <v>6514200</v>
      </c>
      <c r="P73" s="43">
        <v>1.673963430337368E-2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162.85</v>
      </c>
      <c r="F74" s="40">
        <v>163.85</v>
      </c>
      <c r="G74" s="41">
        <v>161.5</v>
      </c>
      <c r="H74" s="41">
        <v>160.15</v>
      </c>
      <c r="I74" s="41">
        <v>157.80000000000001</v>
      </c>
      <c r="J74" s="41">
        <v>165.2</v>
      </c>
      <c r="K74" s="41">
        <v>167.54999999999995</v>
      </c>
      <c r="L74" s="41">
        <v>168.89999999999998</v>
      </c>
      <c r="M74" s="31">
        <v>166.2</v>
      </c>
      <c r="N74" s="31">
        <v>162.5</v>
      </c>
      <c r="O74" s="42">
        <v>26542800</v>
      </c>
      <c r="P74" s="43">
        <v>3.5388593983939022E-3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87.95</v>
      </c>
      <c r="F75" s="40">
        <v>88.433333333333337</v>
      </c>
      <c r="G75" s="41">
        <v>87.166666666666671</v>
      </c>
      <c r="H75" s="41">
        <v>86.38333333333334</v>
      </c>
      <c r="I75" s="41">
        <v>85.116666666666674</v>
      </c>
      <c r="J75" s="41">
        <v>89.216666666666669</v>
      </c>
      <c r="K75" s="41">
        <v>90.48333333333332</v>
      </c>
      <c r="L75" s="41">
        <v>91.266666666666666</v>
      </c>
      <c r="M75" s="31">
        <v>89.7</v>
      </c>
      <c r="N75" s="31">
        <v>87.65</v>
      </c>
      <c r="O75" s="42">
        <v>100810000</v>
      </c>
      <c r="P75" s="43">
        <v>6.9485805042684133E-4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169</v>
      </c>
      <c r="F76" s="40">
        <v>169.96666666666667</v>
      </c>
      <c r="G76" s="41">
        <v>167.18333333333334</v>
      </c>
      <c r="H76" s="41">
        <v>165.36666666666667</v>
      </c>
      <c r="I76" s="41">
        <v>162.58333333333334</v>
      </c>
      <c r="J76" s="41">
        <v>171.78333333333333</v>
      </c>
      <c r="K76" s="41">
        <v>174.56666666666669</v>
      </c>
      <c r="L76" s="41">
        <v>176.38333333333333</v>
      </c>
      <c r="M76" s="31">
        <v>172.75</v>
      </c>
      <c r="N76" s="31">
        <v>168.15</v>
      </c>
      <c r="O76" s="42">
        <v>6185400</v>
      </c>
      <c r="P76" s="43">
        <v>2.4106758501937151E-2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129.30000000000001</v>
      </c>
      <c r="F77" s="40">
        <v>129.93333333333337</v>
      </c>
      <c r="G77" s="41">
        <v>126.71666666666673</v>
      </c>
      <c r="H77" s="41">
        <v>124.13333333333335</v>
      </c>
      <c r="I77" s="41">
        <v>120.91666666666671</v>
      </c>
      <c r="J77" s="41">
        <v>132.51666666666674</v>
      </c>
      <c r="K77" s="41">
        <v>135.73333333333338</v>
      </c>
      <c r="L77" s="41">
        <v>138.31666666666675</v>
      </c>
      <c r="M77" s="31">
        <v>133.15</v>
      </c>
      <c r="N77" s="31">
        <v>127.35</v>
      </c>
      <c r="O77" s="42">
        <v>47598300</v>
      </c>
      <c r="P77" s="43">
        <v>5.6172171088251219E-2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494.35</v>
      </c>
      <c r="F78" s="40">
        <v>497.16666666666669</v>
      </c>
      <c r="G78" s="41">
        <v>490.18333333333339</v>
      </c>
      <c r="H78" s="41">
        <v>486.01666666666671</v>
      </c>
      <c r="I78" s="41">
        <v>479.03333333333342</v>
      </c>
      <c r="J78" s="41">
        <v>501.33333333333337</v>
      </c>
      <c r="K78" s="41">
        <v>508.31666666666661</v>
      </c>
      <c r="L78" s="41">
        <v>512.48333333333335</v>
      </c>
      <c r="M78" s="31">
        <v>504.15</v>
      </c>
      <c r="N78" s="31">
        <v>493</v>
      </c>
      <c r="O78" s="42">
        <v>9076950</v>
      </c>
      <c r="P78" s="43">
        <v>5.8621129093921242E-3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42</v>
      </c>
      <c r="F79" s="40">
        <v>42.366666666666667</v>
      </c>
      <c r="G79" s="41">
        <v>41.333333333333336</v>
      </c>
      <c r="H79" s="41">
        <v>40.666666666666671</v>
      </c>
      <c r="I79" s="41">
        <v>39.63333333333334</v>
      </c>
      <c r="J79" s="41">
        <v>43.033333333333331</v>
      </c>
      <c r="K79" s="41">
        <v>44.066666666666663</v>
      </c>
      <c r="L79" s="41">
        <v>44.733333333333327</v>
      </c>
      <c r="M79" s="31">
        <v>43.4</v>
      </c>
      <c r="N79" s="31">
        <v>41.7</v>
      </c>
      <c r="O79" s="42">
        <v>141795000</v>
      </c>
      <c r="P79" s="43">
        <v>-5.9936908517350162E-3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890.5</v>
      </c>
      <c r="F80" s="40">
        <v>901.80000000000007</v>
      </c>
      <c r="G80" s="41">
        <v>876.70000000000016</v>
      </c>
      <c r="H80" s="41">
        <v>862.90000000000009</v>
      </c>
      <c r="I80" s="41">
        <v>837.80000000000018</v>
      </c>
      <c r="J80" s="41">
        <v>915.60000000000014</v>
      </c>
      <c r="K80" s="41">
        <v>940.7</v>
      </c>
      <c r="L80" s="41">
        <v>954.50000000000011</v>
      </c>
      <c r="M80" s="31">
        <v>926.9</v>
      </c>
      <c r="N80" s="31">
        <v>888</v>
      </c>
      <c r="O80" s="42">
        <v>5212000</v>
      </c>
      <c r="P80" s="43">
        <v>6.2747369437204364E-3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1969.6</v>
      </c>
      <c r="F81" s="40">
        <v>2016.8166666666666</v>
      </c>
      <c r="G81" s="41">
        <v>1915.6833333333334</v>
      </c>
      <c r="H81" s="41">
        <v>1861.7666666666669</v>
      </c>
      <c r="I81" s="41">
        <v>1760.6333333333337</v>
      </c>
      <c r="J81" s="41">
        <v>2070.7333333333331</v>
      </c>
      <c r="K81" s="41">
        <v>2171.8666666666663</v>
      </c>
      <c r="L81" s="41">
        <v>2225.7833333333328</v>
      </c>
      <c r="M81" s="31">
        <v>2117.9499999999998</v>
      </c>
      <c r="N81" s="31">
        <v>1962.9</v>
      </c>
      <c r="O81" s="42">
        <v>3297450</v>
      </c>
      <c r="P81" s="43">
        <v>4.8140495867768598E-2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302.45</v>
      </c>
      <c r="F82" s="40">
        <v>305.56666666666666</v>
      </c>
      <c r="G82" s="41">
        <v>297.48333333333335</v>
      </c>
      <c r="H82" s="41">
        <v>292.51666666666671</v>
      </c>
      <c r="I82" s="41">
        <v>284.43333333333339</v>
      </c>
      <c r="J82" s="41">
        <v>310.5333333333333</v>
      </c>
      <c r="K82" s="41">
        <v>318.61666666666667</v>
      </c>
      <c r="L82" s="41">
        <v>323.58333333333326</v>
      </c>
      <c r="M82" s="31">
        <v>313.64999999999998</v>
      </c>
      <c r="N82" s="31">
        <v>300.60000000000002</v>
      </c>
      <c r="O82" s="42">
        <v>14430500</v>
      </c>
      <c r="P82" s="43">
        <v>6.2689148292261136E-3</v>
      </c>
    </row>
    <row r="83" spans="1:16" ht="12.75" customHeight="1">
      <c r="A83" s="31">
        <v>73</v>
      </c>
      <c r="B83" s="32" t="s">
        <v>42</v>
      </c>
      <c r="C83" s="303" t="s">
        <v>111</v>
      </c>
      <c r="D83" s="34">
        <v>44560</v>
      </c>
      <c r="E83" s="40">
        <v>1668.2</v>
      </c>
      <c r="F83" s="40">
        <v>1685.4166666666667</v>
      </c>
      <c r="G83" s="41">
        <v>1647.4333333333334</v>
      </c>
      <c r="H83" s="41">
        <v>1626.6666666666667</v>
      </c>
      <c r="I83" s="41">
        <v>1588.6833333333334</v>
      </c>
      <c r="J83" s="41">
        <v>1706.1833333333334</v>
      </c>
      <c r="K83" s="41">
        <v>1744.1666666666665</v>
      </c>
      <c r="L83" s="41">
        <v>1764.9333333333334</v>
      </c>
      <c r="M83" s="31">
        <v>1723.4</v>
      </c>
      <c r="N83" s="31">
        <v>1664.65</v>
      </c>
      <c r="O83" s="42">
        <v>11151100</v>
      </c>
      <c r="P83" s="43">
        <v>1.3994471319972357E-2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300.95</v>
      </c>
      <c r="F84" s="40">
        <v>304.81666666666666</v>
      </c>
      <c r="G84" s="41">
        <v>296.48333333333335</v>
      </c>
      <c r="H84" s="41">
        <v>292.01666666666671</v>
      </c>
      <c r="I84" s="41">
        <v>283.68333333333339</v>
      </c>
      <c r="J84" s="41">
        <v>309.2833333333333</v>
      </c>
      <c r="K84" s="41">
        <v>317.61666666666667</v>
      </c>
      <c r="L84" s="41">
        <v>322.08333333333326</v>
      </c>
      <c r="M84" s="31">
        <v>313.14999999999998</v>
      </c>
      <c r="N84" s="31">
        <v>300.35000000000002</v>
      </c>
      <c r="O84" s="42">
        <v>1501100</v>
      </c>
      <c r="P84" s="43">
        <v>-2.3230088495575223E-2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659.1</v>
      </c>
      <c r="F85" s="40">
        <v>660.83333333333337</v>
      </c>
      <c r="G85" s="41">
        <v>650.7166666666667</v>
      </c>
      <c r="H85" s="41">
        <v>642.33333333333337</v>
      </c>
      <c r="I85" s="41">
        <v>632.2166666666667</v>
      </c>
      <c r="J85" s="41">
        <v>669.2166666666667</v>
      </c>
      <c r="K85" s="41">
        <v>679.33333333333326</v>
      </c>
      <c r="L85" s="41">
        <v>687.7166666666667</v>
      </c>
      <c r="M85" s="31">
        <v>670.95</v>
      </c>
      <c r="N85" s="31">
        <v>652.45000000000005</v>
      </c>
      <c r="O85" s="42">
        <v>2297500</v>
      </c>
      <c r="P85" s="43">
        <v>-4.6680497925311204E-2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1284.2</v>
      </c>
      <c r="F86" s="40">
        <v>1295.2166666666667</v>
      </c>
      <c r="G86" s="41">
        <v>1269.3333333333335</v>
      </c>
      <c r="H86" s="41">
        <v>1254.4666666666667</v>
      </c>
      <c r="I86" s="41">
        <v>1228.5833333333335</v>
      </c>
      <c r="J86" s="41">
        <v>1310.0833333333335</v>
      </c>
      <c r="K86" s="41">
        <v>1335.9666666666667</v>
      </c>
      <c r="L86" s="41">
        <v>1350.8333333333335</v>
      </c>
      <c r="M86" s="31">
        <v>1321.1</v>
      </c>
      <c r="N86" s="31">
        <v>1280.3499999999999</v>
      </c>
      <c r="O86" s="42">
        <v>2689450</v>
      </c>
      <c r="P86" s="43">
        <v>1.0530073175084776E-2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1373.55</v>
      </c>
      <c r="F87" s="40">
        <v>1379.8500000000001</v>
      </c>
      <c r="G87" s="41">
        <v>1365.7000000000003</v>
      </c>
      <c r="H87" s="41">
        <v>1357.8500000000001</v>
      </c>
      <c r="I87" s="41">
        <v>1343.7000000000003</v>
      </c>
      <c r="J87" s="41">
        <v>1387.7000000000003</v>
      </c>
      <c r="K87" s="41">
        <v>1401.8500000000004</v>
      </c>
      <c r="L87" s="41">
        <v>1409.7000000000003</v>
      </c>
      <c r="M87" s="31">
        <v>1394</v>
      </c>
      <c r="N87" s="31">
        <v>1372</v>
      </c>
      <c r="O87" s="42">
        <v>3691500</v>
      </c>
      <c r="P87" s="43">
        <v>-6.1919504643962852E-3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1138.5</v>
      </c>
      <c r="F88" s="40">
        <v>1150.25</v>
      </c>
      <c r="G88" s="41">
        <v>1125.1500000000001</v>
      </c>
      <c r="H88" s="41">
        <v>1111.8000000000002</v>
      </c>
      <c r="I88" s="41">
        <v>1086.7000000000003</v>
      </c>
      <c r="J88" s="41">
        <v>1163.5999999999999</v>
      </c>
      <c r="K88" s="41">
        <v>1188.6999999999998</v>
      </c>
      <c r="L88" s="41">
        <v>1202.0499999999997</v>
      </c>
      <c r="M88" s="31">
        <v>1175.3499999999999</v>
      </c>
      <c r="N88" s="31">
        <v>1136.9000000000001</v>
      </c>
      <c r="O88" s="42">
        <v>23153900</v>
      </c>
      <c r="P88" s="43">
        <v>-2.1720112220579807E-3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2771.6</v>
      </c>
      <c r="F89" s="40">
        <v>2779.25</v>
      </c>
      <c r="G89" s="41">
        <v>2756.15</v>
      </c>
      <c r="H89" s="41">
        <v>2740.7000000000003</v>
      </c>
      <c r="I89" s="41">
        <v>2717.6000000000004</v>
      </c>
      <c r="J89" s="41">
        <v>2794.7</v>
      </c>
      <c r="K89" s="41">
        <v>2817.8</v>
      </c>
      <c r="L89" s="41">
        <v>2833.2499999999995</v>
      </c>
      <c r="M89" s="31">
        <v>2802.35</v>
      </c>
      <c r="N89" s="31">
        <v>2763.8</v>
      </c>
      <c r="O89" s="42">
        <v>13211700</v>
      </c>
      <c r="P89" s="43">
        <v>1.0601923032792528E-2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2529.9499999999998</v>
      </c>
      <c r="F90" s="40">
        <v>2540.8833333333332</v>
      </c>
      <c r="G90" s="41">
        <v>2489.0666666666666</v>
      </c>
      <c r="H90" s="41">
        <v>2448.1833333333334</v>
      </c>
      <c r="I90" s="41">
        <v>2396.3666666666668</v>
      </c>
      <c r="J90" s="41">
        <v>2581.7666666666664</v>
      </c>
      <c r="K90" s="41">
        <v>2633.583333333333</v>
      </c>
      <c r="L90" s="41">
        <v>2674.4666666666662</v>
      </c>
      <c r="M90" s="31">
        <v>2592.6999999999998</v>
      </c>
      <c r="N90" s="31">
        <v>2500</v>
      </c>
      <c r="O90" s="42">
        <v>3273200</v>
      </c>
      <c r="P90" s="43">
        <v>2.0204493969264679E-3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1506.2</v>
      </c>
      <c r="F91" s="40">
        <v>1509.5833333333333</v>
      </c>
      <c r="G91" s="41">
        <v>1499.1666666666665</v>
      </c>
      <c r="H91" s="41">
        <v>1492.1333333333332</v>
      </c>
      <c r="I91" s="41">
        <v>1481.7166666666665</v>
      </c>
      <c r="J91" s="41">
        <v>1516.6166666666666</v>
      </c>
      <c r="K91" s="41">
        <v>1527.0333333333331</v>
      </c>
      <c r="L91" s="41">
        <v>1534.0666666666666</v>
      </c>
      <c r="M91" s="31">
        <v>1520</v>
      </c>
      <c r="N91" s="31">
        <v>1502.55</v>
      </c>
      <c r="O91" s="42">
        <v>33747450</v>
      </c>
      <c r="P91" s="43">
        <v>4.9791171894193759E-3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685.05</v>
      </c>
      <c r="F92" s="40">
        <v>688.1</v>
      </c>
      <c r="G92" s="41">
        <v>680.15000000000009</v>
      </c>
      <c r="H92" s="41">
        <v>675.25000000000011</v>
      </c>
      <c r="I92" s="41">
        <v>667.30000000000018</v>
      </c>
      <c r="J92" s="41">
        <v>693</v>
      </c>
      <c r="K92" s="41">
        <v>700.95</v>
      </c>
      <c r="L92" s="41">
        <v>705.84999999999991</v>
      </c>
      <c r="M92" s="31">
        <v>696.05</v>
      </c>
      <c r="N92" s="31">
        <v>683.2</v>
      </c>
      <c r="O92" s="42">
        <v>18411800</v>
      </c>
      <c r="P92" s="43">
        <v>-4.1803523439832787E-4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2424.85</v>
      </c>
      <c r="F93" s="40">
        <v>2439.9</v>
      </c>
      <c r="G93" s="41">
        <v>2403.2000000000003</v>
      </c>
      <c r="H93" s="41">
        <v>2381.5500000000002</v>
      </c>
      <c r="I93" s="41">
        <v>2344.8500000000004</v>
      </c>
      <c r="J93" s="41">
        <v>2461.5500000000002</v>
      </c>
      <c r="K93" s="41">
        <v>2498.25</v>
      </c>
      <c r="L93" s="41">
        <v>2519.9</v>
      </c>
      <c r="M93" s="31">
        <v>2476.6</v>
      </c>
      <c r="N93" s="31">
        <v>2418.25</v>
      </c>
      <c r="O93" s="42">
        <v>5125500</v>
      </c>
      <c r="P93" s="43">
        <v>1.2444444444444444E-2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422.85</v>
      </c>
      <c r="F94" s="40">
        <v>425.0333333333333</v>
      </c>
      <c r="G94" s="41">
        <v>416.71666666666658</v>
      </c>
      <c r="H94" s="41">
        <v>410.58333333333326</v>
      </c>
      <c r="I94" s="41">
        <v>402.26666666666654</v>
      </c>
      <c r="J94" s="41">
        <v>431.16666666666663</v>
      </c>
      <c r="K94" s="41">
        <v>439.48333333333335</v>
      </c>
      <c r="L94" s="41">
        <v>445.61666666666667</v>
      </c>
      <c r="M94" s="31">
        <v>433.35</v>
      </c>
      <c r="N94" s="31">
        <v>418.9</v>
      </c>
      <c r="O94" s="42">
        <v>34785925</v>
      </c>
      <c r="P94" s="43">
        <v>-2.4508621729169178E-2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298.7</v>
      </c>
      <c r="F95" s="40">
        <v>298.83333333333331</v>
      </c>
      <c r="G95" s="41">
        <v>294.46666666666664</v>
      </c>
      <c r="H95" s="41">
        <v>290.23333333333335</v>
      </c>
      <c r="I95" s="41">
        <v>285.86666666666667</v>
      </c>
      <c r="J95" s="41">
        <v>303.06666666666661</v>
      </c>
      <c r="K95" s="41">
        <v>307.43333333333328</v>
      </c>
      <c r="L95" s="41">
        <v>311.66666666666657</v>
      </c>
      <c r="M95" s="31">
        <v>303.2</v>
      </c>
      <c r="N95" s="31">
        <v>294.60000000000002</v>
      </c>
      <c r="O95" s="42">
        <v>12079800</v>
      </c>
      <c r="P95" s="43">
        <v>-3.7228319345814505E-2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2314.25</v>
      </c>
      <c r="F96" s="40">
        <v>2331.1833333333334</v>
      </c>
      <c r="G96" s="41">
        <v>2291.3666666666668</v>
      </c>
      <c r="H96" s="41">
        <v>2268.4833333333336</v>
      </c>
      <c r="I96" s="41">
        <v>2228.666666666667</v>
      </c>
      <c r="J96" s="41">
        <v>2354.0666666666666</v>
      </c>
      <c r="K96" s="41">
        <v>2393.8833333333332</v>
      </c>
      <c r="L96" s="41">
        <v>2416.7666666666664</v>
      </c>
      <c r="M96" s="31">
        <v>2371</v>
      </c>
      <c r="N96" s="31">
        <v>2308.3000000000002</v>
      </c>
      <c r="O96" s="42">
        <v>11455500</v>
      </c>
      <c r="P96" s="43">
        <v>1.4748870581982461E-2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244.85</v>
      </c>
      <c r="F97" s="40">
        <v>247.45000000000002</v>
      </c>
      <c r="G97" s="41">
        <v>239.40000000000003</v>
      </c>
      <c r="H97" s="41">
        <v>233.95000000000002</v>
      </c>
      <c r="I97" s="41">
        <v>225.90000000000003</v>
      </c>
      <c r="J97" s="41">
        <v>252.90000000000003</v>
      </c>
      <c r="K97" s="41">
        <v>260.95000000000005</v>
      </c>
      <c r="L97" s="41">
        <v>266.40000000000003</v>
      </c>
      <c r="M97" s="31">
        <v>255.5</v>
      </c>
      <c r="N97" s="31">
        <v>242</v>
      </c>
      <c r="O97" s="42">
        <v>40675100</v>
      </c>
      <c r="P97" s="43">
        <v>-4.2682037064059535E-2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712.1</v>
      </c>
      <c r="F98" s="40">
        <v>717.38333333333321</v>
      </c>
      <c r="G98" s="41">
        <v>705.26666666666642</v>
      </c>
      <c r="H98" s="41">
        <v>698.43333333333317</v>
      </c>
      <c r="I98" s="41">
        <v>686.31666666666638</v>
      </c>
      <c r="J98" s="41">
        <v>724.21666666666647</v>
      </c>
      <c r="K98" s="41">
        <v>736.33333333333326</v>
      </c>
      <c r="L98" s="41">
        <v>743.16666666666652</v>
      </c>
      <c r="M98" s="31">
        <v>729.5</v>
      </c>
      <c r="N98" s="31">
        <v>710.55</v>
      </c>
      <c r="O98" s="42">
        <v>121200750</v>
      </c>
      <c r="P98" s="43">
        <v>2.0527248098364072E-2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1420.1</v>
      </c>
      <c r="F99" s="40">
        <v>1432.4666666666665</v>
      </c>
      <c r="G99" s="41">
        <v>1399.9333333333329</v>
      </c>
      <c r="H99" s="41">
        <v>1379.7666666666664</v>
      </c>
      <c r="I99" s="41">
        <v>1347.2333333333329</v>
      </c>
      <c r="J99" s="41">
        <v>1452.633333333333</v>
      </c>
      <c r="K99" s="41">
        <v>1485.1666666666663</v>
      </c>
      <c r="L99" s="41">
        <v>1505.333333333333</v>
      </c>
      <c r="M99" s="31">
        <v>1465</v>
      </c>
      <c r="N99" s="31">
        <v>1412.3</v>
      </c>
      <c r="O99" s="42">
        <v>2760800</v>
      </c>
      <c r="P99" s="43">
        <v>4.6054750402576491E-2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588.45000000000005</v>
      </c>
      <c r="F100" s="40">
        <v>594.08333333333337</v>
      </c>
      <c r="G100" s="41">
        <v>581.51666666666677</v>
      </c>
      <c r="H100" s="41">
        <v>574.58333333333337</v>
      </c>
      <c r="I100" s="41">
        <v>562.01666666666677</v>
      </c>
      <c r="J100" s="41">
        <v>601.01666666666677</v>
      </c>
      <c r="K100" s="41">
        <v>613.58333333333337</v>
      </c>
      <c r="L100" s="41">
        <v>620.51666666666677</v>
      </c>
      <c r="M100" s="31">
        <v>606.65</v>
      </c>
      <c r="N100" s="31">
        <v>587.15</v>
      </c>
      <c r="O100" s="42">
        <v>4461000</v>
      </c>
      <c r="P100" s="43">
        <v>2.5163736642537057E-2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14.95</v>
      </c>
      <c r="F101" s="40">
        <v>15.1</v>
      </c>
      <c r="G101" s="41">
        <v>14.299999999999999</v>
      </c>
      <c r="H101" s="41">
        <v>13.649999999999999</v>
      </c>
      <c r="I101" s="41">
        <v>12.849999999999998</v>
      </c>
      <c r="J101" s="41">
        <v>15.75</v>
      </c>
      <c r="K101" s="41">
        <v>16.55</v>
      </c>
      <c r="L101" s="41">
        <v>17.200000000000003</v>
      </c>
      <c r="M101" s="31">
        <v>15.9</v>
      </c>
      <c r="N101" s="31">
        <v>14.45</v>
      </c>
      <c r="O101" s="42">
        <v>744520000</v>
      </c>
      <c r="P101" s="43">
        <v>-0.13486253456970881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46.7</v>
      </c>
      <c r="F102" s="40">
        <v>47.1</v>
      </c>
      <c r="G102" s="41">
        <v>46.150000000000006</v>
      </c>
      <c r="H102" s="41">
        <v>45.6</v>
      </c>
      <c r="I102" s="41">
        <v>44.650000000000006</v>
      </c>
      <c r="J102" s="41">
        <v>47.650000000000006</v>
      </c>
      <c r="K102" s="41">
        <v>48.600000000000009</v>
      </c>
      <c r="L102" s="41">
        <v>49.150000000000006</v>
      </c>
      <c r="M102" s="31">
        <v>48.05</v>
      </c>
      <c r="N102" s="31">
        <v>46.55</v>
      </c>
      <c r="O102" s="42">
        <v>166774400</v>
      </c>
      <c r="P102" s="43">
        <v>3.671667139090647E-3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249.4</v>
      </c>
      <c r="F103" s="40">
        <v>251.51666666666665</v>
      </c>
      <c r="G103" s="41">
        <v>244.7833333333333</v>
      </c>
      <c r="H103" s="41">
        <v>240.16666666666666</v>
      </c>
      <c r="I103" s="41">
        <v>233.43333333333331</v>
      </c>
      <c r="J103" s="41">
        <v>256.13333333333333</v>
      </c>
      <c r="K103" s="41">
        <v>262.86666666666667</v>
      </c>
      <c r="L103" s="41">
        <v>267.48333333333329</v>
      </c>
      <c r="M103" s="31">
        <v>258.25</v>
      </c>
      <c r="N103" s="31">
        <v>246.9</v>
      </c>
      <c r="O103" s="42">
        <v>37492500</v>
      </c>
      <c r="P103" s="43">
        <v>-8.9937044069151597E-4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492.75</v>
      </c>
      <c r="F104" s="40">
        <v>498.4666666666667</v>
      </c>
      <c r="G104" s="41">
        <v>485.38333333333338</v>
      </c>
      <c r="H104" s="41">
        <v>478.01666666666671</v>
      </c>
      <c r="I104" s="41">
        <v>464.93333333333339</v>
      </c>
      <c r="J104" s="41">
        <v>505.83333333333337</v>
      </c>
      <c r="K104" s="41">
        <v>518.91666666666663</v>
      </c>
      <c r="L104" s="41">
        <v>526.2833333333333</v>
      </c>
      <c r="M104" s="31">
        <v>511.55</v>
      </c>
      <c r="N104" s="31">
        <v>491.1</v>
      </c>
      <c r="O104" s="42">
        <v>10503625</v>
      </c>
      <c r="P104" s="43">
        <v>2.4681421864520457E-2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187.85</v>
      </c>
      <c r="F105" s="40">
        <v>190.06666666666669</v>
      </c>
      <c r="G105" s="41">
        <v>185.03333333333339</v>
      </c>
      <c r="H105" s="41">
        <v>182.2166666666667</v>
      </c>
      <c r="I105" s="41">
        <v>177.18333333333339</v>
      </c>
      <c r="J105" s="41">
        <v>192.88333333333338</v>
      </c>
      <c r="K105" s="41">
        <v>197.91666666666669</v>
      </c>
      <c r="L105" s="41">
        <v>200.73333333333338</v>
      </c>
      <c r="M105" s="31">
        <v>195.1</v>
      </c>
      <c r="N105" s="31">
        <v>187.25</v>
      </c>
      <c r="O105" s="42">
        <v>12810070</v>
      </c>
      <c r="P105" s="43">
        <v>-4.9253731343283584E-2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184.3</v>
      </c>
      <c r="F106" s="40">
        <v>185.61666666666667</v>
      </c>
      <c r="G106" s="41">
        <v>182.68333333333334</v>
      </c>
      <c r="H106" s="41">
        <v>181.06666666666666</v>
      </c>
      <c r="I106" s="41">
        <v>178.13333333333333</v>
      </c>
      <c r="J106" s="41">
        <v>187.23333333333335</v>
      </c>
      <c r="K106" s="41">
        <v>190.16666666666669</v>
      </c>
      <c r="L106" s="41">
        <v>191.78333333333336</v>
      </c>
      <c r="M106" s="31">
        <v>188.55</v>
      </c>
      <c r="N106" s="31">
        <v>184</v>
      </c>
      <c r="O106" s="42">
        <v>11254900</v>
      </c>
      <c r="P106" s="43">
        <v>1.1994784876140809E-2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7109.8</v>
      </c>
      <c r="F107" s="40">
        <v>7131.6500000000005</v>
      </c>
      <c r="G107" s="41">
        <v>7042.2500000000009</v>
      </c>
      <c r="H107" s="41">
        <v>6974.7000000000007</v>
      </c>
      <c r="I107" s="41">
        <v>6885.3000000000011</v>
      </c>
      <c r="J107" s="41">
        <v>7199.2000000000007</v>
      </c>
      <c r="K107" s="41">
        <v>7288.6</v>
      </c>
      <c r="L107" s="41">
        <v>7356.1500000000005</v>
      </c>
      <c r="M107" s="31">
        <v>7221.05</v>
      </c>
      <c r="N107" s="31">
        <v>7064.1</v>
      </c>
      <c r="O107" s="42">
        <v>188925</v>
      </c>
      <c r="P107" s="43">
        <v>-4.3478260869565218E-3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1865.55</v>
      </c>
      <c r="F108" s="40">
        <v>1880.1833333333334</v>
      </c>
      <c r="G108" s="41">
        <v>1843.4166666666667</v>
      </c>
      <c r="H108" s="41">
        <v>1821.2833333333333</v>
      </c>
      <c r="I108" s="41">
        <v>1784.5166666666667</v>
      </c>
      <c r="J108" s="41">
        <v>1902.3166666666668</v>
      </c>
      <c r="K108" s="41">
        <v>1939.0833333333333</v>
      </c>
      <c r="L108" s="41">
        <v>1961.2166666666669</v>
      </c>
      <c r="M108" s="31">
        <v>1916.95</v>
      </c>
      <c r="N108" s="31">
        <v>1858.05</v>
      </c>
      <c r="O108" s="42">
        <v>3792500</v>
      </c>
      <c r="P108" s="43">
        <v>-1.3397502601456815E-2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919.8</v>
      </c>
      <c r="F109" s="40">
        <v>930.44999999999993</v>
      </c>
      <c r="G109" s="41">
        <v>907.39999999999986</v>
      </c>
      <c r="H109" s="41">
        <v>894.99999999999989</v>
      </c>
      <c r="I109" s="41">
        <v>871.94999999999982</v>
      </c>
      <c r="J109" s="41">
        <v>942.84999999999991</v>
      </c>
      <c r="K109" s="41">
        <v>965.89999999999986</v>
      </c>
      <c r="L109" s="41">
        <v>978.3</v>
      </c>
      <c r="M109" s="31">
        <v>953.5</v>
      </c>
      <c r="N109" s="31">
        <v>918.05</v>
      </c>
      <c r="O109" s="42">
        <v>24821100</v>
      </c>
      <c r="P109" s="43">
        <v>-6.5559597997190307E-3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269.2</v>
      </c>
      <c r="F110" s="40">
        <v>273.61666666666662</v>
      </c>
      <c r="G110" s="41">
        <v>262.88333333333321</v>
      </c>
      <c r="H110" s="41">
        <v>256.56666666666661</v>
      </c>
      <c r="I110" s="41">
        <v>245.8333333333332</v>
      </c>
      <c r="J110" s="41">
        <v>279.93333333333322</v>
      </c>
      <c r="K110" s="41">
        <v>290.66666666666669</v>
      </c>
      <c r="L110" s="41">
        <v>296.98333333333323</v>
      </c>
      <c r="M110" s="31">
        <v>284.35000000000002</v>
      </c>
      <c r="N110" s="31">
        <v>267.3</v>
      </c>
      <c r="O110" s="42">
        <v>16968000</v>
      </c>
      <c r="P110" s="43">
        <v>3.1840626596288099E-2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1701.15</v>
      </c>
      <c r="F111" s="40">
        <v>1712.5333333333335</v>
      </c>
      <c r="G111" s="41">
        <v>1685.0666666666671</v>
      </c>
      <c r="H111" s="41">
        <v>1668.9833333333336</v>
      </c>
      <c r="I111" s="41">
        <v>1641.5166666666671</v>
      </c>
      <c r="J111" s="41">
        <v>1728.616666666667</v>
      </c>
      <c r="K111" s="41">
        <v>1756.0833333333337</v>
      </c>
      <c r="L111" s="41">
        <v>1772.166666666667</v>
      </c>
      <c r="M111" s="31">
        <v>1740</v>
      </c>
      <c r="N111" s="31">
        <v>1696.45</v>
      </c>
      <c r="O111" s="42">
        <v>37593000</v>
      </c>
      <c r="P111" s="43">
        <v>1.522308010143319E-2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121.1</v>
      </c>
      <c r="F112" s="40">
        <v>121.68333333333334</v>
      </c>
      <c r="G112" s="41">
        <v>120.11666666666667</v>
      </c>
      <c r="H112" s="41">
        <v>119.13333333333334</v>
      </c>
      <c r="I112" s="41">
        <v>117.56666666666668</v>
      </c>
      <c r="J112" s="41">
        <v>122.66666666666667</v>
      </c>
      <c r="K112" s="41">
        <v>124.23333333333333</v>
      </c>
      <c r="L112" s="41">
        <v>125.21666666666667</v>
      </c>
      <c r="M112" s="31">
        <v>123.25</v>
      </c>
      <c r="N112" s="31">
        <v>120.7</v>
      </c>
      <c r="O112" s="42">
        <v>38454000</v>
      </c>
      <c r="P112" s="43">
        <v>-2.1926125822229717E-3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2024.85</v>
      </c>
      <c r="F113" s="40">
        <v>2032.5999999999997</v>
      </c>
      <c r="G113" s="41">
        <v>2005.2499999999995</v>
      </c>
      <c r="H113" s="41">
        <v>1985.6499999999999</v>
      </c>
      <c r="I113" s="41">
        <v>1958.2999999999997</v>
      </c>
      <c r="J113" s="41">
        <v>2052.1999999999994</v>
      </c>
      <c r="K113" s="41">
        <v>2079.5499999999993</v>
      </c>
      <c r="L113" s="41">
        <v>2099.1499999999992</v>
      </c>
      <c r="M113" s="31">
        <v>2059.9499999999998</v>
      </c>
      <c r="N113" s="31">
        <v>2013</v>
      </c>
      <c r="O113" s="42">
        <v>2646450</v>
      </c>
      <c r="P113" s="43">
        <v>-4.9911175027493445E-3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804.15</v>
      </c>
      <c r="F114" s="40">
        <v>809.29999999999984</v>
      </c>
      <c r="G114" s="41">
        <v>795.29999999999973</v>
      </c>
      <c r="H114" s="41">
        <v>786.44999999999993</v>
      </c>
      <c r="I114" s="41">
        <v>772.44999999999982</v>
      </c>
      <c r="J114" s="41">
        <v>818.14999999999964</v>
      </c>
      <c r="K114" s="41">
        <v>832.14999999999986</v>
      </c>
      <c r="L114" s="41">
        <v>840.99999999999955</v>
      </c>
      <c r="M114" s="31">
        <v>823.3</v>
      </c>
      <c r="N114" s="31">
        <v>800.45</v>
      </c>
      <c r="O114" s="42">
        <v>10035375</v>
      </c>
      <c r="P114" s="43">
        <v>-2.1750478510527234E-3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218.8</v>
      </c>
      <c r="F115" s="40">
        <v>220.0333333333333</v>
      </c>
      <c r="G115" s="41">
        <v>217.21666666666661</v>
      </c>
      <c r="H115" s="41">
        <v>215.6333333333333</v>
      </c>
      <c r="I115" s="41">
        <v>212.81666666666661</v>
      </c>
      <c r="J115" s="41">
        <v>221.61666666666662</v>
      </c>
      <c r="K115" s="41">
        <v>224.43333333333334</v>
      </c>
      <c r="L115" s="41">
        <v>226.01666666666662</v>
      </c>
      <c r="M115" s="31">
        <v>222.85</v>
      </c>
      <c r="N115" s="31">
        <v>218.45</v>
      </c>
      <c r="O115" s="42">
        <v>245020800</v>
      </c>
      <c r="P115" s="43">
        <v>-3.1505904102277016E-3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358.2</v>
      </c>
      <c r="F116" s="40">
        <v>359.7833333333333</v>
      </c>
      <c r="G116" s="41">
        <v>352.71666666666658</v>
      </c>
      <c r="H116" s="41">
        <v>347.23333333333329</v>
      </c>
      <c r="I116" s="41">
        <v>340.16666666666657</v>
      </c>
      <c r="J116" s="41">
        <v>365.26666666666659</v>
      </c>
      <c r="K116" s="41">
        <v>372.33333333333331</v>
      </c>
      <c r="L116" s="41">
        <v>377.81666666666661</v>
      </c>
      <c r="M116" s="31">
        <v>366.85</v>
      </c>
      <c r="N116" s="31">
        <v>354.3</v>
      </c>
      <c r="O116" s="42">
        <v>37875000</v>
      </c>
      <c r="P116" s="43">
        <v>1.453157436549923E-2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3265.7</v>
      </c>
      <c r="F117" s="40">
        <v>3279.9166666666665</v>
      </c>
      <c r="G117" s="41">
        <v>3231.4833333333331</v>
      </c>
      <c r="H117" s="41">
        <v>3197.2666666666664</v>
      </c>
      <c r="I117" s="41">
        <v>3148.833333333333</v>
      </c>
      <c r="J117" s="41">
        <v>3314.1333333333332</v>
      </c>
      <c r="K117" s="41">
        <v>3362.5666666666666</v>
      </c>
      <c r="L117" s="41">
        <v>3396.7833333333333</v>
      </c>
      <c r="M117" s="31">
        <v>3328.35</v>
      </c>
      <c r="N117" s="31">
        <v>3245.7</v>
      </c>
      <c r="O117" s="42">
        <v>179900</v>
      </c>
      <c r="P117" s="43">
        <v>0.13091309130913092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643.65</v>
      </c>
      <c r="F118" s="40">
        <v>647.80000000000007</v>
      </c>
      <c r="G118" s="41">
        <v>633.85000000000014</v>
      </c>
      <c r="H118" s="41">
        <v>624.05000000000007</v>
      </c>
      <c r="I118" s="41">
        <v>610.10000000000014</v>
      </c>
      <c r="J118" s="41">
        <v>657.60000000000014</v>
      </c>
      <c r="K118" s="41">
        <v>671.55000000000018</v>
      </c>
      <c r="L118" s="41">
        <v>681.35000000000014</v>
      </c>
      <c r="M118" s="31">
        <v>661.75</v>
      </c>
      <c r="N118" s="31">
        <v>638</v>
      </c>
      <c r="O118" s="42">
        <v>48702600</v>
      </c>
      <c r="P118" s="43">
        <v>2.1946273300552824E-3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3711.95</v>
      </c>
      <c r="F119" s="40">
        <v>3771.5166666666664</v>
      </c>
      <c r="G119" s="41">
        <v>3643.333333333333</v>
      </c>
      <c r="H119" s="41">
        <v>3574.7166666666667</v>
      </c>
      <c r="I119" s="41">
        <v>3446.5333333333333</v>
      </c>
      <c r="J119" s="41">
        <v>3840.1333333333328</v>
      </c>
      <c r="K119" s="41">
        <v>3968.3166666666662</v>
      </c>
      <c r="L119" s="41">
        <v>4036.9333333333325</v>
      </c>
      <c r="M119" s="31">
        <v>3899.7</v>
      </c>
      <c r="N119" s="31">
        <v>3702.9</v>
      </c>
      <c r="O119" s="42">
        <v>1495500</v>
      </c>
      <c r="P119" s="43">
        <v>1.8559509620296271E-2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1894.45</v>
      </c>
      <c r="F120" s="40">
        <v>1904.1166666666668</v>
      </c>
      <c r="G120" s="41">
        <v>1875.5833333333335</v>
      </c>
      <c r="H120" s="41">
        <v>1856.7166666666667</v>
      </c>
      <c r="I120" s="41">
        <v>1828.1833333333334</v>
      </c>
      <c r="J120" s="41">
        <v>1922.9833333333336</v>
      </c>
      <c r="K120" s="41">
        <v>1951.5166666666669</v>
      </c>
      <c r="L120" s="41">
        <v>1970.3833333333337</v>
      </c>
      <c r="M120" s="31">
        <v>1932.65</v>
      </c>
      <c r="N120" s="31">
        <v>1885.25</v>
      </c>
      <c r="O120" s="42">
        <v>12952400</v>
      </c>
      <c r="P120" s="43">
        <v>2.8784749801429706E-2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78.05</v>
      </c>
      <c r="F121" s="40">
        <v>78.749999999999986</v>
      </c>
      <c r="G121" s="41">
        <v>77.149999999999977</v>
      </c>
      <c r="H121" s="41">
        <v>76.249999999999986</v>
      </c>
      <c r="I121" s="41">
        <v>74.649999999999977</v>
      </c>
      <c r="J121" s="41">
        <v>79.649999999999977</v>
      </c>
      <c r="K121" s="41">
        <v>81.249999999999972</v>
      </c>
      <c r="L121" s="41">
        <v>82.149999999999977</v>
      </c>
      <c r="M121" s="31">
        <v>80.349999999999994</v>
      </c>
      <c r="N121" s="31">
        <v>77.849999999999994</v>
      </c>
      <c r="O121" s="42">
        <v>63253312</v>
      </c>
      <c r="P121" s="43">
        <v>-1.9775964596874567E-2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3628.9</v>
      </c>
      <c r="F122" s="40">
        <v>3674.5166666666664</v>
      </c>
      <c r="G122" s="41">
        <v>3564.8833333333328</v>
      </c>
      <c r="H122" s="41">
        <v>3500.8666666666663</v>
      </c>
      <c r="I122" s="41">
        <v>3391.2333333333327</v>
      </c>
      <c r="J122" s="41">
        <v>3738.5333333333328</v>
      </c>
      <c r="K122" s="41">
        <v>3848.1666666666661</v>
      </c>
      <c r="L122" s="41">
        <v>3912.1833333333329</v>
      </c>
      <c r="M122" s="31">
        <v>3784.15</v>
      </c>
      <c r="N122" s="31">
        <v>3610.5</v>
      </c>
      <c r="O122" s="42">
        <v>506875</v>
      </c>
      <c r="P122" s="43">
        <v>-1.839748244977003E-2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502.35</v>
      </c>
      <c r="F123" s="40">
        <v>504.0333333333333</v>
      </c>
      <c r="G123" s="41">
        <v>494.66666666666663</v>
      </c>
      <c r="H123" s="41">
        <v>486.98333333333335</v>
      </c>
      <c r="I123" s="41">
        <v>477.61666666666667</v>
      </c>
      <c r="J123" s="41">
        <v>511.71666666666658</v>
      </c>
      <c r="K123" s="41">
        <v>521.08333333333326</v>
      </c>
      <c r="L123" s="41">
        <v>528.76666666666654</v>
      </c>
      <c r="M123" s="31">
        <v>513.4</v>
      </c>
      <c r="N123" s="31">
        <v>496.35</v>
      </c>
      <c r="O123" s="42">
        <v>3101400</v>
      </c>
      <c r="P123" s="43">
        <v>-2.0744529695936344E-2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379</v>
      </c>
      <c r="F124" s="40">
        <v>381.63333333333338</v>
      </c>
      <c r="G124" s="41">
        <v>375.51666666666677</v>
      </c>
      <c r="H124" s="41">
        <v>372.03333333333336</v>
      </c>
      <c r="I124" s="41">
        <v>365.91666666666674</v>
      </c>
      <c r="J124" s="41">
        <v>385.11666666666679</v>
      </c>
      <c r="K124" s="41">
        <v>391.23333333333346</v>
      </c>
      <c r="L124" s="41">
        <v>394.71666666666681</v>
      </c>
      <c r="M124" s="31">
        <v>387.75</v>
      </c>
      <c r="N124" s="31">
        <v>378.15</v>
      </c>
      <c r="O124" s="42">
        <v>14060000</v>
      </c>
      <c r="P124" s="43">
        <v>1.4226774790155071E-4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1785.6</v>
      </c>
      <c r="F125" s="40">
        <v>1797.6000000000001</v>
      </c>
      <c r="G125" s="41">
        <v>1771.7000000000003</v>
      </c>
      <c r="H125" s="41">
        <v>1757.8000000000002</v>
      </c>
      <c r="I125" s="41">
        <v>1731.9000000000003</v>
      </c>
      <c r="J125" s="41">
        <v>1811.5000000000002</v>
      </c>
      <c r="K125" s="41">
        <v>1837.4000000000003</v>
      </c>
      <c r="L125" s="41">
        <v>1851.3000000000002</v>
      </c>
      <c r="M125" s="31">
        <v>1823.5</v>
      </c>
      <c r="N125" s="31">
        <v>1783.7</v>
      </c>
      <c r="O125" s="42">
        <v>12340650</v>
      </c>
      <c r="P125" s="43">
        <v>-1.401203656911839E-2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6570.3</v>
      </c>
      <c r="F126" s="40">
        <v>6659.5333333333328</v>
      </c>
      <c r="G126" s="41">
        <v>6446.9166666666661</v>
      </c>
      <c r="H126" s="41">
        <v>6323.5333333333328</v>
      </c>
      <c r="I126" s="41">
        <v>6110.9166666666661</v>
      </c>
      <c r="J126" s="41">
        <v>6782.9166666666661</v>
      </c>
      <c r="K126" s="41">
        <v>6995.5333333333328</v>
      </c>
      <c r="L126" s="41">
        <v>7118.9166666666661</v>
      </c>
      <c r="M126" s="31">
        <v>6872.15</v>
      </c>
      <c r="N126" s="31">
        <v>6536.15</v>
      </c>
      <c r="O126" s="42">
        <v>605700</v>
      </c>
      <c r="P126" s="43">
        <v>3.4323770491803282E-2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5236.2</v>
      </c>
      <c r="F127" s="40">
        <v>5294.916666666667</v>
      </c>
      <c r="G127" s="41">
        <v>5157.8333333333339</v>
      </c>
      <c r="H127" s="41">
        <v>5079.4666666666672</v>
      </c>
      <c r="I127" s="41">
        <v>4942.3833333333341</v>
      </c>
      <c r="J127" s="41">
        <v>5373.2833333333338</v>
      </c>
      <c r="K127" s="41">
        <v>5510.3666666666677</v>
      </c>
      <c r="L127" s="41">
        <v>5588.7333333333336</v>
      </c>
      <c r="M127" s="31">
        <v>5432</v>
      </c>
      <c r="N127" s="31">
        <v>5216.55</v>
      </c>
      <c r="O127" s="42">
        <v>471400</v>
      </c>
      <c r="P127" s="43">
        <v>-4.4201135442011354E-2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859.35</v>
      </c>
      <c r="F128" s="40">
        <v>866.76666666666677</v>
      </c>
      <c r="G128" s="41">
        <v>849.28333333333353</v>
      </c>
      <c r="H128" s="41">
        <v>839.21666666666681</v>
      </c>
      <c r="I128" s="41">
        <v>821.73333333333358</v>
      </c>
      <c r="J128" s="41">
        <v>876.83333333333348</v>
      </c>
      <c r="K128" s="41">
        <v>894.31666666666683</v>
      </c>
      <c r="L128" s="41">
        <v>904.38333333333344</v>
      </c>
      <c r="M128" s="31">
        <v>884.25</v>
      </c>
      <c r="N128" s="31">
        <v>856.7</v>
      </c>
      <c r="O128" s="42">
        <v>9381450</v>
      </c>
      <c r="P128" s="43">
        <v>7.3932092004381162E-3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825.75</v>
      </c>
      <c r="F129" s="40">
        <v>831.4666666666667</v>
      </c>
      <c r="G129" s="41">
        <v>818.23333333333335</v>
      </c>
      <c r="H129" s="41">
        <v>810.7166666666667</v>
      </c>
      <c r="I129" s="41">
        <v>797.48333333333335</v>
      </c>
      <c r="J129" s="41">
        <v>838.98333333333335</v>
      </c>
      <c r="K129" s="41">
        <v>852.2166666666667</v>
      </c>
      <c r="L129" s="41">
        <v>859.73333333333335</v>
      </c>
      <c r="M129" s="31">
        <v>844.7</v>
      </c>
      <c r="N129" s="31">
        <v>823.95</v>
      </c>
      <c r="O129" s="42">
        <v>12233900</v>
      </c>
      <c r="P129" s="43">
        <v>9.764270857406979E-3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160.30000000000001</v>
      </c>
      <c r="F130" s="40">
        <v>161.65</v>
      </c>
      <c r="G130" s="41">
        <v>158.30000000000001</v>
      </c>
      <c r="H130" s="41">
        <v>156.30000000000001</v>
      </c>
      <c r="I130" s="41">
        <v>152.95000000000002</v>
      </c>
      <c r="J130" s="41">
        <v>163.65</v>
      </c>
      <c r="K130" s="41">
        <v>166.99999999999997</v>
      </c>
      <c r="L130" s="41">
        <v>169</v>
      </c>
      <c r="M130" s="31">
        <v>165</v>
      </c>
      <c r="N130" s="31">
        <v>159.65</v>
      </c>
      <c r="O130" s="42">
        <v>24388000</v>
      </c>
      <c r="P130" s="43">
        <v>-3.3602789665557138E-2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170.15</v>
      </c>
      <c r="F131" s="40">
        <v>171.16666666666666</v>
      </c>
      <c r="G131" s="41">
        <v>167.7833333333333</v>
      </c>
      <c r="H131" s="41">
        <v>165.41666666666666</v>
      </c>
      <c r="I131" s="41">
        <v>162.0333333333333</v>
      </c>
      <c r="J131" s="41">
        <v>173.5333333333333</v>
      </c>
      <c r="K131" s="41">
        <v>176.91666666666669</v>
      </c>
      <c r="L131" s="41">
        <v>179.2833333333333</v>
      </c>
      <c r="M131" s="31">
        <v>174.55</v>
      </c>
      <c r="N131" s="31">
        <v>168.8</v>
      </c>
      <c r="O131" s="42">
        <v>20154000</v>
      </c>
      <c r="P131" s="43">
        <v>-1.3378920767058123E-3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520.70000000000005</v>
      </c>
      <c r="F132" s="40">
        <v>524.9</v>
      </c>
      <c r="G132" s="41">
        <v>514.79999999999995</v>
      </c>
      <c r="H132" s="41">
        <v>508.9</v>
      </c>
      <c r="I132" s="41">
        <v>498.79999999999995</v>
      </c>
      <c r="J132" s="41">
        <v>530.79999999999995</v>
      </c>
      <c r="K132" s="41">
        <v>540.90000000000009</v>
      </c>
      <c r="L132" s="41">
        <v>546.79999999999995</v>
      </c>
      <c r="M132" s="31">
        <v>535</v>
      </c>
      <c r="N132" s="31">
        <v>519</v>
      </c>
      <c r="O132" s="42">
        <v>7936000</v>
      </c>
      <c r="P132" s="43">
        <v>-1.5873015873015872E-2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7051.8</v>
      </c>
      <c r="F133" s="40">
        <v>7097.666666666667</v>
      </c>
      <c r="G133" s="41">
        <v>6988.5833333333339</v>
      </c>
      <c r="H133" s="41">
        <v>6925.3666666666668</v>
      </c>
      <c r="I133" s="41">
        <v>6816.2833333333338</v>
      </c>
      <c r="J133" s="41">
        <v>7160.8833333333341</v>
      </c>
      <c r="K133" s="41">
        <v>7269.9666666666681</v>
      </c>
      <c r="L133" s="41">
        <v>7333.1833333333343</v>
      </c>
      <c r="M133" s="31">
        <v>7206.75</v>
      </c>
      <c r="N133" s="31">
        <v>7034.45</v>
      </c>
      <c r="O133" s="42">
        <v>3233800</v>
      </c>
      <c r="P133" s="43">
        <v>-1.3273121166814146E-2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879.5</v>
      </c>
      <c r="F134" s="40">
        <v>886.13333333333333</v>
      </c>
      <c r="G134" s="41">
        <v>869.56666666666661</v>
      </c>
      <c r="H134" s="41">
        <v>859.63333333333333</v>
      </c>
      <c r="I134" s="41">
        <v>843.06666666666661</v>
      </c>
      <c r="J134" s="41">
        <v>896.06666666666661</v>
      </c>
      <c r="K134" s="41">
        <v>912.63333333333344</v>
      </c>
      <c r="L134" s="41">
        <v>922.56666666666661</v>
      </c>
      <c r="M134" s="31">
        <v>902.7</v>
      </c>
      <c r="N134" s="31">
        <v>876.2</v>
      </c>
      <c r="O134" s="42">
        <v>17925000</v>
      </c>
      <c r="P134" s="43">
        <v>-8.7785995714384467E-3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1599.4</v>
      </c>
      <c r="F135" s="40">
        <v>1618.5</v>
      </c>
      <c r="G135" s="41">
        <v>1572</v>
      </c>
      <c r="H135" s="41">
        <v>1544.6</v>
      </c>
      <c r="I135" s="41">
        <v>1498.1</v>
      </c>
      <c r="J135" s="41">
        <v>1645.9</v>
      </c>
      <c r="K135" s="41">
        <v>1692.4</v>
      </c>
      <c r="L135" s="41">
        <v>1719.8000000000002</v>
      </c>
      <c r="M135" s="31">
        <v>1665</v>
      </c>
      <c r="N135" s="31">
        <v>1591.1</v>
      </c>
      <c r="O135" s="42">
        <v>1898050</v>
      </c>
      <c r="P135" s="43">
        <v>-3.2988587731811694E-2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3260.55</v>
      </c>
      <c r="F136" s="40">
        <v>3290.3666666666668</v>
      </c>
      <c r="G136" s="41">
        <v>3200.7333333333336</v>
      </c>
      <c r="H136" s="41">
        <v>3140.916666666667</v>
      </c>
      <c r="I136" s="41">
        <v>3051.2833333333338</v>
      </c>
      <c r="J136" s="41">
        <v>3350.1833333333334</v>
      </c>
      <c r="K136" s="41">
        <v>3439.8166666666666</v>
      </c>
      <c r="L136" s="41">
        <v>3499.6333333333332</v>
      </c>
      <c r="M136" s="31">
        <v>3380</v>
      </c>
      <c r="N136" s="31">
        <v>3230.55</v>
      </c>
      <c r="O136" s="42">
        <v>617800</v>
      </c>
      <c r="P136" s="43">
        <v>8.6910626319493312E-2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953.6</v>
      </c>
      <c r="F137" s="40">
        <v>962.88333333333333</v>
      </c>
      <c r="G137" s="41">
        <v>935.7166666666667</v>
      </c>
      <c r="H137" s="41">
        <v>917.83333333333337</v>
      </c>
      <c r="I137" s="41">
        <v>890.66666666666674</v>
      </c>
      <c r="J137" s="41">
        <v>980.76666666666665</v>
      </c>
      <c r="K137" s="41">
        <v>1007.9333333333334</v>
      </c>
      <c r="L137" s="41">
        <v>1025.8166666666666</v>
      </c>
      <c r="M137" s="31">
        <v>990.05</v>
      </c>
      <c r="N137" s="31">
        <v>945</v>
      </c>
      <c r="O137" s="42">
        <v>1717300</v>
      </c>
      <c r="P137" s="43">
        <v>-3.1879809454012462E-2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896.15</v>
      </c>
      <c r="F138" s="40">
        <v>904.01666666666677</v>
      </c>
      <c r="G138" s="41">
        <v>886.03333333333353</v>
      </c>
      <c r="H138" s="41">
        <v>875.91666666666674</v>
      </c>
      <c r="I138" s="41">
        <v>857.93333333333351</v>
      </c>
      <c r="J138" s="41">
        <v>914.13333333333355</v>
      </c>
      <c r="K138" s="41">
        <v>932.1166666666669</v>
      </c>
      <c r="L138" s="41">
        <v>942.23333333333358</v>
      </c>
      <c r="M138" s="31">
        <v>922</v>
      </c>
      <c r="N138" s="31">
        <v>893.9</v>
      </c>
      <c r="O138" s="42">
        <v>4029000</v>
      </c>
      <c r="P138" s="43">
        <v>2.3628048780487805E-2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4396.3999999999996</v>
      </c>
      <c r="F139" s="40">
        <v>4433.55</v>
      </c>
      <c r="G139" s="41">
        <v>4348.1000000000004</v>
      </c>
      <c r="H139" s="41">
        <v>4299.8</v>
      </c>
      <c r="I139" s="41">
        <v>4214.3500000000004</v>
      </c>
      <c r="J139" s="41">
        <v>4481.8500000000004</v>
      </c>
      <c r="K139" s="41">
        <v>4567.2999999999993</v>
      </c>
      <c r="L139" s="41">
        <v>4615.6000000000004</v>
      </c>
      <c r="M139" s="31">
        <v>4519</v>
      </c>
      <c r="N139" s="31">
        <v>4385.25</v>
      </c>
      <c r="O139" s="42">
        <v>2502800</v>
      </c>
      <c r="P139" s="43">
        <v>1.3607646201198769E-2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213.05</v>
      </c>
      <c r="F140" s="40">
        <v>214.20000000000002</v>
      </c>
      <c r="G140" s="41">
        <v>211.15000000000003</v>
      </c>
      <c r="H140" s="41">
        <v>209.25000000000003</v>
      </c>
      <c r="I140" s="41">
        <v>206.20000000000005</v>
      </c>
      <c r="J140" s="41">
        <v>216.10000000000002</v>
      </c>
      <c r="K140" s="41">
        <v>219.15000000000003</v>
      </c>
      <c r="L140" s="41">
        <v>221.05</v>
      </c>
      <c r="M140" s="31">
        <v>217.25</v>
      </c>
      <c r="N140" s="31">
        <v>212.3</v>
      </c>
      <c r="O140" s="42">
        <v>29116500</v>
      </c>
      <c r="P140" s="43">
        <v>-7.0422535211267607E-3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3025.35</v>
      </c>
      <c r="F141" s="40">
        <v>3049.6666666666665</v>
      </c>
      <c r="G141" s="41">
        <v>2989.333333333333</v>
      </c>
      <c r="H141" s="41">
        <v>2953.3166666666666</v>
      </c>
      <c r="I141" s="41">
        <v>2892.9833333333331</v>
      </c>
      <c r="J141" s="41">
        <v>3085.6833333333329</v>
      </c>
      <c r="K141" s="41">
        <v>3146.016666666666</v>
      </c>
      <c r="L141" s="41">
        <v>3182.0333333333328</v>
      </c>
      <c r="M141" s="31">
        <v>3110</v>
      </c>
      <c r="N141" s="31">
        <v>3013.65</v>
      </c>
      <c r="O141" s="42">
        <v>1814500</v>
      </c>
      <c r="P141" s="43">
        <v>-3.9553255964747451E-2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73339.55</v>
      </c>
      <c r="F142" s="40">
        <v>73573.21666666666</v>
      </c>
      <c r="G142" s="41">
        <v>72966.483333333323</v>
      </c>
      <c r="H142" s="41">
        <v>72593.416666666657</v>
      </c>
      <c r="I142" s="41">
        <v>71986.68333333332</v>
      </c>
      <c r="J142" s="41">
        <v>73946.283333333326</v>
      </c>
      <c r="K142" s="41">
        <v>74553.016666666663</v>
      </c>
      <c r="L142" s="41">
        <v>74926.083333333328</v>
      </c>
      <c r="M142" s="31">
        <v>74179.95</v>
      </c>
      <c r="N142" s="31">
        <v>73200.149999999994</v>
      </c>
      <c r="O142" s="42">
        <v>73490</v>
      </c>
      <c r="P142" s="43">
        <v>1.6178097345132744E-2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1469.35</v>
      </c>
      <c r="F143" s="40">
        <v>1478.3500000000001</v>
      </c>
      <c r="G143" s="41">
        <v>1457.0500000000002</v>
      </c>
      <c r="H143" s="41">
        <v>1444.75</v>
      </c>
      <c r="I143" s="41">
        <v>1423.45</v>
      </c>
      <c r="J143" s="41">
        <v>1490.6500000000003</v>
      </c>
      <c r="K143" s="41">
        <v>1511.95</v>
      </c>
      <c r="L143" s="41">
        <v>1524.2500000000005</v>
      </c>
      <c r="M143" s="31">
        <v>1499.65</v>
      </c>
      <c r="N143" s="31">
        <v>1466.05</v>
      </c>
      <c r="O143" s="42">
        <v>3590250</v>
      </c>
      <c r="P143" s="43">
        <v>-1.3091433872796619E-2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363.6</v>
      </c>
      <c r="F144" s="40">
        <v>366.2</v>
      </c>
      <c r="G144" s="41">
        <v>359.4</v>
      </c>
      <c r="H144" s="41">
        <v>355.2</v>
      </c>
      <c r="I144" s="41">
        <v>348.4</v>
      </c>
      <c r="J144" s="41">
        <v>370.4</v>
      </c>
      <c r="K144" s="41">
        <v>377.20000000000005</v>
      </c>
      <c r="L144" s="41">
        <v>381.4</v>
      </c>
      <c r="M144" s="31">
        <v>373</v>
      </c>
      <c r="N144" s="31">
        <v>362</v>
      </c>
      <c r="O144" s="42">
        <v>3088000</v>
      </c>
      <c r="P144" s="43">
        <v>-1.6309887869520898E-2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90.7</v>
      </c>
      <c r="F145" s="40">
        <v>91.3</v>
      </c>
      <c r="G145" s="41">
        <v>89.5</v>
      </c>
      <c r="H145" s="41">
        <v>88.3</v>
      </c>
      <c r="I145" s="41">
        <v>86.5</v>
      </c>
      <c r="J145" s="41">
        <v>92.5</v>
      </c>
      <c r="K145" s="41">
        <v>94.299999999999983</v>
      </c>
      <c r="L145" s="41">
        <v>95.5</v>
      </c>
      <c r="M145" s="31">
        <v>93.1</v>
      </c>
      <c r="N145" s="31">
        <v>90.1</v>
      </c>
      <c r="O145" s="42">
        <v>92616000</v>
      </c>
      <c r="P145" s="43">
        <v>1.509223029625489E-2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5664.25</v>
      </c>
      <c r="F146" s="40">
        <v>5726.666666666667</v>
      </c>
      <c r="G146" s="41">
        <v>5571.0333333333338</v>
      </c>
      <c r="H146" s="41">
        <v>5477.8166666666666</v>
      </c>
      <c r="I146" s="41">
        <v>5322.1833333333334</v>
      </c>
      <c r="J146" s="41">
        <v>5819.8833333333341</v>
      </c>
      <c r="K146" s="41">
        <v>5975.5166666666673</v>
      </c>
      <c r="L146" s="41">
        <v>6068.7333333333345</v>
      </c>
      <c r="M146" s="31">
        <v>5882.3</v>
      </c>
      <c r="N146" s="31">
        <v>5633.45</v>
      </c>
      <c r="O146" s="42">
        <v>1062750</v>
      </c>
      <c r="P146" s="43">
        <v>1.9424460431654675E-2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3771.5</v>
      </c>
      <c r="F147" s="40">
        <v>3795.2999999999997</v>
      </c>
      <c r="G147" s="41">
        <v>3734.5999999999995</v>
      </c>
      <c r="H147" s="41">
        <v>3697.7</v>
      </c>
      <c r="I147" s="41">
        <v>3636.9999999999995</v>
      </c>
      <c r="J147" s="41">
        <v>3832.1999999999994</v>
      </c>
      <c r="K147" s="41">
        <v>3892.8999999999992</v>
      </c>
      <c r="L147" s="41">
        <v>3929.7999999999993</v>
      </c>
      <c r="M147" s="31">
        <v>3856</v>
      </c>
      <c r="N147" s="31">
        <v>3758.4</v>
      </c>
      <c r="O147" s="42">
        <v>572850</v>
      </c>
      <c r="P147" s="43">
        <v>-3.0095238095238095E-2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19052.8</v>
      </c>
      <c r="F148" s="40">
        <v>19157.033333333336</v>
      </c>
      <c r="G148" s="41">
        <v>18896.816666666673</v>
      </c>
      <c r="H148" s="41">
        <v>18740.833333333336</v>
      </c>
      <c r="I148" s="41">
        <v>18480.616666666672</v>
      </c>
      <c r="J148" s="41">
        <v>19313.016666666674</v>
      </c>
      <c r="K148" s="41">
        <v>19573.233333333341</v>
      </c>
      <c r="L148" s="41">
        <v>19729.216666666674</v>
      </c>
      <c r="M148" s="31">
        <v>19417.25</v>
      </c>
      <c r="N148" s="31">
        <v>19001.05</v>
      </c>
      <c r="O148" s="42">
        <v>291475</v>
      </c>
      <c r="P148" s="43">
        <v>1.6323024054982818E-3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143.44999999999999</v>
      </c>
      <c r="F149" s="40">
        <v>143.58333333333334</v>
      </c>
      <c r="G149" s="41">
        <v>141.7166666666667</v>
      </c>
      <c r="H149" s="41">
        <v>139.98333333333335</v>
      </c>
      <c r="I149" s="41">
        <v>138.1166666666667</v>
      </c>
      <c r="J149" s="41">
        <v>145.31666666666669</v>
      </c>
      <c r="K149" s="41">
        <v>147.18333333333331</v>
      </c>
      <c r="L149" s="41">
        <v>148.91666666666669</v>
      </c>
      <c r="M149" s="31">
        <v>145.44999999999999</v>
      </c>
      <c r="N149" s="31">
        <v>141.85</v>
      </c>
      <c r="O149" s="42">
        <v>84982800</v>
      </c>
      <c r="P149" s="43">
        <v>-4.4375800497250054E-2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124.8</v>
      </c>
      <c r="F150" s="40">
        <v>125.71666666666665</v>
      </c>
      <c r="G150" s="41">
        <v>123.5333333333333</v>
      </c>
      <c r="H150" s="41">
        <v>122.26666666666665</v>
      </c>
      <c r="I150" s="41">
        <v>120.0833333333333</v>
      </c>
      <c r="J150" s="41">
        <v>126.98333333333331</v>
      </c>
      <c r="K150" s="41">
        <v>129.16666666666669</v>
      </c>
      <c r="L150" s="41">
        <v>130.43333333333331</v>
      </c>
      <c r="M150" s="31">
        <v>127.9</v>
      </c>
      <c r="N150" s="31">
        <v>124.45</v>
      </c>
      <c r="O150" s="42">
        <v>63788700</v>
      </c>
      <c r="P150" s="43">
        <v>1.1629987475398104E-3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843.9</v>
      </c>
      <c r="F151" s="40">
        <v>854.43333333333339</v>
      </c>
      <c r="G151" s="41">
        <v>830.11666666666679</v>
      </c>
      <c r="H151" s="41">
        <v>816.33333333333337</v>
      </c>
      <c r="I151" s="41">
        <v>792.01666666666677</v>
      </c>
      <c r="J151" s="41">
        <v>868.21666666666681</v>
      </c>
      <c r="K151" s="41">
        <v>892.53333333333342</v>
      </c>
      <c r="L151" s="41">
        <v>906.31666666666683</v>
      </c>
      <c r="M151" s="31">
        <v>878.75</v>
      </c>
      <c r="N151" s="31">
        <v>840.65</v>
      </c>
      <c r="O151" s="42">
        <v>3172400</v>
      </c>
      <c r="P151" s="43">
        <v>-1.798483206933911E-2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4108.6499999999996</v>
      </c>
      <c r="F152" s="40">
        <v>4130.7833333333328</v>
      </c>
      <c r="G152" s="41">
        <v>4081.5666666666657</v>
      </c>
      <c r="H152" s="41">
        <v>4054.4833333333327</v>
      </c>
      <c r="I152" s="41">
        <v>4005.2666666666655</v>
      </c>
      <c r="J152" s="41">
        <v>4157.8666666666659</v>
      </c>
      <c r="K152" s="41">
        <v>4207.083333333333</v>
      </c>
      <c r="L152" s="41">
        <v>4234.1666666666661</v>
      </c>
      <c r="M152" s="31">
        <v>4180</v>
      </c>
      <c r="N152" s="31">
        <v>4103.7</v>
      </c>
      <c r="O152" s="42">
        <v>640000</v>
      </c>
      <c r="P152" s="43">
        <v>-6.5968180054326734E-3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143.80000000000001</v>
      </c>
      <c r="F153" s="40">
        <v>144.43333333333334</v>
      </c>
      <c r="G153" s="41">
        <v>142.56666666666666</v>
      </c>
      <c r="H153" s="41">
        <v>141.33333333333331</v>
      </c>
      <c r="I153" s="41">
        <v>139.46666666666664</v>
      </c>
      <c r="J153" s="41">
        <v>145.66666666666669</v>
      </c>
      <c r="K153" s="41">
        <v>147.53333333333336</v>
      </c>
      <c r="L153" s="41">
        <v>148.76666666666671</v>
      </c>
      <c r="M153" s="31">
        <v>146.30000000000001</v>
      </c>
      <c r="N153" s="31">
        <v>143.19999999999999</v>
      </c>
      <c r="O153" s="42">
        <v>42134400</v>
      </c>
      <c r="P153" s="43">
        <v>-1.9530550080630711E-2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38342.949999999997</v>
      </c>
      <c r="F154" s="40">
        <v>38427.98333333333</v>
      </c>
      <c r="G154" s="41">
        <v>38015.96666666666</v>
      </c>
      <c r="H154" s="41">
        <v>37688.98333333333</v>
      </c>
      <c r="I154" s="41">
        <v>37276.96666666666</v>
      </c>
      <c r="J154" s="41">
        <v>38754.96666666666</v>
      </c>
      <c r="K154" s="41">
        <v>39166.983333333337</v>
      </c>
      <c r="L154" s="41">
        <v>39493.96666666666</v>
      </c>
      <c r="M154" s="31">
        <v>38840</v>
      </c>
      <c r="N154" s="31">
        <v>38101</v>
      </c>
      <c r="O154" s="42">
        <v>92910</v>
      </c>
      <c r="P154" s="43">
        <v>-5.2615478739675745E-2</v>
      </c>
    </row>
    <row r="155" spans="1:16" ht="12.75" customHeight="1">
      <c r="A155" s="31">
        <v>145</v>
      </c>
      <c r="B155" s="301" t="s">
        <v>47</v>
      </c>
      <c r="C155" s="33" t="s">
        <v>174</v>
      </c>
      <c r="D155" s="34">
        <v>44560</v>
      </c>
      <c r="E155" s="40">
        <v>2528.4</v>
      </c>
      <c r="F155" s="40">
        <v>2540.3666666666663</v>
      </c>
      <c r="G155" s="41">
        <v>2507.7333333333327</v>
      </c>
      <c r="H155" s="41">
        <v>2487.0666666666662</v>
      </c>
      <c r="I155" s="41">
        <v>2454.4333333333325</v>
      </c>
      <c r="J155" s="41">
        <v>2561.0333333333328</v>
      </c>
      <c r="K155" s="41">
        <v>2593.666666666667</v>
      </c>
      <c r="L155" s="41">
        <v>2614.333333333333</v>
      </c>
      <c r="M155" s="31">
        <v>2573</v>
      </c>
      <c r="N155" s="31">
        <v>2519.6999999999998</v>
      </c>
      <c r="O155" s="42">
        <v>3767225</v>
      </c>
      <c r="P155" s="43">
        <v>9.8783634353114633E-3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4243.05</v>
      </c>
      <c r="F156" s="40">
        <v>4268.1166666666677</v>
      </c>
      <c r="G156" s="41">
        <v>4199.133333333335</v>
      </c>
      <c r="H156" s="41">
        <v>4155.2166666666672</v>
      </c>
      <c r="I156" s="41">
        <v>4086.2333333333345</v>
      </c>
      <c r="J156" s="41">
        <v>4312.0333333333356</v>
      </c>
      <c r="K156" s="41">
        <v>4381.0166666666673</v>
      </c>
      <c r="L156" s="41">
        <v>4424.9333333333361</v>
      </c>
      <c r="M156" s="31">
        <v>4337.1000000000004</v>
      </c>
      <c r="N156" s="31">
        <v>4224.2</v>
      </c>
      <c r="O156" s="42">
        <v>230700</v>
      </c>
      <c r="P156" s="43">
        <v>-8.1242532855436075E-2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221.55</v>
      </c>
      <c r="F157" s="40">
        <v>222.18333333333331</v>
      </c>
      <c r="G157" s="41">
        <v>220.51666666666662</v>
      </c>
      <c r="H157" s="41">
        <v>219.48333333333332</v>
      </c>
      <c r="I157" s="41">
        <v>217.81666666666663</v>
      </c>
      <c r="J157" s="41">
        <v>223.21666666666661</v>
      </c>
      <c r="K157" s="41">
        <v>224.8833333333333</v>
      </c>
      <c r="L157" s="41">
        <v>225.9166666666666</v>
      </c>
      <c r="M157" s="31">
        <v>223.85</v>
      </c>
      <c r="N157" s="31">
        <v>221.15</v>
      </c>
      <c r="O157" s="42">
        <v>19683000</v>
      </c>
      <c r="P157" s="43">
        <v>1.5163236886894631E-2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120.65</v>
      </c>
      <c r="F158" s="40">
        <v>121.16666666666667</v>
      </c>
      <c r="G158" s="41">
        <v>119.73333333333335</v>
      </c>
      <c r="H158" s="41">
        <v>118.81666666666668</v>
      </c>
      <c r="I158" s="41">
        <v>117.38333333333335</v>
      </c>
      <c r="J158" s="41">
        <v>122.08333333333334</v>
      </c>
      <c r="K158" s="41">
        <v>123.51666666666665</v>
      </c>
      <c r="L158" s="41">
        <v>124.43333333333334</v>
      </c>
      <c r="M158" s="31">
        <v>122.6</v>
      </c>
      <c r="N158" s="31">
        <v>120.25</v>
      </c>
      <c r="O158" s="42">
        <v>45935800</v>
      </c>
      <c r="P158" s="43">
        <v>-1.1078483715963695E-2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4826.95</v>
      </c>
      <c r="F159" s="40">
        <v>4859.6500000000005</v>
      </c>
      <c r="G159" s="41">
        <v>4785.3000000000011</v>
      </c>
      <c r="H159" s="41">
        <v>4743.6500000000005</v>
      </c>
      <c r="I159" s="41">
        <v>4669.3000000000011</v>
      </c>
      <c r="J159" s="41">
        <v>4901.3000000000011</v>
      </c>
      <c r="K159" s="41">
        <v>4975.6500000000015</v>
      </c>
      <c r="L159" s="41">
        <v>5017.3000000000011</v>
      </c>
      <c r="M159" s="31">
        <v>4934</v>
      </c>
      <c r="N159" s="31">
        <v>4818</v>
      </c>
      <c r="O159" s="42">
        <v>217625</v>
      </c>
      <c r="P159" s="43">
        <v>7.5231481481481477E-3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2205.9</v>
      </c>
      <c r="F160" s="40">
        <v>2212.4833333333331</v>
      </c>
      <c r="G160" s="41">
        <v>2195.4666666666662</v>
      </c>
      <c r="H160" s="41">
        <v>2185.0333333333333</v>
      </c>
      <c r="I160" s="41">
        <v>2168.0166666666664</v>
      </c>
      <c r="J160" s="41">
        <v>2222.9166666666661</v>
      </c>
      <c r="K160" s="41">
        <v>2239.9333333333334</v>
      </c>
      <c r="L160" s="41">
        <v>2250.3666666666659</v>
      </c>
      <c r="M160" s="31">
        <v>2229.5</v>
      </c>
      <c r="N160" s="31">
        <v>2202.0500000000002</v>
      </c>
      <c r="O160" s="42">
        <v>3131250</v>
      </c>
      <c r="P160" s="43">
        <v>-3.0572755417956655E-2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2862.7</v>
      </c>
      <c r="F161" s="40">
        <v>2872.2999999999997</v>
      </c>
      <c r="G161" s="41">
        <v>2830.8999999999996</v>
      </c>
      <c r="H161" s="41">
        <v>2799.1</v>
      </c>
      <c r="I161" s="41">
        <v>2757.7</v>
      </c>
      <c r="J161" s="41">
        <v>2904.0999999999995</v>
      </c>
      <c r="K161" s="41">
        <v>2945.5</v>
      </c>
      <c r="L161" s="41">
        <v>2977.2999999999993</v>
      </c>
      <c r="M161" s="31">
        <v>2913.7</v>
      </c>
      <c r="N161" s="31">
        <v>2840.5</v>
      </c>
      <c r="O161" s="42">
        <v>1706500</v>
      </c>
      <c r="P161" s="43">
        <v>-7.9930242697282376E-3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38.049999999999997</v>
      </c>
      <c r="F162" s="40">
        <v>38.333333333333336</v>
      </c>
      <c r="G162" s="41">
        <v>37.616666666666674</v>
      </c>
      <c r="H162" s="41">
        <v>37.183333333333337</v>
      </c>
      <c r="I162" s="41">
        <v>36.466666666666676</v>
      </c>
      <c r="J162" s="41">
        <v>38.766666666666673</v>
      </c>
      <c r="K162" s="41">
        <v>39.483333333333327</v>
      </c>
      <c r="L162" s="41">
        <v>39.916666666666671</v>
      </c>
      <c r="M162" s="31">
        <v>39.049999999999997</v>
      </c>
      <c r="N162" s="31">
        <v>37.9</v>
      </c>
      <c r="O162" s="42">
        <v>290160000</v>
      </c>
      <c r="P162" s="43">
        <v>7.6119568840982334E-3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2345.6999999999998</v>
      </c>
      <c r="F163" s="40">
        <v>2366.2833333333333</v>
      </c>
      <c r="G163" s="41">
        <v>2318.5666666666666</v>
      </c>
      <c r="H163" s="41">
        <v>2291.4333333333334</v>
      </c>
      <c r="I163" s="41">
        <v>2243.7166666666667</v>
      </c>
      <c r="J163" s="41">
        <v>2393.4166666666665</v>
      </c>
      <c r="K163" s="41">
        <v>2441.1333333333328</v>
      </c>
      <c r="L163" s="41">
        <v>2468.2666666666664</v>
      </c>
      <c r="M163" s="31">
        <v>2414</v>
      </c>
      <c r="N163" s="31">
        <v>2339.15</v>
      </c>
      <c r="O163" s="42">
        <v>527700</v>
      </c>
      <c r="P163" s="43">
        <v>1.3832853025936599E-2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201.2</v>
      </c>
      <c r="F164" s="40">
        <v>202.43333333333331</v>
      </c>
      <c r="G164" s="41">
        <v>199.46666666666661</v>
      </c>
      <c r="H164" s="41">
        <v>197.73333333333329</v>
      </c>
      <c r="I164" s="41">
        <v>194.76666666666659</v>
      </c>
      <c r="J164" s="41">
        <v>204.16666666666663</v>
      </c>
      <c r="K164" s="41">
        <v>207.13333333333333</v>
      </c>
      <c r="L164" s="41">
        <v>208.86666666666665</v>
      </c>
      <c r="M164" s="31">
        <v>205.4</v>
      </c>
      <c r="N164" s="31">
        <v>200.7</v>
      </c>
      <c r="O164" s="42">
        <v>17465575</v>
      </c>
      <c r="P164" s="43">
        <v>-9.5803423522915515E-2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1352.5</v>
      </c>
      <c r="F165" s="40">
        <v>1379.45</v>
      </c>
      <c r="G165" s="41">
        <v>1312.2</v>
      </c>
      <c r="H165" s="41">
        <v>1271.9000000000001</v>
      </c>
      <c r="I165" s="41">
        <v>1204.6500000000001</v>
      </c>
      <c r="J165" s="41">
        <v>1419.75</v>
      </c>
      <c r="K165" s="41">
        <v>1487</v>
      </c>
      <c r="L165" s="41">
        <v>1527.3</v>
      </c>
      <c r="M165" s="31">
        <v>1446.7</v>
      </c>
      <c r="N165" s="31">
        <v>1339.15</v>
      </c>
      <c r="O165" s="42">
        <v>2818882</v>
      </c>
      <c r="P165" s="43">
        <v>3.9627739417592317E-2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941.2</v>
      </c>
      <c r="F166" s="40">
        <v>946.06666666666661</v>
      </c>
      <c r="G166" s="41">
        <v>932.13333333333321</v>
      </c>
      <c r="H166" s="41">
        <v>923.06666666666661</v>
      </c>
      <c r="I166" s="41">
        <v>909.13333333333321</v>
      </c>
      <c r="J166" s="41">
        <v>955.13333333333321</v>
      </c>
      <c r="K166" s="41">
        <v>969.06666666666661</v>
      </c>
      <c r="L166" s="41">
        <v>978.13333333333321</v>
      </c>
      <c r="M166" s="31">
        <v>960</v>
      </c>
      <c r="N166" s="31">
        <v>937</v>
      </c>
      <c r="O166" s="42">
        <v>1789250</v>
      </c>
      <c r="P166" s="43">
        <v>-2.771362586605081E-2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190.45</v>
      </c>
      <c r="F167" s="40">
        <v>192.13333333333333</v>
      </c>
      <c r="G167" s="41">
        <v>187.51666666666665</v>
      </c>
      <c r="H167" s="41">
        <v>184.58333333333331</v>
      </c>
      <c r="I167" s="41">
        <v>179.96666666666664</v>
      </c>
      <c r="J167" s="41">
        <v>195.06666666666666</v>
      </c>
      <c r="K167" s="41">
        <v>199.68333333333334</v>
      </c>
      <c r="L167" s="41">
        <v>202.61666666666667</v>
      </c>
      <c r="M167" s="31">
        <v>196.75</v>
      </c>
      <c r="N167" s="31">
        <v>189.2</v>
      </c>
      <c r="O167" s="42">
        <v>30545700</v>
      </c>
      <c r="P167" s="43">
        <v>-1.1542792792792793E-2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133.4</v>
      </c>
      <c r="F168" s="40">
        <v>133.65</v>
      </c>
      <c r="G168" s="41">
        <v>131.9</v>
      </c>
      <c r="H168" s="41">
        <v>130.4</v>
      </c>
      <c r="I168" s="41">
        <v>128.65</v>
      </c>
      <c r="J168" s="41">
        <v>135.15</v>
      </c>
      <c r="K168" s="41">
        <v>136.9</v>
      </c>
      <c r="L168" s="41">
        <v>138.4</v>
      </c>
      <c r="M168" s="31">
        <v>135.4</v>
      </c>
      <c r="N168" s="31">
        <v>132.15</v>
      </c>
      <c r="O168" s="42">
        <v>45570000</v>
      </c>
      <c r="P168" s="43">
        <v>-9.0031315240083499E-3</v>
      </c>
    </row>
    <row r="169" spans="1:16" ht="12.75" customHeight="1">
      <c r="A169" s="31">
        <v>159</v>
      </c>
      <c r="B169" s="302" t="s">
        <v>79</v>
      </c>
      <c r="C169" s="33" t="s">
        <v>187</v>
      </c>
      <c r="D169" s="34">
        <v>44560</v>
      </c>
      <c r="E169" s="40">
        <v>2372.3000000000002</v>
      </c>
      <c r="F169" s="40">
        <v>2391.1833333333334</v>
      </c>
      <c r="G169" s="41">
        <v>2349.3666666666668</v>
      </c>
      <c r="H169" s="41">
        <v>2326.4333333333334</v>
      </c>
      <c r="I169" s="41">
        <v>2284.6166666666668</v>
      </c>
      <c r="J169" s="41">
        <v>2414.1166666666668</v>
      </c>
      <c r="K169" s="41">
        <v>2455.9333333333334</v>
      </c>
      <c r="L169" s="41">
        <v>2478.8666666666668</v>
      </c>
      <c r="M169" s="31">
        <v>2433</v>
      </c>
      <c r="N169" s="31">
        <v>2368.25</v>
      </c>
      <c r="O169" s="42">
        <v>36273750</v>
      </c>
      <c r="P169" s="43">
        <v>1.3169563365430943E-2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103.25</v>
      </c>
      <c r="F170" s="40">
        <v>104.25</v>
      </c>
      <c r="G170" s="41">
        <v>101.5</v>
      </c>
      <c r="H170" s="41">
        <v>99.75</v>
      </c>
      <c r="I170" s="41">
        <v>97</v>
      </c>
      <c r="J170" s="41">
        <v>106</v>
      </c>
      <c r="K170" s="41">
        <v>108.75</v>
      </c>
      <c r="L170" s="41">
        <v>110.5</v>
      </c>
      <c r="M170" s="31">
        <v>107</v>
      </c>
      <c r="N170" s="31">
        <v>102.5</v>
      </c>
      <c r="O170" s="42">
        <v>157082500</v>
      </c>
      <c r="P170" s="43">
        <v>1.6600061481709193E-2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981.15</v>
      </c>
      <c r="F171" s="40">
        <v>982.85</v>
      </c>
      <c r="G171" s="41">
        <v>969.95</v>
      </c>
      <c r="H171" s="41">
        <v>958.75</v>
      </c>
      <c r="I171" s="41">
        <v>945.85</v>
      </c>
      <c r="J171" s="41">
        <v>994.05000000000007</v>
      </c>
      <c r="K171" s="41">
        <v>1006.9499999999999</v>
      </c>
      <c r="L171" s="41">
        <v>1018.1500000000001</v>
      </c>
      <c r="M171" s="31">
        <v>995.75</v>
      </c>
      <c r="N171" s="31">
        <v>971.65</v>
      </c>
      <c r="O171" s="42">
        <v>3144500</v>
      </c>
      <c r="P171" s="43">
        <v>3.0476814681304278E-2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1150.3499999999999</v>
      </c>
      <c r="F172" s="40">
        <v>1159.6333333333332</v>
      </c>
      <c r="G172" s="41">
        <v>1138.2666666666664</v>
      </c>
      <c r="H172" s="41">
        <v>1126.1833333333332</v>
      </c>
      <c r="I172" s="41">
        <v>1104.8166666666664</v>
      </c>
      <c r="J172" s="41">
        <v>1171.7166666666665</v>
      </c>
      <c r="K172" s="41">
        <v>1193.0833333333333</v>
      </c>
      <c r="L172" s="41">
        <v>1205.1666666666665</v>
      </c>
      <c r="M172" s="31">
        <v>1181</v>
      </c>
      <c r="N172" s="31">
        <v>1147.55</v>
      </c>
      <c r="O172" s="42">
        <v>7355250</v>
      </c>
      <c r="P172" s="43">
        <v>-4.6686288440069019E-3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467.35</v>
      </c>
      <c r="F173" s="40">
        <v>470.48333333333335</v>
      </c>
      <c r="G173" s="41">
        <v>462.7166666666667</v>
      </c>
      <c r="H173" s="41">
        <v>458.08333333333337</v>
      </c>
      <c r="I173" s="41">
        <v>450.31666666666672</v>
      </c>
      <c r="J173" s="41">
        <v>475.11666666666667</v>
      </c>
      <c r="K173" s="41">
        <v>482.88333333333333</v>
      </c>
      <c r="L173" s="41">
        <v>487.51666666666665</v>
      </c>
      <c r="M173" s="31">
        <v>478.25</v>
      </c>
      <c r="N173" s="31">
        <v>465.85</v>
      </c>
      <c r="O173" s="42">
        <v>110307000</v>
      </c>
      <c r="P173" s="43">
        <v>-2.4146725269954964E-3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25671.9</v>
      </c>
      <c r="F174" s="40">
        <v>25794</v>
      </c>
      <c r="G174" s="41">
        <v>25477.95</v>
      </c>
      <c r="H174" s="41">
        <v>25284</v>
      </c>
      <c r="I174" s="41">
        <v>24967.95</v>
      </c>
      <c r="J174" s="41">
        <v>25987.95</v>
      </c>
      <c r="K174" s="41">
        <v>26304.000000000004</v>
      </c>
      <c r="L174" s="41">
        <v>26497.95</v>
      </c>
      <c r="M174" s="31">
        <v>26110.05</v>
      </c>
      <c r="N174" s="31">
        <v>25600.05</v>
      </c>
      <c r="O174" s="42">
        <v>181825</v>
      </c>
      <c r="P174" s="43">
        <v>-1.3295346628679962E-2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2188.25</v>
      </c>
      <c r="F175" s="40">
        <v>2200.7999999999997</v>
      </c>
      <c r="G175" s="41">
        <v>2163.5499999999993</v>
      </c>
      <c r="H175" s="41">
        <v>2138.8499999999995</v>
      </c>
      <c r="I175" s="41">
        <v>2101.599999999999</v>
      </c>
      <c r="J175" s="41">
        <v>2225.4999999999995</v>
      </c>
      <c r="K175" s="41">
        <v>2262.7500000000005</v>
      </c>
      <c r="L175" s="41">
        <v>2287.4499999999998</v>
      </c>
      <c r="M175" s="31">
        <v>2238.0500000000002</v>
      </c>
      <c r="N175" s="31">
        <v>2176.1</v>
      </c>
      <c r="O175" s="42">
        <v>1715175</v>
      </c>
      <c r="P175" s="43">
        <v>-1.2038650403928403E-2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2062.0500000000002</v>
      </c>
      <c r="F176" s="40">
        <v>2078.2999999999997</v>
      </c>
      <c r="G176" s="41">
        <v>2039.6499999999996</v>
      </c>
      <c r="H176" s="41">
        <v>2017.25</v>
      </c>
      <c r="I176" s="41">
        <v>1978.6</v>
      </c>
      <c r="J176" s="41">
        <v>2100.6999999999994</v>
      </c>
      <c r="K176" s="41">
        <v>2139.35</v>
      </c>
      <c r="L176" s="41">
        <v>2161.7499999999991</v>
      </c>
      <c r="M176" s="31">
        <v>2116.9499999999998</v>
      </c>
      <c r="N176" s="31">
        <v>2055.9</v>
      </c>
      <c r="O176" s="42">
        <v>3690000</v>
      </c>
      <c r="P176" s="43">
        <v>-2.4841437632135307E-2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1452.5</v>
      </c>
      <c r="F177" s="40">
        <v>1458.6666666666667</v>
      </c>
      <c r="G177" s="41">
        <v>1439.5333333333335</v>
      </c>
      <c r="H177" s="41">
        <v>1426.5666666666668</v>
      </c>
      <c r="I177" s="41">
        <v>1407.4333333333336</v>
      </c>
      <c r="J177" s="41">
        <v>1471.6333333333334</v>
      </c>
      <c r="K177" s="41">
        <v>1490.7666666666667</v>
      </c>
      <c r="L177" s="41">
        <v>1503.7333333333333</v>
      </c>
      <c r="M177" s="31">
        <v>1477.8</v>
      </c>
      <c r="N177" s="31">
        <v>1445.7</v>
      </c>
      <c r="O177" s="42">
        <v>3006400</v>
      </c>
      <c r="P177" s="43">
        <v>-1.5199161425576519E-2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474.3</v>
      </c>
      <c r="F178" s="40">
        <v>479.7166666666667</v>
      </c>
      <c r="G178" s="41">
        <v>465.63333333333338</v>
      </c>
      <c r="H178" s="41">
        <v>456.9666666666667</v>
      </c>
      <c r="I178" s="41">
        <v>442.88333333333338</v>
      </c>
      <c r="J178" s="41">
        <v>488.38333333333338</v>
      </c>
      <c r="K178" s="41">
        <v>502.46666666666664</v>
      </c>
      <c r="L178" s="41">
        <v>511.13333333333338</v>
      </c>
      <c r="M178" s="31">
        <v>493.8</v>
      </c>
      <c r="N178" s="31">
        <v>471.05</v>
      </c>
      <c r="O178" s="42">
        <v>3824550</v>
      </c>
      <c r="P178" s="43">
        <v>2.6635260010871534E-2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738.75</v>
      </c>
      <c r="F179" s="40">
        <v>743.63333333333333</v>
      </c>
      <c r="G179" s="41">
        <v>732.01666666666665</v>
      </c>
      <c r="H179" s="41">
        <v>725.2833333333333</v>
      </c>
      <c r="I179" s="41">
        <v>713.66666666666663</v>
      </c>
      <c r="J179" s="41">
        <v>750.36666666666667</v>
      </c>
      <c r="K179" s="41">
        <v>761.98333333333323</v>
      </c>
      <c r="L179" s="41">
        <v>768.7166666666667</v>
      </c>
      <c r="M179" s="31">
        <v>755.25</v>
      </c>
      <c r="N179" s="31">
        <v>736.9</v>
      </c>
      <c r="O179" s="42">
        <v>32854500</v>
      </c>
      <c r="P179" s="43">
        <v>-4.6865722283484608E-3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529.54999999999995</v>
      </c>
      <c r="F180" s="40">
        <v>531.81666666666672</v>
      </c>
      <c r="G180" s="41">
        <v>521.78333333333342</v>
      </c>
      <c r="H180" s="41">
        <v>514.01666666666665</v>
      </c>
      <c r="I180" s="41">
        <v>503.98333333333335</v>
      </c>
      <c r="J180" s="41">
        <v>539.58333333333348</v>
      </c>
      <c r="K180" s="41">
        <v>549.61666666666679</v>
      </c>
      <c r="L180" s="41">
        <v>557.38333333333355</v>
      </c>
      <c r="M180" s="31">
        <v>541.85</v>
      </c>
      <c r="N180" s="31">
        <v>524.04999999999995</v>
      </c>
      <c r="O180" s="42">
        <v>11421000</v>
      </c>
      <c r="P180" s="43">
        <v>1.0886882634094531E-2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570.04999999999995</v>
      </c>
      <c r="F181" s="40">
        <v>579.36666666666667</v>
      </c>
      <c r="G181" s="41">
        <v>558.13333333333333</v>
      </c>
      <c r="H181" s="41">
        <v>546.2166666666667</v>
      </c>
      <c r="I181" s="41">
        <v>524.98333333333335</v>
      </c>
      <c r="J181" s="41">
        <v>591.2833333333333</v>
      </c>
      <c r="K181" s="41">
        <v>612.51666666666665</v>
      </c>
      <c r="L181" s="41">
        <v>624.43333333333328</v>
      </c>
      <c r="M181" s="31">
        <v>600.6</v>
      </c>
      <c r="N181" s="31">
        <v>567.45000000000005</v>
      </c>
      <c r="O181" s="42">
        <v>1163650</v>
      </c>
      <c r="P181" s="43">
        <v>3.3207547169811322E-2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898.55</v>
      </c>
      <c r="F182" s="40">
        <v>906.0333333333333</v>
      </c>
      <c r="G182" s="41">
        <v>888.61666666666656</v>
      </c>
      <c r="H182" s="41">
        <v>878.68333333333328</v>
      </c>
      <c r="I182" s="41">
        <v>861.26666666666654</v>
      </c>
      <c r="J182" s="41">
        <v>915.96666666666658</v>
      </c>
      <c r="K182" s="41">
        <v>933.38333333333333</v>
      </c>
      <c r="L182" s="41">
        <v>943.31666666666661</v>
      </c>
      <c r="M182" s="31">
        <v>923.45</v>
      </c>
      <c r="N182" s="31">
        <v>896.1</v>
      </c>
      <c r="O182" s="42">
        <v>7931000</v>
      </c>
      <c r="P182" s="43">
        <v>-9.9862688802896012E-3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750.8</v>
      </c>
      <c r="F183" s="40">
        <v>760.58333333333337</v>
      </c>
      <c r="G183" s="41">
        <v>739.51666666666677</v>
      </c>
      <c r="H183" s="41">
        <v>728.23333333333335</v>
      </c>
      <c r="I183" s="41">
        <v>707.16666666666674</v>
      </c>
      <c r="J183" s="41">
        <v>771.86666666666679</v>
      </c>
      <c r="K183" s="41">
        <v>792.93333333333339</v>
      </c>
      <c r="L183" s="41">
        <v>804.21666666666681</v>
      </c>
      <c r="M183" s="31">
        <v>781.65</v>
      </c>
      <c r="N183" s="31">
        <v>749.3</v>
      </c>
      <c r="O183" s="42">
        <v>9836100</v>
      </c>
      <c r="P183" s="43">
        <v>2.1664446469887119E-2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468.1</v>
      </c>
      <c r="F184" s="40">
        <v>472.60000000000008</v>
      </c>
      <c r="G184" s="41">
        <v>462.40000000000015</v>
      </c>
      <c r="H184" s="41">
        <v>456.70000000000005</v>
      </c>
      <c r="I184" s="41">
        <v>446.50000000000011</v>
      </c>
      <c r="J184" s="41">
        <v>478.30000000000018</v>
      </c>
      <c r="K184" s="41">
        <v>488.50000000000011</v>
      </c>
      <c r="L184" s="41">
        <v>494.20000000000022</v>
      </c>
      <c r="M184" s="31">
        <v>482.8</v>
      </c>
      <c r="N184" s="31">
        <v>466.9</v>
      </c>
      <c r="O184" s="42">
        <v>91522050</v>
      </c>
      <c r="P184" s="43">
        <v>1.3795933830029044E-2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221.85</v>
      </c>
      <c r="F185" s="40">
        <v>223.41666666666666</v>
      </c>
      <c r="G185" s="41">
        <v>219.48333333333332</v>
      </c>
      <c r="H185" s="41">
        <v>217.11666666666667</v>
      </c>
      <c r="I185" s="41">
        <v>213.18333333333334</v>
      </c>
      <c r="J185" s="41">
        <v>225.7833333333333</v>
      </c>
      <c r="K185" s="41">
        <v>229.71666666666664</v>
      </c>
      <c r="L185" s="41">
        <v>232.08333333333329</v>
      </c>
      <c r="M185" s="31">
        <v>227.35</v>
      </c>
      <c r="N185" s="31">
        <v>221.05</v>
      </c>
      <c r="O185" s="42">
        <v>117821250</v>
      </c>
      <c r="P185" s="43">
        <v>-1.2782082461399242E-2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1111.2</v>
      </c>
      <c r="F186" s="40">
        <v>1120.2333333333333</v>
      </c>
      <c r="G186" s="41">
        <v>1094.6166666666668</v>
      </c>
      <c r="H186" s="41">
        <v>1078.0333333333335</v>
      </c>
      <c r="I186" s="41">
        <v>1052.416666666667</v>
      </c>
      <c r="J186" s="41">
        <v>1136.8166666666666</v>
      </c>
      <c r="K186" s="41">
        <v>1162.4333333333329</v>
      </c>
      <c r="L186" s="41">
        <v>1179.0166666666664</v>
      </c>
      <c r="M186" s="31">
        <v>1145.8499999999999</v>
      </c>
      <c r="N186" s="31">
        <v>1103.6500000000001</v>
      </c>
      <c r="O186" s="42">
        <v>54382150</v>
      </c>
      <c r="P186" s="43">
        <v>-1.3370138481941832E-2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3544.45</v>
      </c>
      <c r="F187" s="40">
        <v>3580.75</v>
      </c>
      <c r="G187" s="41">
        <v>3499.5</v>
      </c>
      <c r="H187" s="41">
        <v>3454.55</v>
      </c>
      <c r="I187" s="41">
        <v>3373.3</v>
      </c>
      <c r="J187" s="41">
        <v>3625.7</v>
      </c>
      <c r="K187" s="41">
        <v>3706.95</v>
      </c>
      <c r="L187" s="41">
        <v>3751.8999999999996</v>
      </c>
      <c r="M187" s="31">
        <v>3662</v>
      </c>
      <c r="N187" s="31">
        <v>3535.8</v>
      </c>
      <c r="O187" s="42">
        <v>11866200</v>
      </c>
      <c r="P187" s="43">
        <v>3.5350164251966444E-2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1555.45</v>
      </c>
      <c r="F188" s="40">
        <v>1575.9166666666667</v>
      </c>
      <c r="G188" s="41">
        <v>1529.6833333333334</v>
      </c>
      <c r="H188" s="41">
        <v>1503.9166666666667</v>
      </c>
      <c r="I188" s="41">
        <v>1457.6833333333334</v>
      </c>
      <c r="J188" s="41">
        <v>1601.6833333333334</v>
      </c>
      <c r="K188" s="41">
        <v>1647.9166666666665</v>
      </c>
      <c r="L188" s="41">
        <v>1673.6833333333334</v>
      </c>
      <c r="M188" s="31">
        <v>1622.15</v>
      </c>
      <c r="N188" s="31">
        <v>1550.15</v>
      </c>
      <c r="O188" s="42">
        <v>11304600</v>
      </c>
      <c r="P188" s="43">
        <v>2.8214363676053265E-2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2336.0500000000002</v>
      </c>
      <c r="F189" s="40">
        <v>2350.9500000000003</v>
      </c>
      <c r="G189" s="41">
        <v>2315.1000000000004</v>
      </c>
      <c r="H189" s="41">
        <v>2294.15</v>
      </c>
      <c r="I189" s="41">
        <v>2258.3000000000002</v>
      </c>
      <c r="J189" s="41">
        <v>2371.9000000000005</v>
      </c>
      <c r="K189" s="41">
        <v>2407.75</v>
      </c>
      <c r="L189" s="41">
        <v>2428.7000000000007</v>
      </c>
      <c r="M189" s="31">
        <v>2386.8000000000002</v>
      </c>
      <c r="N189" s="31">
        <v>2330</v>
      </c>
      <c r="O189" s="42">
        <v>4835625</v>
      </c>
      <c r="P189" s="43">
        <v>7.0285044904334244E-3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2943.55</v>
      </c>
      <c r="F190" s="40">
        <v>2966.4833333333336</v>
      </c>
      <c r="G190" s="41">
        <v>2911.2666666666673</v>
      </c>
      <c r="H190" s="41">
        <v>2878.9833333333336</v>
      </c>
      <c r="I190" s="41">
        <v>2823.7666666666673</v>
      </c>
      <c r="J190" s="41">
        <v>2998.7666666666673</v>
      </c>
      <c r="K190" s="41">
        <v>3053.9833333333336</v>
      </c>
      <c r="L190" s="41">
        <v>3086.2666666666673</v>
      </c>
      <c r="M190" s="31">
        <v>3021.7</v>
      </c>
      <c r="N190" s="31">
        <v>2934.2</v>
      </c>
      <c r="O190" s="42">
        <v>752250</v>
      </c>
      <c r="P190" s="43">
        <v>1.5182186234817813E-2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555.54999999999995</v>
      </c>
      <c r="F191" s="40">
        <v>562.15</v>
      </c>
      <c r="G191" s="41">
        <v>546.4</v>
      </c>
      <c r="H191" s="41">
        <v>537.25</v>
      </c>
      <c r="I191" s="41">
        <v>521.5</v>
      </c>
      <c r="J191" s="41">
        <v>571.29999999999995</v>
      </c>
      <c r="K191" s="41">
        <v>587.04999999999995</v>
      </c>
      <c r="L191" s="41">
        <v>596.19999999999993</v>
      </c>
      <c r="M191" s="31">
        <v>577.9</v>
      </c>
      <c r="N191" s="31">
        <v>553</v>
      </c>
      <c r="O191" s="42">
        <v>2946000</v>
      </c>
      <c r="P191" s="43">
        <v>-4.8449612403100778E-2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1000.1</v>
      </c>
      <c r="F192" s="40">
        <v>1006.8166666666666</v>
      </c>
      <c r="G192" s="41">
        <v>983.48333333333312</v>
      </c>
      <c r="H192" s="41">
        <v>966.86666666666656</v>
      </c>
      <c r="I192" s="41">
        <v>943.53333333333308</v>
      </c>
      <c r="J192" s="41">
        <v>1023.4333333333332</v>
      </c>
      <c r="K192" s="41">
        <v>1046.7666666666667</v>
      </c>
      <c r="L192" s="41">
        <v>1063.3833333333332</v>
      </c>
      <c r="M192" s="31">
        <v>1030.1500000000001</v>
      </c>
      <c r="N192" s="31">
        <v>990.2</v>
      </c>
      <c r="O192" s="42">
        <v>2426575</v>
      </c>
      <c r="P192" s="43">
        <v>-2.3845007451564829E-3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661.9</v>
      </c>
      <c r="F193" s="40">
        <v>665.51666666666677</v>
      </c>
      <c r="G193" s="41">
        <v>655.03333333333353</v>
      </c>
      <c r="H193" s="41">
        <v>648.16666666666674</v>
      </c>
      <c r="I193" s="41">
        <v>637.68333333333351</v>
      </c>
      <c r="J193" s="41">
        <v>672.38333333333355</v>
      </c>
      <c r="K193" s="41">
        <v>682.8666666666669</v>
      </c>
      <c r="L193" s="41">
        <v>689.73333333333358</v>
      </c>
      <c r="M193" s="31">
        <v>676</v>
      </c>
      <c r="N193" s="31">
        <v>658.65</v>
      </c>
      <c r="O193" s="42">
        <v>7424200</v>
      </c>
      <c r="P193" s="43">
        <v>-1.3182674199623352E-3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1499.5</v>
      </c>
      <c r="F194" s="40">
        <v>1505.45</v>
      </c>
      <c r="G194" s="41">
        <v>1489.8000000000002</v>
      </c>
      <c r="H194" s="41">
        <v>1480.1000000000001</v>
      </c>
      <c r="I194" s="41">
        <v>1464.4500000000003</v>
      </c>
      <c r="J194" s="41">
        <v>1515.15</v>
      </c>
      <c r="K194" s="41">
        <v>1530.8000000000002</v>
      </c>
      <c r="L194" s="41">
        <v>1540.5</v>
      </c>
      <c r="M194" s="31">
        <v>1521.1</v>
      </c>
      <c r="N194" s="31">
        <v>1495.75</v>
      </c>
      <c r="O194" s="42">
        <v>1215200</v>
      </c>
      <c r="P194" s="43">
        <v>-5.3176983910553588E-2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7231.8</v>
      </c>
      <c r="F195" s="40">
        <v>7284.5999999999995</v>
      </c>
      <c r="G195" s="41">
        <v>7171.1999999999989</v>
      </c>
      <c r="H195" s="41">
        <v>7110.5999999999995</v>
      </c>
      <c r="I195" s="41">
        <v>6997.1999999999989</v>
      </c>
      <c r="J195" s="41">
        <v>7345.1999999999989</v>
      </c>
      <c r="K195" s="41">
        <v>7458.5999999999985</v>
      </c>
      <c r="L195" s="41">
        <v>7519.1999999999989</v>
      </c>
      <c r="M195" s="31">
        <v>7398</v>
      </c>
      <c r="N195" s="31">
        <v>7224</v>
      </c>
      <c r="O195" s="42">
        <v>1684400</v>
      </c>
      <c r="P195" s="43">
        <v>-8.1846552434787726E-3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717.45</v>
      </c>
      <c r="F196" s="40">
        <v>719.79999999999984</v>
      </c>
      <c r="G196" s="41">
        <v>705.1999999999997</v>
      </c>
      <c r="H196" s="41">
        <v>692.94999999999982</v>
      </c>
      <c r="I196" s="41">
        <v>678.34999999999968</v>
      </c>
      <c r="J196" s="41">
        <v>732.04999999999973</v>
      </c>
      <c r="K196" s="41">
        <v>746.64999999999986</v>
      </c>
      <c r="L196" s="41">
        <v>758.89999999999975</v>
      </c>
      <c r="M196" s="31">
        <v>734.4</v>
      </c>
      <c r="N196" s="31">
        <v>707.55</v>
      </c>
      <c r="O196" s="42">
        <v>24403600</v>
      </c>
      <c r="P196" s="43">
        <v>-2.0455019828845754E-2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336.2</v>
      </c>
      <c r="F197" s="40">
        <v>338.33333333333331</v>
      </c>
      <c r="G197" s="41">
        <v>332.46666666666664</v>
      </c>
      <c r="H197" s="41">
        <v>328.73333333333335</v>
      </c>
      <c r="I197" s="41">
        <v>322.86666666666667</v>
      </c>
      <c r="J197" s="41">
        <v>342.06666666666661</v>
      </c>
      <c r="K197" s="41">
        <v>347.93333333333328</v>
      </c>
      <c r="L197" s="41">
        <v>351.66666666666657</v>
      </c>
      <c r="M197" s="31">
        <v>344.2</v>
      </c>
      <c r="N197" s="31">
        <v>334.6</v>
      </c>
      <c r="O197" s="42">
        <v>50003000</v>
      </c>
      <c r="P197" s="43">
        <v>-5.1807080300974463E-3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1226.1500000000001</v>
      </c>
      <c r="F198" s="40">
        <v>1238.9166666666667</v>
      </c>
      <c r="G198" s="41">
        <v>1211.2333333333336</v>
      </c>
      <c r="H198" s="41">
        <v>1196.3166666666668</v>
      </c>
      <c r="I198" s="41">
        <v>1168.6333333333337</v>
      </c>
      <c r="J198" s="41">
        <v>1253.8333333333335</v>
      </c>
      <c r="K198" s="41">
        <v>1281.5166666666664</v>
      </c>
      <c r="L198" s="41">
        <v>1296.4333333333334</v>
      </c>
      <c r="M198" s="31">
        <v>1266.5999999999999</v>
      </c>
      <c r="N198" s="31">
        <v>1224</v>
      </c>
      <c r="O198" s="42">
        <v>1898000</v>
      </c>
      <c r="P198" s="43">
        <v>-2.063983488132095E-2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1988.2</v>
      </c>
      <c r="F199" s="40">
        <v>2002.25</v>
      </c>
      <c r="G199" s="41">
        <v>1969.5</v>
      </c>
      <c r="H199" s="41">
        <v>1950.8</v>
      </c>
      <c r="I199" s="41">
        <v>1918.05</v>
      </c>
      <c r="J199" s="41">
        <v>2020.95</v>
      </c>
      <c r="K199" s="41">
        <v>2053.6999999999998</v>
      </c>
      <c r="L199" s="41">
        <v>2072.4</v>
      </c>
      <c r="M199" s="31">
        <v>2035</v>
      </c>
      <c r="N199" s="31">
        <v>1983.55</v>
      </c>
      <c r="O199" s="42">
        <v>389000</v>
      </c>
      <c r="P199" s="43">
        <v>1.1703511053315995E-2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627.1</v>
      </c>
      <c r="F200" s="40">
        <v>633.25</v>
      </c>
      <c r="G200" s="41">
        <v>619.6</v>
      </c>
      <c r="H200" s="41">
        <v>612.1</v>
      </c>
      <c r="I200" s="41">
        <v>598.45000000000005</v>
      </c>
      <c r="J200" s="41">
        <v>640.75</v>
      </c>
      <c r="K200" s="41">
        <v>654.40000000000009</v>
      </c>
      <c r="L200" s="41">
        <v>661.9</v>
      </c>
      <c r="M200" s="31">
        <v>646.9</v>
      </c>
      <c r="N200" s="31">
        <v>625.75</v>
      </c>
      <c r="O200" s="42">
        <v>29769600</v>
      </c>
      <c r="P200" s="43">
        <v>-1.1081878338515507E-2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357.4</v>
      </c>
      <c r="F201" s="40">
        <v>358.06666666666661</v>
      </c>
      <c r="G201" s="41">
        <v>351.18333333333322</v>
      </c>
      <c r="H201" s="41">
        <v>344.96666666666664</v>
      </c>
      <c r="I201" s="41">
        <v>338.08333333333326</v>
      </c>
      <c r="J201" s="41">
        <v>364.28333333333319</v>
      </c>
      <c r="K201" s="41">
        <v>371.16666666666663</v>
      </c>
      <c r="L201" s="41">
        <v>377.38333333333316</v>
      </c>
      <c r="M201" s="31">
        <v>364.95</v>
      </c>
      <c r="N201" s="31">
        <v>351.85</v>
      </c>
      <c r="O201" s="42">
        <v>83883000</v>
      </c>
      <c r="P201" s="43">
        <v>1.3851118604735486E-2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44537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06" t="s">
        <v>16</v>
      </c>
      <c r="B8" s="508"/>
      <c r="C8" s="512" t="s">
        <v>20</v>
      </c>
      <c r="D8" s="512" t="s">
        <v>21</v>
      </c>
      <c r="E8" s="503" t="s">
        <v>22</v>
      </c>
      <c r="F8" s="504"/>
      <c r="G8" s="505"/>
      <c r="H8" s="503" t="s">
        <v>23</v>
      </c>
      <c r="I8" s="504"/>
      <c r="J8" s="505"/>
      <c r="K8" s="26"/>
      <c r="L8" s="53"/>
      <c r="M8" s="53"/>
      <c r="N8" s="1"/>
      <c r="O8" s="1"/>
    </row>
    <row r="9" spans="1:15" ht="36" customHeight="1">
      <c r="A9" s="510"/>
      <c r="B9" s="511"/>
      <c r="C9" s="511"/>
      <c r="D9" s="51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16912.25</v>
      </c>
      <c r="D10" s="35">
        <v>17006.899999999998</v>
      </c>
      <c r="E10" s="35">
        <v>16797.049999999996</v>
      </c>
      <c r="F10" s="35">
        <v>16681.849999999999</v>
      </c>
      <c r="G10" s="35">
        <v>16471.999999999996</v>
      </c>
      <c r="H10" s="35">
        <v>17122.099999999995</v>
      </c>
      <c r="I10" s="35">
        <v>17331.949999999993</v>
      </c>
      <c r="J10" s="35">
        <v>17447.149999999994</v>
      </c>
      <c r="K10" s="37">
        <v>17216.75</v>
      </c>
      <c r="L10" s="37">
        <v>16891.7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35735.9</v>
      </c>
      <c r="D11" s="40">
        <v>35925.733333333337</v>
      </c>
      <c r="E11" s="40">
        <v>35506.916666666672</v>
      </c>
      <c r="F11" s="40">
        <v>35277.933333333334</v>
      </c>
      <c r="G11" s="40">
        <v>34859.116666666669</v>
      </c>
      <c r="H11" s="40">
        <v>36154.716666666674</v>
      </c>
      <c r="I11" s="40">
        <v>36573.53333333334</v>
      </c>
      <c r="J11" s="40">
        <v>36802.516666666677</v>
      </c>
      <c r="K11" s="31">
        <v>36344.550000000003</v>
      </c>
      <c r="L11" s="31">
        <v>35696.75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2270.25</v>
      </c>
      <c r="D12" s="40">
        <v>2282.2666666666669</v>
      </c>
      <c r="E12" s="40">
        <v>2254.4333333333338</v>
      </c>
      <c r="F12" s="40">
        <v>2238.6166666666668</v>
      </c>
      <c r="G12" s="40">
        <v>2210.7833333333338</v>
      </c>
      <c r="H12" s="40">
        <v>2298.0833333333339</v>
      </c>
      <c r="I12" s="40">
        <v>2325.916666666667</v>
      </c>
      <c r="J12" s="40">
        <v>2341.733333333334</v>
      </c>
      <c r="K12" s="31">
        <v>2310.1</v>
      </c>
      <c r="L12" s="31">
        <v>2266.4499999999998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4903.8999999999996</v>
      </c>
      <c r="D13" s="40">
        <v>4936.0333333333328</v>
      </c>
      <c r="E13" s="40">
        <v>4862.8666666666659</v>
      </c>
      <c r="F13" s="40">
        <v>4821.833333333333</v>
      </c>
      <c r="G13" s="40">
        <v>4748.6666666666661</v>
      </c>
      <c r="H13" s="40">
        <v>4977.0666666666657</v>
      </c>
      <c r="I13" s="40">
        <v>5050.2333333333336</v>
      </c>
      <c r="J13" s="40">
        <v>5091.2666666666655</v>
      </c>
      <c r="K13" s="31">
        <v>5009.2</v>
      </c>
      <c r="L13" s="31">
        <v>4895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34879.4</v>
      </c>
      <c r="D14" s="40">
        <v>35220.433333333327</v>
      </c>
      <c r="E14" s="40">
        <v>34487.116666666654</v>
      </c>
      <c r="F14" s="40">
        <v>34094.833333333328</v>
      </c>
      <c r="G14" s="40">
        <v>33361.516666666656</v>
      </c>
      <c r="H14" s="40">
        <v>35612.716666666653</v>
      </c>
      <c r="I14" s="40">
        <v>36346.033333333318</v>
      </c>
      <c r="J14" s="40">
        <v>36738.316666666651</v>
      </c>
      <c r="K14" s="31">
        <v>35953.75</v>
      </c>
      <c r="L14" s="31">
        <v>34828.15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3854.55</v>
      </c>
      <c r="D15" s="40">
        <v>3873.75</v>
      </c>
      <c r="E15" s="40">
        <v>3830.75</v>
      </c>
      <c r="F15" s="40">
        <v>3806.95</v>
      </c>
      <c r="G15" s="40">
        <v>3763.95</v>
      </c>
      <c r="H15" s="40">
        <v>3897.55</v>
      </c>
      <c r="I15" s="40">
        <v>3940.55</v>
      </c>
      <c r="J15" s="40">
        <v>3964.3500000000004</v>
      </c>
      <c r="K15" s="31">
        <v>3916.75</v>
      </c>
      <c r="L15" s="31">
        <v>3849.95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8300.4500000000007</v>
      </c>
      <c r="D16" s="40">
        <v>8339.8833333333332</v>
      </c>
      <c r="E16" s="40">
        <v>8245.5666666666657</v>
      </c>
      <c r="F16" s="40">
        <v>8190.6833333333325</v>
      </c>
      <c r="G16" s="40">
        <v>8096.366666666665</v>
      </c>
      <c r="H16" s="40">
        <v>8394.7666666666664</v>
      </c>
      <c r="I16" s="40">
        <v>8489.0833333333358</v>
      </c>
      <c r="J16" s="40">
        <v>8543.9666666666672</v>
      </c>
      <c r="K16" s="31">
        <v>8434.2000000000007</v>
      </c>
      <c r="L16" s="31">
        <v>8285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2217.3000000000002</v>
      </c>
      <c r="D17" s="40">
        <v>2231.75</v>
      </c>
      <c r="E17" s="40">
        <v>2190.5500000000002</v>
      </c>
      <c r="F17" s="40">
        <v>2163.8000000000002</v>
      </c>
      <c r="G17" s="40">
        <v>2122.6000000000004</v>
      </c>
      <c r="H17" s="40">
        <v>2258.5</v>
      </c>
      <c r="I17" s="40">
        <v>2299.6999999999998</v>
      </c>
      <c r="J17" s="40">
        <v>2326.4499999999998</v>
      </c>
      <c r="K17" s="31">
        <v>2272.9499999999998</v>
      </c>
      <c r="L17" s="31">
        <v>2205</v>
      </c>
      <c r="M17" s="31">
        <v>2.3495599999999999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1119.8499999999999</v>
      </c>
      <c r="D18" s="40">
        <v>1125.3333333333333</v>
      </c>
      <c r="E18" s="40">
        <v>1106.6666666666665</v>
      </c>
      <c r="F18" s="40">
        <v>1093.4833333333333</v>
      </c>
      <c r="G18" s="40">
        <v>1074.8166666666666</v>
      </c>
      <c r="H18" s="40">
        <v>1138.5166666666664</v>
      </c>
      <c r="I18" s="40">
        <v>1157.1833333333329</v>
      </c>
      <c r="J18" s="40">
        <v>1170.3666666666663</v>
      </c>
      <c r="K18" s="31">
        <v>1144</v>
      </c>
      <c r="L18" s="31">
        <v>1112.1500000000001</v>
      </c>
      <c r="M18" s="31">
        <v>3.89561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956.95</v>
      </c>
      <c r="D19" s="40">
        <v>962.16666666666663</v>
      </c>
      <c r="E19" s="40">
        <v>949.33333333333326</v>
      </c>
      <c r="F19" s="40">
        <v>941.71666666666658</v>
      </c>
      <c r="G19" s="40">
        <v>928.88333333333321</v>
      </c>
      <c r="H19" s="40">
        <v>969.7833333333333</v>
      </c>
      <c r="I19" s="40">
        <v>982.61666666666656</v>
      </c>
      <c r="J19" s="40">
        <v>990.23333333333335</v>
      </c>
      <c r="K19" s="31">
        <v>975</v>
      </c>
      <c r="L19" s="31">
        <v>954.55</v>
      </c>
      <c r="M19" s="31">
        <v>5.2813600000000003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1645.6</v>
      </c>
      <c r="D20" s="40">
        <v>1671.1833333333334</v>
      </c>
      <c r="E20" s="40">
        <v>1614.4166666666667</v>
      </c>
      <c r="F20" s="40">
        <v>1583.2333333333333</v>
      </c>
      <c r="G20" s="40">
        <v>1526.4666666666667</v>
      </c>
      <c r="H20" s="40">
        <v>1702.3666666666668</v>
      </c>
      <c r="I20" s="40">
        <v>1759.1333333333332</v>
      </c>
      <c r="J20" s="40">
        <v>1790.3166666666668</v>
      </c>
      <c r="K20" s="31">
        <v>1727.95</v>
      </c>
      <c r="L20" s="31">
        <v>1640</v>
      </c>
      <c r="M20" s="31">
        <v>15.7468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1378.7</v>
      </c>
      <c r="D21" s="40">
        <v>1384.5999999999997</v>
      </c>
      <c r="E21" s="40">
        <v>1354.1999999999994</v>
      </c>
      <c r="F21" s="40">
        <v>1329.6999999999996</v>
      </c>
      <c r="G21" s="40">
        <v>1299.2999999999993</v>
      </c>
      <c r="H21" s="40">
        <v>1409.0999999999995</v>
      </c>
      <c r="I21" s="40">
        <v>1439.4999999999995</v>
      </c>
      <c r="J21" s="40">
        <v>1463.9999999999995</v>
      </c>
      <c r="K21" s="31">
        <v>1415</v>
      </c>
      <c r="L21" s="31">
        <v>1360.1</v>
      </c>
      <c r="M21" s="31">
        <v>5.16587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723.45</v>
      </c>
      <c r="D22" s="40">
        <v>729.81666666666661</v>
      </c>
      <c r="E22" s="40">
        <v>715.13333333333321</v>
      </c>
      <c r="F22" s="40">
        <v>706.81666666666661</v>
      </c>
      <c r="G22" s="40">
        <v>692.13333333333321</v>
      </c>
      <c r="H22" s="40">
        <v>738.13333333333321</v>
      </c>
      <c r="I22" s="40">
        <v>752.81666666666661</v>
      </c>
      <c r="J22" s="40">
        <v>761.13333333333321</v>
      </c>
      <c r="K22" s="31">
        <v>744.5</v>
      </c>
      <c r="L22" s="31">
        <v>721.5</v>
      </c>
      <c r="M22" s="31">
        <v>35.374110000000002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1561.05</v>
      </c>
      <c r="D23" s="40">
        <v>1564.7333333333336</v>
      </c>
      <c r="E23" s="40">
        <v>1509.4666666666672</v>
      </c>
      <c r="F23" s="40">
        <v>1457.8833333333337</v>
      </c>
      <c r="G23" s="40">
        <v>1402.6166666666672</v>
      </c>
      <c r="H23" s="40">
        <v>1616.3166666666671</v>
      </c>
      <c r="I23" s="40">
        <v>1671.5833333333335</v>
      </c>
      <c r="J23" s="40">
        <v>1723.166666666667</v>
      </c>
      <c r="K23" s="31">
        <v>1620</v>
      </c>
      <c r="L23" s="31">
        <v>1513.15</v>
      </c>
      <c r="M23" s="31">
        <v>1.33876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1874.15</v>
      </c>
      <c r="D24" s="40">
        <v>1871.4166666666667</v>
      </c>
      <c r="E24" s="40">
        <v>1842.8333333333335</v>
      </c>
      <c r="F24" s="40">
        <v>1811.5166666666667</v>
      </c>
      <c r="G24" s="40">
        <v>1782.9333333333334</v>
      </c>
      <c r="H24" s="40">
        <v>1902.7333333333336</v>
      </c>
      <c r="I24" s="40">
        <v>1931.3166666666671</v>
      </c>
      <c r="J24" s="40">
        <v>1962.6333333333337</v>
      </c>
      <c r="K24" s="31">
        <v>1900</v>
      </c>
      <c r="L24" s="31">
        <v>1840.1</v>
      </c>
      <c r="M24" s="31">
        <v>1.04084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117.2</v>
      </c>
      <c r="D25" s="40">
        <v>118.2</v>
      </c>
      <c r="E25" s="40">
        <v>115.10000000000001</v>
      </c>
      <c r="F25" s="40">
        <v>113</v>
      </c>
      <c r="G25" s="40">
        <v>109.9</v>
      </c>
      <c r="H25" s="40">
        <v>120.30000000000001</v>
      </c>
      <c r="I25" s="40">
        <v>123.4</v>
      </c>
      <c r="J25" s="40">
        <v>125.50000000000001</v>
      </c>
      <c r="K25" s="31">
        <v>121.3</v>
      </c>
      <c r="L25" s="31">
        <v>116.1</v>
      </c>
      <c r="M25" s="31">
        <v>146.27198999999999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256.60000000000002</v>
      </c>
      <c r="D26" s="40">
        <v>258.59999999999997</v>
      </c>
      <c r="E26" s="40">
        <v>253.19999999999993</v>
      </c>
      <c r="F26" s="40">
        <v>249.79999999999995</v>
      </c>
      <c r="G26" s="40">
        <v>244.39999999999992</v>
      </c>
      <c r="H26" s="40">
        <v>261.99999999999994</v>
      </c>
      <c r="I26" s="40">
        <v>267.39999999999992</v>
      </c>
      <c r="J26" s="40">
        <v>270.79999999999995</v>
      </c>
      <c r="K26" s="31">
        <v>264</v>
      </c>
      <c r="L26" s="31">
        <v>255.2</v>
      </c>
      <c r="M26" s="31">
        <v>10.92989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2058.85</v>
      </c>
      <c r="D27" s="40">
        <v>2079.3333333333335</v>
      </c>
      <c r="E27" s="40">
        <v>2029.666666666667</v>
      </c>
      <c r="F27" s="40">
        <v>2000.4833333333336</v>
      </c>
      <c r="G27" s="40">
        <v>1950.8166666666671</v>
      </c>
      <c r="H27" s="40">
        <v>2108.5166666666669</v>
      </c>
      <c r="I27" s="40">
        <v>2158.1833333333338</v>
      </c>
      <c r="J27" s="40">
        <v>2187.3666666666668</v>
      </c>
      <c r="K27" s="31">
        <v>2129</v>
      </c>
      <c r="L27" s="31">
        <v>2050.15</v>
      </c>
      <c r="M27" s="31">
        <v>0.26474999999999999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805.5</v>
      </c>
      <c r="D28" s="40">
        <v>809.83333333333337</v>
      </c>
      <c r="E28" s="40">
        <v>794.66666666666674</v>
      </c>
      <c r="F28" s="40">
        <v>783.83333333333337</v>
      </c>
      <c r="G28" s="40">
        <v>768.66666666666674</v>
      </c>
      <c r="H28" s="40">
        <v>820.66666666666674</v>
      </c>
      <c r="I28" s="40">
        <v>835.83333333333348</v>
      </c>
      <c r="J28" s="40">
        <v>846.66666666666674</v>
      </c>
      <c r="K28" s="31">
        <v>825</v>
      </c>
      <c r="L28" s="31">
        <v>799</v>
      </c>
      <c r="M28" s="31">
        <v>3.0983800000000001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3409.8</v>
      </c>
      <c r="D29" s="40">
        <v>3412.5166666666664</v>
      </c>
      <c r="E29" s="40">
        <v>3365.083333333333</v>
      </c>
      <c r="F29" s="40">
        <v>3320.3666666666668</v>
      </c>
      <c r="G29" s="40">
        <v>3272.9333333333334</v>
      </c>
      <c r="H29" s="40">
        <v>3457.2333333333327</v>
      </c>
      <c r="I29" s="40">
        <v>3504.6666666666661</v>
      </c>
      <c r="J29" s="40">
        <v>3549.3833333333323</v>
      </c>
      <c r="K29" s="31">
        <v>3459.95</v>
      </c>
      <c r="L29" s="31">
        <v>3367.8</v>
      </c>
      <c r="M29" s="31">
        <v>1.0179400000000001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625.6</v>
      </c>
      <c r="D30" s="40">
        <v>628.85</v>
      </c>
      <c r="E30" s="40">
        <v>621</v>
      </c>
      <c r="F30" s="40">
        <v>616.4</v>
      </c>
      <c r="G30" s="40">
        <v>608.54999999999995</v>
      </c>
      <c r="H30" s="40">
        <v>633.45000000000005</v>
      </c>
      <c r="I30" s="40">
        <v>641.30000000000018</v>
      </c>
      <c r="J30" s="40">
        <v>645.90000000000009</v>
      </c>
      <c r="K30" s="31">
        <v>636.70000000000005</v>
      </c>
      <c r="L30" s="31">
        <v>624.25</v>
      </c>
      <c r="M30" s="31">
        <v>4.6447099999999999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370.15</v>
      </c>
      <c r="D31" s="40">
        <v>372.46666666666664</v>
      </c>
      <c r="E31" s="40">
        <v>365.98333333333329</v>
      </c>
      <c r="F31" s="40">
        <v>361.81666666666666</v>
      </c>
      <c r="G31" s="40">
        <v>355.33333333333331</v>
      </c>
      <c r="H31" s="40">
        <v>376.63333333333327</v>
      </c>
      <c r="I31" s="40">
        <v>383.11666666666662</v>
      </c>
      <c r="J31" s="40">
        <v>387.28333333333325</v>
      </c>
      <c r="K31" s="31">
        <v>378.95</v>
      </c>
      <c r="L31" s="31">
        <v>368.3</v>
      </c>
      <c r="M31" s="31">
        <v>11.57264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5299.8</v>
      </c>
      <c r="D32" s="40">
        <v>5347.95</v>
      </c>
      <c r="E32" s="40">
        <v>5227.8999999999996</v>
      </c>
      <c r="F32" s="40">
        <v>5156</v>
      </c>
      <c r="G32" s="40">
        <v>5035.95</v>
      </c>
      <c r="H32" s="40">
        <v>5419.8499999999995</v>
      </c>
      <c r="I32" s="40">
        <v>5539.9000000000005</v>
      </c>
      <c r="J32" s="40">
        <v>5611.7999999999993</v>
      </c>
      <c r="K32" s="31">
        <v>5468</v>
      </c>
      <c r="L32" s="31">
        <v>5276.05</v>
      </c>
      <c r="M32" s="31">
        <v>4.8924200000000004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204.85</v>
      </c>
      <c r="D33" s="40">
        <v>206.76666666666665</v>
      </c>
      <c r="E33" s="40">
        <v>202.33333333333331</v>
      </c>
      <c r="F33" s="40">
        <v>199.81666666666666</v>
      </c>
      <c r="G33" s="40">
        <v>195.38333333333333</v>
      </c>
      <c r="H33" s="40">
        <v>209.2833333333333</v>
      </c>
      <c r="I33" s="40">
        <v>213.71666666666664</v>
      </c>
      <c r="J33" s="40">
        <v>216.23333333333329</v>
      </c>
      <c r="K33" s="31">
        <v>211.2</v>
      </c>
      <c r="L33" s="31">
        <v>204.25</v>
      </c>
      <c r="M33" s="31">
        <v>16.068290000000001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119.25</v>
      </c>
      <c r="D34" s="40">
        <v>119.51666666666667</v>
      </c>
      <c r="E34" s="40">
        <v>117.73333333333333</v>
      </c>
      <c r="F34" s="40">
        <v>116.21666666666667</v>
      </c>
      <c r="G34" s="40">
        <v>114.43333333333334</v>
      </c>
      <c r="H34" s="40">
        <v>121.03333333333333</v>
      </c>
      <c r="I34" s="40">
        <v>122.81666666666666</v>
      </c>
      <c r="J34" s="40">
        <v>124.33333333333333</v>
      </c>
      <c r="K34" s="31">
        <v>121.3</v>
      </c>
      <c r="L34" s="31">
        <v>118</v>
      </c>
      <c r="M34" s="31">
        <v>122.18468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3038.3</v>
      </c>
      <c r="D35" s="40">
        <v>3060.5166666666664</v>
      </c>
      <c r="E35" s="40">
        <v>3006.0333333333328</v>
      </c>
      <c r="F35" s="40">
        <v>2973.7666666666664</v>
      </c>
      <c r="G35" s="40">
        <v>2919.2833333333328</v>
      </c>
      <c r="H35" s="40">
        <v>3092.7833333333328</v>
      </c>
      <c r="I35" s="40">
        <v>3147.2666666666664</v>
      </c>
      <c r="J35" s="40">
        <v>3179.5333333333328</v>
      </c>
      <c r="K35" s="31">
        <v>3115</v>
      </c>
      <c r="L35" s="31">
        <v>3028.25</v>
      </c>
      <c r="M35" s="31">
        <v>11.07363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2202.0500000000002</v>
      </c>
      <c r="D36" s="40">
        <v>2214.2500000000005</v>
      </c>
      <c r="E36" s="40">
        <v>2185.8500000000008</v>
      </c>
      <c r="F36" s="40">
        <v>2169.6500000000005</v>
      </c>
      <c r="G36" s="40">
        <v>2141.2500000000009</v>
      </c>
      <c r="H36" s="40">
        <v>2230.4500000000007</v>
      </c>
      <c r="I36" s="40">
        <v>2258.8500000000004</v>
      </c>
      <c r="J36" s="40">
        <v>2275.0500000000006</v>
      </c>
      <c r="K36" s="31">
        <v>2242.65</v>
      </c>
      <c r="L36" s="31">
        <v>2198.0500000000002</v>
      </c>
      <c r="M36" s="31">
        <v>0.88339999999999996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661.8</v>
      </c>
      <c r="D37" s="40">
        <v>665.6</v>
      </c>
      <c r="E37" s="40">
        <v>656.2</v>
      </c>
      <c r="F37" s="40">
        <v>650.6</v>
      </c>
      <c r="G37" s="40">
        <v>641.20000000000005</v>
      </c>
      <c r="H37" s="40">
        <v>671.2</v>
      </c>
      <c r="I37" s="40">
        <v>680.59999999999991</v>
      </c>
      <c r="J37" s="40">
        <v>686.2</v>
      </c>
      <c r="K37" s="31">
        <v>675</v>
      </c>
      <c r="L37" s="31">
        <v>660</v>
      </c>
      <c r="M37" s="31">
        <v>11.86164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4593.45</v>
      </c>
      <c r="D38" s="40">
        <v>4665.1333333333332</v>
      </c>
      <c r="E38" s="40">
        <v>4508.3166666666666</v>
      </c>
      <c r="F38" s="40">
        <v>4423.1833333333334</v>
      </c>
      <c r="G38" s="40">
        <v>4266.3666666666668</v>
      </c>
      <c r="H38" s="40">
        <v>4750.2666666666664</v>
      </c>
      <c r="I38" s="40">
        <v>4907.0833333333321</v>
      </c>
      <c r="J38" s="40">
        <v>4992.2166666666662</v>
      </c>
      <c r="K38" s="31">
        <v>4821.95</v>
      </c>
      <c r="L38" s="31">
        <v>4580</v>
      </c>
      <c r="M38" s="31">
        <v>4.6659499999999996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663.1</v>
      </c>
      <c r="D39" s="40">
        <v>667.66666666666663</v>
      </c>
      <c r="E39" s="40">
        <v>656.58333333333326</v>
      </c>
      <c r="F39" s="40">
        <v>650.06666666666661</v>
      </c>
      <c r="G39" s="40">
        <v>638.98333333333323</v>
      </c>
      <c r="H39" s="40">
        <v>674.18333333333328</v>
      </c>
      <c r="I39" s="40">
        <v>685.26666666666654</v>
      </c>
      <c r="J39" s="40">
        <v>691.7833333333333</v>
      </c>
      <c r="K39" s="31">
        <v>678.75</v>
      </c>
      <c r="L39" s="31">
        <v>661.15</v>
      </c>
      <c r="M39" s="31">
        <v>80.227850000000004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3249.75</v>
      </c>
      <c r="D40" s="40">
        <v>3264.15</v>
      </c>
      <c r="E40" s="40">
        <v>3228.3</v>
      </c>
      <c r="F40" s="40">
        <v>3206.85</v>
      </c>
      <c r="G40" s="40">
        <v>3171</v>
      </c>
      <c r="H40" s="40">
        <v>3285.6000000000004</v>
      </c>
      <c r="I40" s="40">
        <v>3321.45</v>
      </c>
      <c r="J40" s="40">
        <v>3342.9000000000005</v>
      </c>
      <c r="K40" s="31">
        <v>3300</v>
      </c>
      <c r="L40" s="31">
        <v>3242.7</v>
      </c>
      <c r="M40" s="31">
        <v>2.5140699999999998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6951.75</v>
      </c>
      <c r="D41" s="40">
        <v>6995.25</v>
      </c>
      <c r="E41" s="40">
        <v>6894.6</v>
      </c>
      <c r="F41" s="40">
        <v>6837.4500000000007</v>
      </c>
      <c r="G41" s="40">
        <v>6736.8000000000011</v>
      </c>
      <c r="H41" s="40">
        <v>7052.4</v>
      </c>
      <c r="I41" s="40">
        <v>7153.0499999999993</v>
      </c>
      <c r="J41" s="40">
        <v>7210.1999999999989</v>
      </c>
      <c r="K41" s="31">
        <v>7095.9</v>
      </c>
      <c r="L41" s="31">
        <v>6938.1</v>
      </c>
      <c r="M41" s="31">
        <v>8.5825300000000002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16893.45</v>
      </c>
      <c r="D42" s="40">
        <v>17114.466666666667</v>
      </c>
      <c r="E42" s="40">
        <v>16629.983333333334</v>
      </c>
      <c r="F42" s="40">
        <v>16366.516666666666</v>
      </c>
      <c r="G42" s="40">
        <v>15882.033333333333</v>
      </c>
      <c r="H42" s="40">
        <v>17377.933333333334</v>
      </c>
      <c r="I42" s="40">
        <v>17862.416666666672</v>
      </c>
      <c r="J42" s="40">
        <v>18125.883333333335</v>
      </c>
      <c r="K42" s="31">
        <v>17598.95</v>
      </c>
      <c r="L42" s="31">
        <v>16851</v>
      </c>
      <c r="M42" s="31">
        <v>2.0369000000000002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5253.25</v>
      </c>
      <c r="D43" s="40">
        <v>5314.5333333333338</v>
      </c>
      <c r="E43" s="40">
        <v>5102.4666666666672</v>
      </c>
      <c r="F43" s="40">
        <v>4951.6833333333334</v>
      </c>
      <c r="G43" s="40">
        <v>4739.6166666666668</v>
      </c>
      <c r="H43" s="40">
        <v>5465.3166666666675</v>
      </c>
      <c r="I43" s="40">
        <v>5677.383333333335</v>
      </c>
      <c r="J43" s="40">
        <v>5828.1666666666679</v>
      </c>
      <c r="K43" s="31">
        <v>5526.6</v>
      </c>
      <c r="L43" s="31">
        <v>5163.75</v>
      </c>
      <c r="M43" s="31">
        <v>1.2074499999999999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2123.5</v>
      </c>
      <c r="D44" s="40">
        <v>2153.4</v>
      </c>
      <c r="E44" s="40">
        <v>2086.1000000000004</v>
      </c>
      <c r="F44" s="40">
        <v>2048.7000000000003</v>
      </c>
      <c r="G44" s="40">
        <v>1981.4000000000005</v>
      </c>
      <c r="H44" s="40">
        <v>2190.8000000000002</v>
      </c>
      <c r="I44" s="40">
        <v>2258.1000000000004</v>
      </c>
      <c r="J44" s="40">
        <v>2295.5</v>
      </c>
      <c r="K44" s="31">
        <v>2220.6999999999998</v>
      </c>
      <c r="L44" s="31">
        <v>2116</v>
      </c>
      <c r="M44" s="31">
        <v>3.1600700000000002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271.35000000000002</v>
      </c>
      <c r="D45" s="40">
        <v>273.95000000000005</v>
      </c>
      <c r="E45" s="40">
        <v>268.10000000000008</v>
      </c>
      <c r="F45" s="40">
        <v>264.85000000000002</v>
      </c>
      <c r="G45" s="40">
        <v>259.00000000000006</v>
      </c>
      <c r="H45" s="40">
        <v>277.2000000000001</v>
      </c>
      <c r="I45" s="40">
        <v>283.05</v>
      </c>
      <c r="J45" s="40">
        <v>286.30000000000013</v>
      </c>
      <c r="K45" s="31">
        <v>279.8</v>
      </c>
      <c r="L45" s="31">
        <v>270.7</v>
      </c>
      <c r="M45" s="31">
        <v>44.606299999999997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87.05</v>
      </c>
      <c r="D46" s="40">
        <v>87.916666666666671</v>
      </c>
      <c r="E46" s="40">
        <v>85.88333333333334</v>
      </c>
      <c r="F46" s="40">
        <v>84.716666666666669</v>
      </c>
      <c r="G46" s="40">
        <v>82.683333333333337</v>
      </c>
      <c r="H46" s="40">
        <v>89.083333333333343</v>
      </c>
      <c r="I46" s="40">
        <v>91.116666666666674</v>
      </c>
      <c r="J46" s="40">
        <v>92.283333333333346</v>
      </c>
      <c r="K46" s="31">
        <v>89.95</v>
      </c>
      <c r="L46" s="31">
        <v>86.75</v>
      </c>
      <c r="M46" s="31">
        <v>247.12723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53.75</v>
      </c>
      <c r="D47" s="40">
        <v>54</v>
      </c>
      <c r="E47" s="40">
        <v>53.4</v>
      </c>
      <c r="F47" s="40">
        <v>53.05</v>
      </c>
      <c r="G47" s="40">
        <v>52.449999999999996</v>
      </c>
      <c r="H47" s="40">
        <v>54.35</v>
      </c>
      <c r="I47" s="40">
        <v>54.949999999999996</v>
      </c>
      <c r="J47" s="40">
        <v>55.300000000000004</v>
      </c>
      <c r="K47" s="31">
        <v>54.6</v>
      </c>
      <c r="L47" s="31">
        <v>53.65</v>
      </c>
      <c r="M47" s="31">
        <v>37.217939999999999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1857.35</v>
      </c>
      <c r="D48" s="40">
        <v>1873.3</v>
      </c>
      <c r="E48" s="40">
        <v>1832.05</v>
      </c>
      <c r="F48" s="40">
        <v>1806.75</v>
      </c>
      <c r="G48" s="40">
        <v>1765.5</v>
      </c>
      <c r="H48" s="40">
        <v>1898.6</v>
      </c>
      <c r="I48" s="40">
        <v>1939.85</v>
      </c>
      <c r="J48" s="40">
        <v>1965.1499999999999</v>
      </c>
      <c r="K48" s="31">
        <v>1914.55</v>
      </c>
      <c r="L48" s="31">
        <v>1848</v>
      </c>
      <c r="M48" s="31">
        <v>2.6850100000000001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725.8</v>
      </c>
      <c r="D49" s="40">
        <v>726.86666666666667</v>
      </c>
      <c r="E49" s="40">
        <v>719.93333333333339</v>
      </c>
      <c r="F49" s="40">
        <v>714.06666666666672</v>
      </c>
      <c r="G49" s="40">
        <v>707.13333333333344</v>
      </c>
      <c r="H49" s="40">
        <v>732.73333333333335</v>
      </c>
      <c r="I49" s="40">
        <v>739.66666666666652</v>
      </c>
      <c r="J49" s="40">
        <v>745.5333333333333</v>
      </c>
      <c r="K49" s="31">
        <v>733.8</v>
      </c>
      <c r="L49" s="31">
        <v>721</v>
      </c>
      <c r="M49" s="31">
        <v>8.2643000000000004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207.85</v>
      </c>
      <c r="D50" s="40">
        <v>208.56666666666663</v>
      </c>
      <c r="E50" s="40">
        <v>205.93333333333328</v>
      </c>
      <c r="F50" s="40">
        <v>204.01666666666665</v>
      </c>
      <c r="G50" s="40">
        <v>201.3833333333333</v>
      </c>
      <c r="H50" s="40">
        <v>210.48333333333326</v>
      </c>
      <c r="I50" s="40">
        <v>213.11666666666665</v>
      </c>
      <c r="J50" s="40">
        <v>215.03333333333325</v>
      </c>
      <c r="K50" s="31">
        <v>211.2</v>
      </c>
      <c r="L50" s="31">
        <v>206.65</v>
      </c>
      <c r="M50" s="31">
        <v>49.172409999999999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687.95</v>
      </c>
      <c r="D51" s="40">
        <v>690.68333333333339</v>
      </c>
      <c r="E51" s="40">
        <v>678.36666666666679</v>
      </c>
      <c r="F51" s="40">
        <v>668.78333333333342</v>
      </c>
      <c r="G51" s="40">
        <v>656.46666666666681</v>
      </c>
      <c r="H51" s="40">
        <v>700.26666666666677</v>
      </c>
      <c r="I51" s="40">
        <v>712.58333333333337</v>
      </c>
      <c r="J51" s="40">
        <v>722.16666666666674</v>
      </c>
      <c r="K51" s="31">
        <v>703</v>
      </c>
      <c r="L51" s="31">
        <v>681.1</v>
      </c>
      <c r="M51" s="31">
        <v>19.86204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60.9</v>
      </c>
      <c r="D52" s="40">
        <v>61.29999999999999</v>
      </c>
      <c r="E52" s="40">
        <v>59.649999999999977</v>
      </c>
      <c r="F52" s="40">
        <v>58.399999999999984</v>
      </c>
      <c r="G52" s="40">
        <v>56.749999999999972</v>
      </c>
      <c r="H52" s="40">
        <v>62.549999999999983</v>
      </c>
      <c r="I52" s="40">
        <v>64.2</v>
      </c>
      <c r="J52" s="40">
        <v>65.449999999999989</v>
      </c>
      <c r="K52" s="31">
        <v>62.95</v>
      </c>
      <c r="L52" s="31">
        <v>60.05</v>
      </c>
      <c r="M52" s="31">
        <v>439.29860000000002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383.45</v>
      </c>
      <c r="D53" s="40">
        <v>384.61666666666662</v>
      </c>
      <c r="E53" s="40">
        <v>379.83333333333326</v>
      </c>
      <c r="F53" s="40">
        <v>376.21666666666664</v>
      </c>
      <c r="G53" s="40">
        <v>371.43333333333328</v>
      </c>
      <c r="H53" s="40">
        <v>388.23333333333323</v>
      </c>
      <c r="I53" s="40">
        <v>393.01666666666665</v>
      </c>
      <c r="J53" s="40">
        <v>396.63333333333321</v>
      </c>
      <c r="K53" s="31">
        <v>389.4</v>
      </c>
      <c r="L53" s="31">
        <v>381</v>
      </c>
      <c r="M53" s="31">
        <v>44.599060000000001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697.6</v>
      </c>
      <c r="D54" s="40">
        <v>704.44999999999993</v>
      </c>
      <c r="E54" s="40">
        <v>686.99999999999989</v>
      </c>
      <c r="F54" s="40">
        <v>676.4</v>
      </c>
      <c r="G54" s="40">
        <v>658.94999999999993</v>
      </c>
      <c r="H54" s="40">
        <v>715.04999999999984</v>
      </c>
      <c r="I54" s="40">
        <v>732.49999999999989</v>
      </c>
      <c r="J54" s="40">
        <v>743.0999999999998</v>
      </c>
      <c r="K54" s="31">
        <v>721.9</v>
      </c>
      <c r="L54" s="31">
        <v>693.85</v>
      </c>
      <c r="M54" s="31">
        <v>88.044870000000003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359.75</v>
      </c>
      <c r="D55" s="40">
        <v>362.58333333333331</v>
      </c>
      <c r="E55" s="40">
        <v>355.66666666666663</v>
      </c>
      <c r="F55" s="40">
        <v>351.58333333333331</v>
      </c>
      <c r="G55" s="40">
        <v>344.66666666666663</v>
      </c>
      <c r="H55" s="40">
        <v>366.66666666666663</v>
      </c>
      <c r="I55" s="40">
        <v>373.58333333333326</v>
      </c>
      <c r="J55" s="40">
        <v>377.66666666666663</v>
      </c>
      <c r="K55" s="31">
        <v>369.5</v>
      </c>
      <c r="L55" s="31">
        <v>358.5</v>
      </c>
      <c r="M55" s="31">
        <v>13.094290000000001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16120.1</v>
      </c>
      <c r="D56" s="40">
        <v>16246.700000000003</v>
      </c>
      <c r="E56" s="40">
        <v>15943.450000000004</v>
      </c>
      <c r="F56" s="40">
        <v>15766.800000000001</v>
      </c>
      <c r="G56" s="40">
        <v>15463.550000000003</v>
      </c>
      <c r="H56" s="40">
        <v>16423.350000000006</v>
      </c>
      <c r="I56" s="40">
        <v>16726.600000000002</v>
      </c>
      <c r="J56" s="40">
        <v>16903.250000000007</v>
      </c>
      <c r="K56" s="31">
        <v>16549.95</v>
      </c>
      <c r="L56" s="31">
        <v>16070.05</v>
      </c>
      <c r="M56" s="31">
        <v>0.58479000000000003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3496.2</v>
      </c>
      <c r="D57" s="40">
        <v>3522.4333333333329</v>
      </c>
      <c r="E57" s="40">
        <v>3463.766666666666</v>
      </c>
      <c r="F57" s="40">
        <v>3431.333333333333</v>
      </c>
      <c r="G57" s="40">
        <v>3372.6666666666661</v>
      </c>
      <c r="H57" s="40">
        <v>3554.8666666666659</v>
      </c>
      <c r="I57" s="40">
        <v>3613.5333333333328</v>
      </c>
      <c r="J57" s="40">
        <v>3645.9666666666658</v>
      </c>
      <c r="K57" s="31">
        <v>3581.1</v>
      </c>
      <c r="L57" s="31">
        <v>3490</v>
      </c>
      <c r="M57" s="31">
        <v>1.6598599999999999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452.5</v>
      </c>
      <c r="D58" s="40">
        <v>456.36666666666662</v>
      </c>
      <c r="E58" s="40">
        <v>447.93333333333322</v>
      </c>
      <c r="F58" s="40">
        <v>443.36666666666662</v>
      </c>
      <c r="G58" s="40">
        <v>434.93333333333322</v>
      </c>
      <c r="H58" s="40">
        <v>460.93333333333322</v>
      </c>
      <c r="I58" s="40">
        <v>469.36666666666662</v>
      </c>
      <c r="J58" s="40">
        <v>473.93333333333322</v>
      </c>
      <c r="K58" s="31">
        <v>464.8</v>
      </c>
      <c r="L58" s="31">
        <v>451.8</v>
      </c>
      <c r="M58" s="31">
        <v>19.46311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202.55</v>
      </c>
      <c r="D59" s="40">
        <v>204.68333333333331</v>
      </c>
      <c r="E59" s="40">
        <v>199.81666666666661</v>
      </c>
      <c r="F59" s="40">
        <v>197.08333333333329</v>
      </c>
      <c r="G59" s="40">
        <v>192.21666666666658</v>
      </c>
      <c r="H59" s="40">
        <v>207.41666666666663</v>
      </c>
      <c r="I59" s="40">
        <v>212.28333333333336</v>
      </c>
      <c r="J59" s="40">
        <v>215.01666666666665</v>
      </c>
      <c r="K59" s="31">
        <v>209.55</v>
      </c>
      <c r="L59" s="31">
        <v>201.95</v>
      </c>
      <c r="M59" s="31">
        <v>109.04532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125.8</v>
      </c>
      <c r="D60" s="40">
        <v>126.25</v>
      </c>
      <c r="E60" s="40">
        <v>124.95</v>
      </c>
      <c r="F60" s="40">
        <v>124.10000000000001</v>
      </c>
      <c r="G60" s="40">
        <v>122.80000000000001</v>
      </c>
      <c r="H60" s="40">
        <v>127.1</v>
      </c>
      <c r="I60" s="40">
        <v>128.4</v>
      </c>
      <c r="J60" s="40">
        <v>129.25</v>
      </c>
      <c r="K60" s="31">
        <v>127.55</v>
      </c>
      <c r="L60" s="31">
        <v>125.4</v>
      </c>
      <c r="M60" s="31">
        <v>3.7902900000000002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555.54999999999995</v>
      </c>
      <c r="D61" s="40">
        <v>560.34999999999991</v>
      </c>
      <c r="E61" s="40">
        <v>548.29999999999984</v>
      </c>
      <c r="F61" s="40">
        <v>541.04999999999995</v>
      </c>
      <c r="G61" s="40">
        <v>528.99999999999989</v>
      </c>
      <c r="H61" s="40">
        <v>567.5999999999998</v>
      </c>
      <c r="I61" s="40">
        <v>579.65</v>
      </c>
      <c r="J61" s="40">
        <v>586.89999999999975</v>
      </c>
      <c r="K61" s="31">
        <v>572.4</v>
      </c>
      <c r="L61" s="31">
        <v>553.1</v>
      </c>
      <c r="M61" s="31">
        <v>6.5434900000000003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894.95</v>
      </c>
      <c r="D62" s="40">
        <v>901.08333333333337</v>
      </c>
      <c r="E62" s="40">
        <v>886.36666666666679</v>
      </c>
      <c r="F62" s="40">
        <v>877.78333333333342</v>
      </c>
      <c r="G62" s="40">
        <v>863.06666666666683</v>
      </c>
      <c r="H62" s="40">
        <v>909.66666666666674</v>
      </c>
      <c r="I62" s="40">
        <v>924.38333333333321</v>
      </c>
      <c r="J62" s="40">
        <v>932.9666666666667</v>
      </c>
      <c r="K62" s="31">
        <v>915.8</v>
      </c>
      <c r="L62" s="31">
        <v>892.5</v>
      </c>
      <c r="M62" s="31">
        <v>15.73419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142.65</v>
      </c>
      <c r="D63" s="40">
        <v>143.31666666666669</v>
      </c>
      <c r="E63" s="40">
        <v>141.48333333333338</v>
      </c>
      <c r="F63" s="40">
        <v>140.31666666666669</v>
      </c>
      <c r="G63" s="40">
        <v>138.48333333333338</v>
      </c>
      <c r="H63" s="40">
        <v>144.48333333333338</v>
      </c>
      <c r="I63" s="40">
        <v>146.31666666666669</v>
      </c>
      <c r="J63" s="40">
        <v>147.48333333333338</v>
      </c>
      <c r="K63" s="31">
        <v>145.15</v>
      </c>
      <c r="L63" s="31">
        <v>142.15</v>
      </c>
      <c r="M63" s="31">
        <v>8.7633600000000005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148.55000000000001</v>
      </c>
      <c r="D64" s="40">
        <v>149.70000000000002</v>
      </c>
      <c r="E64" s="40">
        <v>146.95000000000005</v>
      </c>
      <c r="F64" s="40">
        <v>145.35000000000002</v>
      </c>
      <c r="G64" s="40">
        <v>142.60000000000005</v>
      </c>
      <c r="H64" s="40">
        <v>151.30000000000004</v>
      </c>
      <c r="I64" s="40">
        <v>154.04999999999998</v>
      </c>
      <c r="J64" s="40">
        <v>155.65000000000003</v>
      </c>
      <c r="K64" s="31">
        <v>152.44999999999999</v>
      </c>
      <c r="L64" s="31">
        <v>148.1</v>
      </c>
      <c r="M64" s="31">
        <v>241.85368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5125.25</v>
      </c>
      <c r="D65" s="40">
        <v>5198.7833333333338</v>
      </c>
      <c r="E65" s="40">
        <v>5027.5666666666675</v>
      </c>
      <c r="F65" s="40">
        <v>4929.8833333333341</v>
      </c>
      <c r="G65" s="40">
        <v>4758.6666666666679</v>
      </c>
      <c r="H65" s="40">
        <v>5296.4666666666672</v>
      </c>
      <c r="I65" s="40">
        <v>5467.6833333333325</v>
      </c>
      <c r="J65" s="40">
        <v>5565.3666666666668</v>
      </c>
      <c r="K65" s="31">
        <v>5370</v>
      </c>
      <c r="L65" s="31">
        <v>5101.1000000000004</v>
      </c>
      <c r="M65" s="31">
        <v>2.4988299999999999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1428.95</v>
      </c>
      <c r="D66" s="40">
        <v>1436.7666666666667</v>
      </c>
      <c r="E66" s="40">
        <v>1415.5833333333333</v>
      </c>
      <c r="F66" s="40">
        <v>1402.2166666666667</v>
      </c>
      <c r="G66" s="40">
        <v>1381.0333333333333</v>
      </c>
      <c r="H66" s="40">
        <v>1450.1333333333332</v>
      </c>
      <c r="I66" s="40">
        <v>1471.3166666666666</v>
      </c>
      <c r="J66" s="40">
        <v>1484.6833333333332</v>
      </c>
      <c r="K66" s="31">
        <v>1457.95</v>
      </c>
      <c r="L66" s="31">
        <v>1423.4</v>
      </c>
      <c r="M66" s="31">
        <v>3.8958300000000001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629.4</v>
      </c>
      <c r="D67" s="40">
        <v>635.81666666666661</v>
      </c>
      <c r="E67" s="40">
        <v>620.73333333333323</v>
      </c>
      <c r="F67" s="40">
        <v>612.06666666666661</v>
      </c>
      <c r="G67" s="40">
        <v>596.98333333333323</v>
      </c>
      <c r="H67" s="40">
        <v>644.48333333333323</v>
      </c>
      <c r="I67" s="40">
        <v>659.56666666666672</v>
      </c>
      <c r="J67" s="40">
        <v>668.23333333333323</v>
      </c>
      <c r="K67" s="31">
        <v>650.9</v>
      </c>
      <c r="L67" s="31">
        <v>627.15</v>
      </c>
      <c r="M67" s="31">
        <v>7.5974399999999997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746.15</v>
      </c>
      <c r="D68" s="40">
        <v>745.65</v>
      </c>
      <c r="E68" s="40">
        <v>737.59999999999991</v>
      </c>
      <c r="F68" s="40">
        <v>729.05</v>
      </c>
      <c r="G68" s="40">
        <v>720.99999999999989</v>
      </c>
      <c r="H68" s="40">
        <v>754.19999999999993</v>
      </c>
      <c r="I68" s="40">
        <v>762.24999999999989</v>
      </c>
      <c r="J68" s="40">
        <v>770.8</v>
      </c>
      <c r="K68" s="31">
        <v>753.7</v>
      </c>
      <c r="L68" s="31">
        <v>737.1</v>
      </c>
      <c r="M68" s="31">
        <v>7.4790000000000001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430.35</v>
      </c>
      <c r="D69" s="40">
        <v>430.11666666666662</v>
      </c>
      <c r="E69" s="40">
        <v>426.58333333333326</v>
      </c>
      <c r="F69" s="40">
        <v>422.81666666666666</v>
      </c>
      <c r="G69" s="40">
        <v>419.2833333333333</v>
      </c>
      <c r="H69" s="40">
        <v>433.88333333333321</v>
      </c>
      <c r="I69" s="40">
        <v>437.41666666666663</v>
      </c>
      <c r="J69" s="40">
        <v>441.18333333333317</v>
      </c>
      <c r="K69" s="31">
        <v>433.65</v>
      </c>
      <c r="L69" s="31">
        <v>426.35</v>
      </c>
      <c r="M69" s="31">
        <v>6.6775799999999998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924.4</v>
      </c>
      <c r="D70" s="40">
        <v>926.13333333333333</v>
      </c>
      <c r="E70" s="40">
        <v>913.26666666666665</v>
      </c>
      <c r="F70" s="40">
        <v>902.13333333333333</v>
      </c>
      <c r="G70" s="40">
        <v>889.26666666666665</v>
      </c>
      <c r="H70" s="40">
        <v>937.26666666666665</v>
      </c>
      <c r="I70" s="40">
        <v>950.13333333333321</v>
      </c>
      <c r="J70" s="40">
        <v>961.26666666666665</v>
      </c>
      <c r="K70" s="31">
        <v>939</v>
      </c>
      <c r="L70" s="31">
        <v>915</v>
      </c>
      <c r="M70" s="31">
        <v>5.4372699999999998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376.5</v>
      </c>
      <c r="D71" s="40">
        <v>380.66666666666669</v>
      </c>
      <c r="E71" s="40">
        <v>370.83333333333337</v>
      </c>
      <c r="F71" s="40">
        <v>365.16666666666669</v>
      </c>
      <c r="G71" s="40">
        <v>355.33333333333337</v>
      </c>
      <c r="H71" s="40">
        <v>386.33333333333337</v>
      </c>
      <c r="I71" s="40">
        <v>396.16666666666674</v>
      </c>
      <c r="J71" s="40">
        <v>401.83333333333337</v>
      </c>
      <c r="K71" s="31">
        <v>390.5</v>
      </c>
      <c r="L71" s="31">
        <v>375</v>
      </c>
      <c r="M71" s="31">
        <v>64.372069999999994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567.29999999999995</v>
      </c>
      <c r="D72" s="40">
        <v>572.1</v>
      </c>
      <c r="E72" s="40">
        <v>561.20000000000005</v>
      </c>
      <c r="F72" s="40">
        <v>555.1</v>
      </c>
      <c r="G72" s="40">
        <v>544.20000000000005</v>
      </c>
      <c r="H72" s="40">
        <v>578.20000000000005</v>
      </c>
      <c r="I72" s="40">
        <v>589.09999999999991</v>
      </c>
      <c r="J72" s="40">
        <v>595.20000000000005</v>
      </c>
      <c r="K72" s="31">
        <v>583</v>
      </c>
      <c r="L72" s="31">
        <v>566</v>
      </c>
      <c r="M72" s="31">
        <v>15.254440000000001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1793.8</v>
      </c>
      <c r="D73" s="40">
        <v>1819.7666666666667</v>
      </c>
      <c r="E73" s="40">
        <v>1758.5833333333333</v>
      </c>
      <c r="F73" s="40">
        <v>1723.3666666666666</v>
      </c>
      <c r="G73" s="40">
        <v>1662.1833333333332</v>
      </c>
      <c r="H73" s="40">
        <v>1854.9833333333333</v>
      </c>
      <c r="I73" s="40">
        <v>1916.1666666666667</v>
      </c>
      <c r="J73" s="40">
        <v>1951.3833333333334</v>
      </c>
      <c r="K73" s="31">
        <v>1880.95</v>
      </c>
      <c r="L73" s="31">
        <v>1784.55</v>
      </c>
      <c r="M73" s="31">
        <v>2.88863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2252.25</v>
      </c>
      <c r="D74" s="40">
        <v>2274.4833333333331</v>
      </c>
      <c r="E74" s="40">
        <v>2219.9666666666662</v>
      </c>
      <c r="F74" s="40">
        <v>2187.6833333333329</v>
      </c>
      <c r="G74" s="40">
        <v>2133.1666666666661</v>
      </c>
      <c r="H74" s="40">
        <v>2306.7666666666664</v>
      </c>
      <c r="I74" s="40">
        <v>2361.2833333333338</v>
      </c>
      <c r="J74" s="40">
        <v>2393.5666666666666</v>
      </c>
      <c r="K74" s="31">
        <v>2329</v>
      </c>
      <c r="L74" s="31">
        <v>2242.1999999999998</v>
      </c>
      <c r="M74" s="31">
        <v>8.7962399999999992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165.15</v>
      </c>
      <c r="D75" s="40">
        <v>167.06666666666669</v>
      </c>
      <c r="E75" s="40">
        <v>162.08333333333337</v>
      </c>
      <c r="F75" s="40">
        <v>159.01666666666668</v>
      </c>
      <c r="G75" s="40">
        <v>154.03333333333336</v>
      </c>
      <c r="H75" s="40">
        <v>170.13333333333338</v>
      </c>
      <c r="I75" s="40">
        <v>175.11666666666667</v>
      </c>
      <c r="J75" s="40">
        <v>178.18333333333339</v>
      </c>
      <c r="K75" s="31">
        <v>172.05</v>
      </c>
      <c r="L75" s="31">
        <v>164</v>
      </c>
      <c r="M75" s="31">
        <v>11.644769999999999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4646.8</v>
      </c>
      <c r="D76" s="40">
        <v>4685.5999999999995</v>
      </c>
      <c r="E76" s="40">
        <v>4596.1999999999989</v>
      </c>
      <c r="F76" s="40">
        <v>4545.5999999999995</v>
      </c>
      <c r="G76" s="40">
        <v>4456.1999999999989</v>
      </c>
      <c r="H76" s="40">
        <v>4736.1999999999989</v>
      </c>
      <c r="I76" s="40">
        <v>4825.5999999999985</v>
      </c>
      <c r="J76" s="40">
        <v>4876.1999999999989</v>
      </c>
      <c r="K76" s="31">
        <v>4775</v>
      </c>
      <c r="L76" s="31">
        <v>4635</v>
      </c>
      <c r="M76" s="31">
        <v>4.0667299999999997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5112.1000000000004</v>
      </c>
      <c r="D77" s="40">
        <v>5152.8166666666666</v>
      </c>
      <c r="E77" s="40">
        <v>5049.333333333333</v>
      </c>
      <c r="F77" s="40">
        <v>4986.5666666666666</v>
      </c>
      <c r="G77" s="40">
        <v>4883.083333333333</v>
      </c>
      <c r="H77" s="40">
        <v>5215.583333333333</v>
      </c>
      <c r="I77" s="40">
        <v>5319.0666666666666</v>
      </c>
      <c r="J77" s="40">
        <v>5381.833333333333</v>
      </c>
      <c r="K77" s="31">
        <v>5256.3</v>
      </c>
      <c r="L77" s="31">
        <v>5090.05</v>
      </c>
      <c r="M77" s="31">
        <v>2.79535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3615.35</v>
      </c>
      <c r="D78" s="40">
        <v>3662.0833333333335</v>
      </c>
      <c r="E78" s="40">
        <v>3545.5166666666669</v>
      </c>
      <c r="F78" s="40">
        <v>3475.6833333333334</v>
      </c>
      <c r="G78" s="40">
        <v>3359.1166666666668</v>
      </c>
      <c r="H78" s="40">
        <v>3731.916666666667</v>
      </c>
      <c r="I78" s="40">
        <v>3848.4833333333336</v>
      </c>
      <c r="J78" s="40">
        <v>3918.3166666666671</v>
      </c>
      <c r="K78" s="31">
        <v>3778.65</v>
      </c>
      <c r="L78" s="31">
        <v>3592.25</v>
      </c>
      <c r="M78" s="31">
        <v>2.8761999999999999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4498.7</v>
      </c>
      <c r="D79" s="40">
        <v>4530.75</v>
      </c>
      <c r="E79" s="40">
        <v>4452.25</v>
      </c>
      <c r="F79" s="40">
        <v>4405.8</v>
      </c>
      <c r="G79" s="40">
        <v>4327.3</v>
      </c>
      <c r="H79" s="40">
        <v>4577.2</v>
      </c>
      <c r="I79" s="40">
        <v>4655.7</v>
      </c>
      <c r="J79" s="40">
        <v>4702.1499999999996</v>
      </c>
      <c r="K79" s="31">
        <v>4609.25</v>
      </c>
      <c r="L79" s="31">
        <v>4484.3</v>
      </c>
      <c r="M79" s="31">
        <v>2.6727500000000002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2444.1</v>
      </c>
      <c r="D80" s="40">
        <v>2446.6666666666665</v>
      </c>
      <c r="E80" s="40">
        <v>2421.4833333333331</v>
      </c>
      <c r="F80" s="40">
        <v>2398.8666666666668</v>
      </c>
      <c r="G80" s="40">
        <v>2373.6833333333334</v>
      </c>
      <c r="H80" s="40">
        <v>2469.2833333333328</v>
      </c>
      <c r="I80" s="40">
        <v>2494.4666666666662</v>
      </c>
      <c r="J80" s="40">
        <v>2517.0833333333326</v>
      </c>
      <c r="K80" s="31">
        <v>2471.85</v>
      </c>
      <c r="L80" s="31">
        <v>2424.0500000000002</v>
      </c>
      <c r="M80" s="31">
        <v>5.3793800000000003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537.20000000000005</v>
      </c>
      <c r="D81" s="40">
        <v>541.06666666666672</v>
      </c>
      <c r="E81" s="40">
        <v>529.68333333333339</v>
      </c>
      <c r="F81" s="40">
        <v>522.16666666666663</v>
      </c>
      <c r="G81" s="40">
        <v>510.7833333333333</v>
      </c>
      <c r="H81" s="40">
        <v>548.58333333333348</v>
      </c>
      <c r="I81" s="40">
        <v>559.96666666666692</v>
      </c>
      <c r="J81" s="40">
        <v>567.48333333333358</v>
      </c>
      <c r="K81" s="31">
        <v>552.45000000000005</v>
      </c>
      <c r="L81" s="31">
        <v>533.54999999999995</v>
      </c>
      <c r="M81" s="31">
        <v>4.0099400000000003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1751.9</v>
      </c>
      <c r="D82" s="40">
        <v>1742.3</v>
      </c>
      <c r="E82" s="40">
        <v>1719.6</v>
      </c>
      <c r="F82" s="40">
        <v>1687.3</v>
      </c>
      <c r="G82" s="40">
        <v>1664.6</v>
      </c>
      <c r="H82" s="40">
        <v>1774.6</v>
      </c>
      <c r="I82" s="40">
        <v>1797.3000000000002</v>
      </c>
      <c r="J82" s="40">
        <v>1829.6</v>
      </c>
      <c r="K82" s="31">
        <v>1765</v>
      </c>
      <c r="L82" s="31">
        <v>1710</v>
      </c>
      <c r="M82" s="31">
        <v>0.41502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1846.15</v>
      </c>
      <c r="D83" s="40">
        <v>1851.55</v>
      </c>
      <c r="E83" s="40">
        <v>1838.1</v>
      </c>
      <c r="F83" s="40">
        <v>1830.05</v>
      </c>
      <c r="G83" s="40">
        <v>1816.6</v>
      </c>
      <c r="H83" s="40">
        <v>1859.6</v>
      </c>
      <c r="I83" s="40">
        <v>1873.0500000000002</v>
      </c>
      <c r="J83" s="40">
        <v>1881.1</v>
      </c>
      <c r="K83" s="31">
        <v>1865</v>
      </c>
      <c r="L83" s="31">
        <v>1843.5</v>
      </c>
      <c r="M83" s="31">
        <v>6.7439799999999996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162.44999999999999</v>
      </c>
      <c r="D84" s="40">
        <v>163.41666666666666</v>
      </c>
      <c r="E84" s="40">
        <v>161.0333333333333</v>
      </c>
      <c r="F84" s="40">
        <v>159.61666666666665</v>
      </c>
      <c r="G84" s="40">
        <v>157.23333333333329</v>
      </c>
      <c r="H84" s="40">
        <v>164.83333333333331</v>
      </c>
      <c r="I84" s="40">
        <v>167.2166666666667</v>
      </c>
      <c r="J84" s="40">
        <v>168.63333333333333</v>
      </c>
      <c r="K84" s="31">
        <v>165.8</v>
      </c>
      <c r="L84" s="31">
        <v>162</v>
      </c>
      <c r="M84" s="31">
        <v>16.185860000000002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87.75</v>
      </c>
      <c r="D85" s="40">
        <v>88.216666666666654</v>
      </c>
      <c r="E85" s="40">
        <v>86.933333333333309</v>
      </c>
      <c r="F85" s="40">
        <v>86.11666666666666</v>
      </c>
      <c r="G85" s="40">
        <v>84.833333333333314</v>
      </c>
      <c r="H85" s="40">
        <v>89.033333333333303</v>
      </c>
      <c r="I85" s="40">
        <v>90.316666666666634</v>
      </c>
      <c r="J85" s="40">
        <v>91.133333333333297</v>
      </c>
      <c r="K85" s="31">
        <v>89.5</v>
      </c>
      <c r="L85" s="31">
        <v>87.4</v>
      </c>
      <c r="M85" s="31">
        <v>89.447749999999999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271.10000000000002</v>
      </c>
      <c r="D86" s="40">
        <v>275.2</v>
      </c>
      <c r="E86" s="40">
        <v>264.95</v>
      </c>
      <c r="F86" s="40">
        <v>258.8</v>
      </c>
      <c r="G86" s="40">
        <v>248.55</v>
      </c>
      <c r="H86" s="40">
        <v>281.34999999999997</v>
      </c>
      <c r="I86" s="40">
        <v>291.59999999999997</v>
      </c>
      <c r="J86" s="40">
        <v>297.74999999999994</v>
      </c>
      <c r="K86" s="31">
        <v>285.45</v>
      </c>
      <c r="L86" s="31">
        <v>269.05</v>
      </c>
      <c r="M86" s="31">
        <v>22.500319999999999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128.85</v>
      </c>
      <c r="D87" s="40">
        <v>129.4</v>
      </c>
      <c r="E87" s="40">
        <v>126.30000000000001</v>
      </c>
      <c r="F87" s="40">
        <v>123.75</v>
      </c>
      <c r="G87" s="40">
        <v>120.65</v>
      </c>
      <c r="H87" s="40">
        <v>131.95000000000002</v>
      </c>
      <c r="I87" s="40">
        <v>135.04999999999998</v>
      </c>
      <c r="J87" s="40">
        <v>137.60000000000002</v>
      </c>
      <c r="K87" s="31">
        <v>132.5</v>
      </c>
      <c r="L87" s="31">
        <v>126.85</v>
      </c>
      <c r="M87" s="31">
        <v>248.20032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41.85</v>
      </c>
      <c r="D88" s="40">
        <v>42.216666666666661</v>
      </c>
      <c r="E88" s="40">
        <v>41.183333333333323</v>
      </c>
      <c r="F88" s="40">
        <v>40.516666666666659</v>
      </c>
      <c r="G88" s="40">
        <v>39.48333333333332</v>
      </c>
      <c r="H88" s="40">
        <v>42.883333333333326</v>
      </c>
      <c r="I88" s="40">
        <v>43.916666666666671</v>
      </c>
      <c r="J88" s="40">
        <v>44.583333333333329</v>
      </c>
      <c r="K88" s="31">
        <v>43.25</v>
      </c>
      <c r="L88" s="31">
        <v>41.55</v>
      </c>
      <c r="M88" s="31">
        <v>192.54128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3560.75</v>
      </c>
      <c r="D89" s="40">
        <v>3587.0333333333328</v>
      </c>
      <c r="E89" s="40">
        <v>3513.6666666666656</v>
      </c>
      <c r="F89" s="40">
        <v>3466.5833333333326</v>
      </c>
      <c r="G89" s="40">
        <v>3393.2166666666653</v>
      </c>
      <c r="H89" s="40">
        <v>3634.1166666666659</v>
      </c>
      <c r="I89" s="40">
        <v>3707.4833333333327</v>
      </c>
      <c r="J89" s="40">
        <v>3754.5666666666662</v>
      </c>
      <c r="K89" s="31">
        <v>3660.4</v>
      </c>
      <c r="L89" s="31">
        <v>3539.95</v>
      </c>
      <c r="M89" s="31">
        <v>0.95287999999999995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493.3</v>
      </c>
      <c r="D90" s="40">
        <v>495.51666666666665</v>
      </c>
      <c r="E90" s="40">
        <v>488.2833333333333</v>
      </c>
      <c r="F90" s="40">
        <v>483.26666666666665</v>
      </c>
      <c r="G90" s="40">
        <v>476.0333333333333</v>
      </c>
      <c r="H90" s="40">
        <v>500.5333333333333</v>
      </c>
      <c r="I90" s="40">
        <v>507.76666666666665</v>
      </c>
      <c r="J90" s="40">
        <v>512.7833333333333</v>
      </c>
      <c r="K90" s="31">
        <v>502.75</v>
      </c>
      <c r="L90" s="31">
        <v>490.5</v>
      </c>
      <c r="M90" s="31">
        <v>7.3677900000000003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886.7</v>
      </c>
      <c r="D91" s="40">
        <v>898.85</v>
      </c>
      <c r="E91" s="40">
        <v>871.5</v>
      </c>
      <c r="F91" s="40">
        <v>856.3</v>
      </c>
      <c r="G91" s="40">
        <v>828.94999999999993</v>
      </c>
      <c r="H91" s="40">
        <v>914.05000000000007</v>
      </c>
      <c r="I91" s="40">
        <v>941.4000000000002</v>
      </c>
      <c r="J91" s="40">
        <v>956.60000000000014</v>
      </c>
      <c r="K91" s="31">
        <v>926.2</v>
      </c>
      <c r="L91" s="31">
        <v>883.65</v>
      </c>
      <c r="M91" s="31">
        <v>8.6422299999999996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566.20000000000005</v>
      </c>
      <c r="D92" s="40">
        <v>568.83333333333337</v>
      </c>
      <c r="E92" s="40">
        <v>560.36666666666679</v>
      </c>
      <c r="F92" s="40">
        <v>554.53333333333342</v>
      </c>
      <c r="G92" s="40">
        <v>546.06666666666683</v>
      </c>
      <c r="H92" s="40">
        <v>574.66666666666674</v>
      </c>
      <c r="I92" s="40">
        <v>583.13333333333321</v>
      </c>
      <c r="J92" s="40">
        <v>588.9666666666667</v>
      </c>
      <c r="K92" s="31">
        <v>577.29999999999995</v>
      </c>
      <c r="L92" s="31">
        <v>563</v>
      </c>
      <c r="M92" s="31">
        <v>0.82598000000000005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1961.45</v>
      </c>
      <c r="D93" s="40">
        <v>2010.3333333333333</v>
      </c>
      <c r="E93" s="40">
        <v>1904.0166666666664</v>
      </c>
      <c r="F93" s="40">
        <v>1846.5833333333333</v>
      </c>
      <c r="G93" s="40">
        <v>1740.2666666666664</v>
      </c>
      <c r="H93" s="40">
        <v>2067.7666666666664</v>
      </c>
      <c r="I93" s="40">
        <v>2174.0833333333335</v>
      </c>
      <c r="J93" s="40">
        <v>2231.5166666666664</v>
      </c>
      <c r="K93" s="31">
        <v>2116.65</v>
      </c>
      <c r="L93" s="31">
        <v>1952.9</v>
      </c>
      <c r="M93" s="31">
        <v>26.108979999999999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1660.75</v>
      </c>
      <c r="D94" s="40">
        <v>1678.8333333333333</v>
      </c>
      <c r="E94" s="40">
        <v>1639.0666666666666</v>
      </c>
      <c r="F94" s="40">
        <v>1617.3833333333334</v>
      </c>
      <c r="G94" s="40">
        <v>1577.6166666666668</v>
      </c>
      <c r="H94" s="40">
        <v>1700.5166666666664</v>
      </c>
      <c r="I94" s="40">
        <v>1740.2833333333333</v>
      </c>
      <c r="J94" s="40">
        <v>1761.9666666666662</v>
      </c>
      <c r="K94" s="31">
        <v>1718.6</v>
      </c>
      <c r="L94" s="31">
        <v>1657.15</v>
      </c>
      <c r="M94" s="31">
        <v>8.4787999999999997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657.6</v>
      </c>
      <c r="D95" s="40">
        <v>659.01666666666677</v>
      </c>
      <c r="E95" s="40">
        <v>649.58333333333348</v>
      </c>
      <c r="F95" s="40">
        <v>641.56666666666672</v>
      </c>
      <c r="G95" s="40">
        <v>632.13333333333344</v>
      </c>
      <c r="H95" s="40">
        <v>667.03333333333353</v>
      </c>
      <c r="I95" s="40">
        <v>676.4666666666667</v>
      </c>
      <c r="J95" s="40">
        <v>684.48333333333358</v>
      </c>
      <c r="K95" s="31">
        <v>668.45</v>
      </c>
      <c r="L95" s="31">
        <v>651</v>
      </c>
      <c r="M95" s="31">
        <v>10.70758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299.95</v>
      </c>
      <c r="D96" s="40">
        <v>303.68333333333334</v>
      </c>
      <c r="E96" s="40">
        <v>295.36666666666667</v>
      </c>
      <c r="F96" s="40">
        <v>290.78333333333336</v>
      </c>
      <c r="G96" s="40">
        <v>282.4666666666667</v>
      </c>
      <c r="H96" s="40">
        <v>308.26666666666665</v>
      </c>
      <c r="I96" s="40">
        <v>316.58333333333337</v>
      </c>
      <c r="J96" s="40">
        <v>321.16666666666663</v>
      </c>
      <c r="K96" s="31">
        <v>312</v>
      </c>
      <c r="L96" s="31">
        <v>299.10000000000002</v>
      </c>
      <c r="M96" s="31">
        <v>7.1180599999999998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1136.55</v>
      </c>
      <c r="D97" s="40">
        <v>1148.0166666666667</v>
      </c>
      <c r="E97" s="40">
        <v>1123.3833333333332</v>
      </c>
      <c r="F97" s="40">
        <v>1110.2166666666665</v>
      </c>
      <c r="G97" s="40">
        <v>1085.583333333333</v>
      </c>
      <c r="H97" s="40">
        <v>1161.1833333333334</v>
      </c>
      <c r="I97" s="40">
        <v>1185.8166666666671</v>
      </c>
      <c r="J97" s="40">
        <v>1198.9833333333336</v>
      </c>
      <c r="K97" s="31">
        <v>1172.6500000000001</v>
      </c>
      <c r="L97" s="31">
        <v>1134.8499999999999</v>
      </c>
      <c r="M97" s="31">
        <v>24.937550000000002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2527.9499999999998</v>
      </c>
      <c r="D98" s="40">
        <v>2550</v>
      </c>
      <c r="E98" s="40">
        <v>2501</v>
      </c>
      <c r="F98" s="40">
        <v>2474.0500000000002</v>
      </c>
      <c r="G98" s="40">
        <v>2425.0500000000002</v>
      </c>
      <c r="H98" s="40">
        <v>2576.9499999999998</v>
      </c>
      <c r="I98" s="40">
        <v>2625.95</v>
      </c>
      <c r="J98" s="40">
        <v>2652.8999999999996</v>
      </c>
      <c r="K98" s="31">
        <v>2599</v>
      </c>
      <c r="L98" s="31">
        <v>2523.0500000000002</v>
      </c>
      <c r="M98" s="31">
        <v>2.6234899999999999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1503.8</v>
      </c>
      <c r="D99" s="40">
        <v>1506.6499999999999</v>
      </c>
      <c r="E99" s="40">
        <v>1494.4999999999998</v>
      </c>
      <c r="F99" s="40">
        <v>1485.1999999999998</v>
      </c>
      <c r="G99" s="40">
        <v>1473.0499999999997</v>
      </c>
      <c r="H99" s="40">
        <v>1515.9499999999998</v>
      </c>
      <c r="I99" s="40">
        <v>1528.1</v>
      </c>
      <c r="J99" s="40">
        <v>1537.3999999999999</v>
      </c>
      <c r="K99" s="31">
        <v>1518.8</v>
      </c>
      <c r="L99" s="31">
        <v>1497.35</v>
      </c>
      <c r="M99" s="31">
        <v>35.147660000000002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684.2</v>
      </c>
      <c r="D100" s="40">
        <v>686.81666666666661</v>
      </c>
      <c r="E100" s="40">
        <v>679.88333333333321</v>
      </c>
      <c r="F100" s="40">
        <v>675.56666666666661</v>
      </c>
      <c r="G100" s="40">
        <v>668.63333333333321</v>
      </c>
      <c r="H100" s="40">
        <v>691.13333333333321</v>
      </c>
      <c r="I100" s="40">
        <v>698.06666666666661</v>
      </c>
      <c r="J100" s="40">
        <v>702.38333333333321</v>
      </c>
      <c r="K100" s="31">
        <v>693.75</v>
      </c>
      <c r="L100" s="31">
        <v>682.5</v>
      </c>
      <c r="M100" s="31">
        <v>13.93577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1370.45</v>
      </c>
      <c r="D101" s="40">
        <v>1378.1666666666667</v>
      </c>
      <c r="E101" s="40">
        <v>1360.5333333333335</v>
      </c>
      <c r="F101" s="40">
        <v>1350.6166666666668</v>
      </c>
      <c r="G101" s="40">
        <v>1332.9833333333336</v>
      </c>
      <c r="H101" s="40">
        <v>1388.0833333333335</v>
      </c>
      <c r="I101" s="40">
        <v>1405.7166666666667</v>
      </c>
      <c r="J101" s="40">
        <v>1415.6333333333334</v>
      </c>
      <c r="K101" s="31">
        <v>1395.8</v>
      </c>
      <c r="L101" s="31">
        <v>1368.25</v>
      </c>
      <c r="M101" s="31">
        <v>7.91805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2420</v>
      </c>
      <c r="D102" s="40">
        <v>2435.6833333333329</v>
      </c>
      <c r="E102" s="40">
        <v>2395.9666666666658</v>
      </c>
      <c r="F102" s="40">
        <v>2371.9333333333329</v>
      </c>
      <c r="G102" s="40">
        <v>2332.2166666666658</v>
      </c>
      <c r="H102" s="40">
        <v>2459.7166666666658</v>
      </c>
      <c r="I102" s="40">
        <v>2499.4333333333329</v>
      </c>
      <c r="J102" s="40">
        <v>2523.4666666666658</v>
      </c>
      <c r="K102" s="31">
        <v>2475.4</v>
      </c>
      <c r="L102" s="31">
        <v>2411.65</v>
      </c>
      <c r="M102" s="31">
        <v>3.4729700000000001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421.35</v>
      </c>
      <c r="D103" s="40">
        <v>424.01666666666665</v>
      </c>
      <c r="E103" s="40">
        <v>415.5333333333333</v>
      </c>
      <c r="F103" s="40">
        <v>409.71666666666664</v>
      </c>
      <c r="G103" s="40">
        <v>401.23333333333329</v>
      </c>
      <c r="H103" s="40">
        <v>429.83333333333331</v>
      </c>
      <c r="I103" s="40">
        <v>438.31666666666666</v>
      </c>
      <c r="J103" s="40">
        <v>444.13333333333333</v>
      </c>
      <c r="K103" s="31">
        <v>432.5</v>
      </c>
      <c r="L103" s="31">
        <v>418.2</v>
      </c>
      <c r="M103" s="31">
        <v>81.608530000000002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1278.45</v>
      </c>
      <c r="D104" s="40">
        <v>1288.8500000000001</v>
      </c>
      <c r="E104" s="40">
        <v>1261.0000000000002</v>
      </c>
      <c r="F104" s="40">
        <v>1243.5500000000002</v>
      </c>
      <c r="G104" s="40">
        <v>1215.7000000000003</v>
      </c>
      <c r="H104" s="40">
        <v>1306.3000000000002</v>
      </c>
      <c r="I104" s="40">
        <v>1334.15</v>
      </c>
      <c r="J104" s="40">
        <v>1351.6000000000001</v>
      </c>
      <c r="K104" s="31">
        <v>1316.7</v>
      </c>
      <c r="L104" s="31">
        <v>1271.4000000000001</v>
      </c>
      <c r="M104" s="31">
        <v>5.3691399999999998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114.3</v>
      </c>
      <c r="D105" s="40">
        <v>115.63333333333333</v>
      </c>
      <c r="E105" s="40">
        <v>112.46666666666665</v>
      </c>
      <c r="F105" s="40">
        <v>110.63333333333333</v>
      </c>
      <c r="G105" s="40">
        <v>107.46666666666665</v>
      </c>
      <c r="H105" s="40">
        <v>117.46666666666665</v>
      </c>
      <c r="I105" s="40">
        <v>120.63333333333334</v>
      </c>
      <c r="J105" s="40">
        <v>122.46666666666665</v>
      </c>
      <c r="K105" s="31">
        <v>118.8</v>
      </c>
      <c r="L105" s="31">
        <v>113.8</v>
      </c>
      <c r="M105" s="31">
        <v>18.411210000000001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298.05</v>
      </c>
      <c r="D106" s="40">
        <v>298.28333333333336</v>
      </c>
      <c r="E106" s="40">
        <v>293.86666666666673</v>
      </c>
      <c r="F106" s="40">
        <v>289.68333333333339</v>
      </c>
      <c r="G106" s="40">
        <v>285.26666666666677</v>
      </c>
      <c r="H106" s="40">
        <v>302.4666666666667</v>
      </c>
      <c r="I106" s="40">
        <v>306.88333333333333</v>
      </c>
      <c r="J106" s="40">
        <v>311.06666666666666</v>
      </c>
      <c r="K106" s="31">
        <v>302.7</v>
      </c>
      <c r="L106" s="31">
        <v>294.10000000000002</v>
      </c>
      <c r="M106" s="31">
        <v>16.762260000000001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2306.5</v>
      </c>
      <c r="D107" s="40">
        <v>2323.8166666666666</v>
      </c>
      <c r="E107" s="40">
        <v>2283.6833333333334</v>
      </c>
      <c r="F107" s="40">
        <v>2260.8666666666668</v>
      </c>
      <c r="G107" s="40">
        <v>2220.7333333333336</v>
      </c>
      <c r="H107" s="40">
        <v>2346.6333333333332</v>
      </c>
      <c r="I107" s="40">
        <v>2386.7666666666664</v>
      </c>
      <c r="J107" s="40">
        <v>2409.583333333333</v>
      </c>
      <c r="K107" s="31">
        <v>2363.9499999999998</v>
      </c>
      <c r="L107" s="31">
        <v>2301</v>
      </c>
      <c r="M107" s="31">
        <v>10.79171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349</v>
      </c>
      <c r="D108" s="40">
        <v>349.10000000000008</v>
      </c>
      <c r="E108" s="40">
        <v>345.50000000000017</v>
      </c>
      <c r="F108" s="40">
        <v>342.00000000000011</v>
      </c>
      <c r="G108" s="40">
        <v>338.4000000000002</v>
      </c>
      <c r="H108" s="40">
        <v>352.60000000000014</v>
      </c>
      <c r="I108" s="40">
        <v>356.20000000000005</v>
      </c>
      <c r="J108" s="40">
        <v>359.7000000000001</v>
      </c>
      <c r="K108" s="31">
        <v>352.7</v>
      </c>
      <c r="L108" s="31">
        <v>345.6</v>
      </c>
      <c r="M108" s="31">
        <v>19.847519999999999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2768.8</v>
      </c>
      <c r="D109" s="40">
        <v>2776.2333333333336</v>
      </c>
      <c r="E109" s="40">
        <v>2752.5666666666671</v>
      </c>
      <c r="F109" s="40">
        <v>2736.3333333333335</v>
      </c>
      <c r="G109" s="40">
        <v>2712.666666666667</v>
      </c>
      <c r="H109" s="40">
        <v>2792.4666666666672</v>
      </c>
      <c r="I109" s="40">
        <v>2816.1333333333332</v>
      </c>
      <c r="J109" s="40">
        <v>2832.3666666666672</v>
      </c>
      <c r="K109" s="31">
        <v>2799.9</v>
      </c>
      <c r="L109" s="31">
        <v>2760</v>
      </c>
      <c r="M109" s="31">
        <v>16.831309999999998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709.55</v>
      </c>
      <c r="D110" s="40">
        <v>714.61666666666667</v>
      </c>
      <c r="E110" s="40">
        <v>702.43333333333339</v>
      </c>
      <c r="F110" s="40">
        <v>695.31666666666672</v>
      </c>
      <c r="G110" s="40">
        <v>683.13333333333344</v>
      </c>
      <c r="H110" s="40">
        <v>721.73333333333335</v>
      </c>
      <c r="I110" s="40">
        <v>733.91666666666652</v>
      </c>
      <c r="J110" s="40">
        <v>741.0333333333333</v>
      </c>
      <c r="K110" s="31">
        <v>726.8</v>
      </c>
      <c r="L110" s="31">
        <v>707.5</v>
      </c>
      <c r="M110" s="31">
        <v>201.29079999999999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1419.4</v>
      </c>
      <c r="D111" s="40">
        <v>1431.3333333333333</v>
      </c>
      <c r="E111" s="40">
        <v>1399.0666666666666</v>
      </c>
      <c r="F111" s="40">
        <v>1378.7333333333333</v>
      </c>
      <c r="G111" s="40">
        <v>1346.4666666666667</v>
      </c>
      <c r="H111" s="40">
        <v>1451.6666666666665</v>
      </c>
      <c r="I111" s="40">
        <v>1483.9333333333334</v>
      </c>
      <c r="J111" s="40">
        <v>1504.2666666666664</v>
      </c>
      <c r="K111" s="31">
        <v>1463.6</v>
      </c>
      <c r="L111" s="31">
        <v>1411</v>
      </c>
      <c r="M111" s="31">
        <v>5.4237200000000003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585.95000000000005</v>
      </c>
      <c r="D112" s="40">
        <v>592</v>
      </c>
      <c r="E112" s="40">
        <v>579</v>
      </c>
      <c r="F112" s="40">
        <v>572.04999999999995</v>
      </c>
      <c r="G112" s="40">
        <v>559.04999999999995</v>
      </c>
      <c r="H112" s="40">
        <v>598.95000000000005</v>
      </c>
      <c r="I112" s="40">
        <v>611.95000000000005</v>
      </c>
      <c r="J112" s="40">
        <v>618.90000000000009</v>
      </c>
      <c r="K112" s="31">
        <v>605</v>
      </c>
      <c r="L112" s="31">
        <v>585.04999999999995</v>
      </c>
      <c r="M112" s="31">
        <v>6.1765499999999998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740.3</v>
      </c>
      <c r="D113" s="40">
        <v>746.1</v>
      </c>
      <c r="E113" s="40">
        <v>718.2</v>
      </c>
      <c r="F113" s="40">
        <v>696.1</v>
      </c>
      <c r="G113" s="40">
        <v>668.2</v>
      </c>
      <c r="H113" s="40">
        <v>768.2</v>
      </c>
      <c r="I113" s="40">
        <v>796.09999999999991</v>
      </c>
      <c r="J113" s="40">
        <v>818.2</v>
      </c>
      <c r="K113" s="31">
        <v>774</v>
      </c>
      <c r="L113" s="31">
        <v>724</v>
      </c>
      <c r="M113" s="31">
        <v>2.8956499999999998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46.6</v>
      </c>
      <c r="D114" s="40">
        <v>46.966666666666669</v>
      </c>
      <c r="E114" s="40">
        <v>46.083333333333336</v>
      </c>
      <c r="F114" s="40">
        <v>45.56666666666667</v>
      </c>
      <c r="G114" s="40">
        <v>44.683333333333337</v>
      </c>
      <c r="H114" s="40">
        <v>47.483333333333334</v>
      </c>
      <c r="I114" s="40">
        <v>48.36666666666666</v>
      </c>
      <c r="J114" s="40">
        <v>48.883333333333333</v>
      </c>
      <c r="K114" s="31">
        <v>47.85</v>
      </c>
      <c r="L114" s="31">
        <v>46.45</v>
      </c>
      <c r="M114" s="31">
        <v>202.49903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217.9</v>
      </c>
      <c r="D115" s="40">
        <v>219.20000000000002</v>
      </c>
      <c r="E115" s="40">
        <v>216.20000000000005</v>
      </c>
      <c r="F115" s="40">
        <v>214.50000000000003</v>
      </c>
      <c r="G115" s="40">
        <v>211.50000000000006</v>
      </c>
      <c r="H115" s="40">
        <v>220.90000000000003</v>
      </c>
      <c r="I115" s="40">
        <v>223.89999999999998</v>
      </c>
      <c r="J115" s="40">
        <v>225.60000000000002</v>
      </c>
      <c r="K115" s="31">
        <v>222.2</v>
      </c>
      <c r="L115" s="31">
        <v>217.5</v>
      </c>
      <c r="M115" s="31">
        <v>131.38355000000001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7081.45</v>
      </c>
      <c r="D116" s="40">
        <v>7110.4833333333336</v>
      </c>
      <c r="E116" s="40">
        <v>7000.9666666666672</v>
      </c>
      <c r="F116" s="40">
        <v>6920.4833333333336</v>
      </c>
      <c r="G116" s="40">
        <v>6810.9666666666672</v>
      </c>
      <c r="H116" s="40">
        <v>7190.9666666666672</v>
      </c>
      <c r="I116" s="40">
        <v>7300.4833333333336</v>
      </c>
      <c r="J116" s="40">
        <v>7380.9666666666672</v>
      </c>
      <c r="K116" s="31">
        <v>7220</v>
      </c>
      <c r="L116" s="31">
        <v>7030</v>
      </c>
      <c r="M116" s="31">
        <v>0.69244000000000006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144.94999999999999</v>
      </c>
      <c r="D117" s="40">
        <v>143.88333333333333</v>
      </c>
      <c r="E117" s="40">
        <v>142.31666666666666</v>
      </c>
      <c r="F117" s="40">
        <v>139.68333333333334</v>
      </c>
      <c r="G117" s="40">
        <v>138.11666666666667</v>
      </c>
      <c r="H117" s="40">
        <v>146.51666666666665</v>
      </c>
      <c r="I117" s="40">
        <v>148.08333333333331</v>
      </c>
      <c r="J117" s="40">
        <v>150.71666666666664</v>
      </c>
      <c r="K117" s="31">
        <v>145.44999999999999</v>
      </c>
      <c r="L117" s="31">
        <v>141.25</v>
      </c>
      <c r="M117" s="31">
        <v>29.242450000000002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187</v>
      </c>
      <c r="D118" s="40">
        <v>189.25</v>
      </c>
      <c r="E118" s="40">
        <v>184.05</v>
      </c>
      <c r="F118" s="40">
        <v>181.10000000000002</v>
      </c>
      <c r="G118" s="40">
        <v>175.90000000000003</v>
      </c>
      <c r="H118" s="40">
        <v>192.2</v>
      </c>
      <c r="I118" s="40">
        <v>197.39999999999998</v>
      </c>
      <c r="J118" s="40">
        <v>200.34999999999997</v>
      </c>
      <c r="K118" s="31">
        <v>194.45</v>
      </c>
      <c r="L118" s="31">
        <v>186.3</v>
      </c>
      <c r="M118" s="31">
        <v>73.627759999999995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120.95</v>
      </c>
      <c r="D119" s="40">
        <v>121.51666666666667</v>
      </c>
      <c r="E119" s="40">
        <v>119.93333333333334</v>
      </c>
      <c r="F119" s="40">
        <v>118.91666666666667</v>
      </c>
      <c r="G119" s="40">
        <v>117.33333333333334</v>
      </c>
      <c r="H119" s="40">
        <v>122.53333333333333</v>
      </c>
      <c r="I119" s="40">
        <v>124.11666666666667</v>
      </c>
      <c r="J119" s="40">
        <v>125.13333333333333</v>
      </c>
      <c r="K119" s="31">
        <v>123.1</v>
      </c>
      <c r="L119" s="31">
        <v>120.5</v>
      </c>
      <c r="M119" s="31">
        <v>62.528460000000003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801.4</v>
      </c>
      <c r="D120" s="40">
        <v>806.36666666666679</v>
      </c>
      <c r="E120" s="40">
        <v>793.23333333333358</v>
      </c>
      <c r="F120" s="40">
        <v>785.06666666666683</v>
      </c>
      <c r="G120" s="40">
        <v>771.93333333333362</v>
      </c>
      <c r="H120" s="40">
        <v>814.53333333333353</v>
      </c>
      <c r="I120" s="40">
        <v>827.66666666666674</v>
      </c>
      <c r="J120" s="40">
        <v>835.83333333333348</v>
      </c>
      <c r="K120" s="31">
        <v>819.5</v>
      </c>
      <c r="L120" s="31">
        <v>798.2</v>
      </c>
      <c r="M120" s="31">
        <v>44.7393</v>
      </c>
      <c r="N120" s="1"/>
      <c r="O120" s="1"/>
    </row>
    <row r="121" spans="1:15" ht="12.75" customHeight="1">
      <c r="A121" s="56">
        <v>112</v>
      </c>
      <c r="B121" s="31" t="s">
        <v>845</v>
      </c>
      <c r="C121" s="31">
        <v>23.3</v>
      </c>
      <c r="D121" s="40">
        <v>23.349999999999998</v>
      </c>
      <c r="E121" s="40">
        <v>23.149999999999995</v>
      </c>
      <c r="F121" s="40">
        <v>22.999999999999996</v>
      </c>
      <c r="G121" s="40">
        <v>22.799999999999994</v>
      </c>
      <c r="H121" s="40">
        <v>23.499999999999996</v>
      </c>
      <c r="I121" s="40">
        <v>23.7</v>
      </c>
      <c r="J121" s="40">
        <v>23.849999999999998</v>
      </c>
      <c r="K121" s="31">
        <v>23.55</v>
      </c>
      <c r="L121" s="31">
        <v>23.2</v>
      </c>
      <c r="M121" s="31">
        <v>59.835329999999999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491.8</v>
      </c>
      <c r="D122" s="40">
        <v>497.56666666666666</v>
      </c>
      <c r="E122" s="40">
        <v>484.23333333333335</v>
      </c>
      <c r="F122" s="40">
        <v>476.66666666666669</v>
      </c>
      <c r="G122" s="40">
        <v>463.33333333333337</v>
      </c>
      <c r="H122" s="40">
        <v>505.13333333333333</v>
      </c>
      <c r="I122" s="40">
        <v>518.4666666666667</v>
      </c>
      <c r="J122" s="40">
        <v>526.0333333333333</v>
      </c>
      <c r="K122" s="31">
        <v>510.9</v>
      </c>
      <c r="L122" s="31">
        <v>490</v>
      </c>
      <c r="M122" s="31">
        <v>23.786899999999999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268.5</v>
      </c>
      <c r="D123" s="40">
        <v>272.56666666666666</v>
      </c>
      <c r="E123" s="40">
        <v>262.13333333333333</v>
      </c>
      <c r="F123" s="40">
        <v>255.76666666666665</v>
      </c>
      <c r="G123" s="40">
        <v>245.33333333333331</v>
      </c>
      <c r="H123" s="40">
        <v>278.93333333333334</v>
      </c>
      <c r="I123" s="40">
        <v>289.36666666666662</v>
      </c>
      <c r="J123" s="40">
        <v>295.73333333333335</v>
      </c>
      <c r="K123" s="31">
        <v>283</v>
      </c>
      <c r="L123" s="31">
        <v>266.2</v>
      </c>
      <c r="M123" s="31">
        <v>39.474200000000003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915.65</v>
      </c>
      <c r="D124" s="40">
        <v>927.2166666666667</v>
      </c>
      <c r="E124" s="40">
        <v>902.43333333333339</v>
      </c>
      <c r="F124" s="40">
        <v>889.2166666666667</v>
      </c>
      <c r="G124" s="40">
        <v>864.43333333333339</v>
      </c>
      <c r="H124" s="40">
        <v>940.43333333333339</v>
      </c>
      <c r="I124" s="40">
        <v>965.2166666666667</v>
      </c>
      <c r="J124" s="40">
        <v>978.43333333333339</v>
      </c>
      <c r="K124" s="31">
        <v>952</v>
      </c>
      <c r="L124" s="31">
        <v>914</v>
      </c>
      <c r="M124" s="31">
        <v>46.173459999999999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5644.45</v>
      </c>
      <c r="D125" s="40">
        <v>5706.166666666667</v>
      </c>
      <c r="E125" s="40">
        <v>5543.8333333333339</v>
      </c>
      <c r="F125" s="40">
        <v>5443.2166666666672</v>
      </c>
      <c r="G125" s="40">
        <v>5280.8833333333341</v>
      </c>
      <c r="H125" s="40">
        <v>5806.7833333333338</v>
      </c>
      <c r="I125" s="40">
        <v>5969.1166666666677</v>
      </c>
      <c r="J125" s="40">
        <v>6069.7333333333336</v>
      </c>
      <c r="K125" s="31">
        <v>5868.5</v>
      </c>
      <c r="L125" s="31">
        <v>5605.55</v>
      </c>
      <c r="M125" s="31">
        <v>2.4505300000000001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1695.3</v>
      </c>
      <c r="D126" s="40">
        <v>1706.9166666666667</v>
      </c>
      <c r="E126" s="40">
        <v>1679.8833333333334</v>
      </c>
      <c r="F126" s="40">
        <v>1664.4666666666667</v>
      </c>
      <c r="G126" s="40">
        <v>1637.4333333333334</v>
      </c>
      <c r="H126" s="40">
        <v>1722.3333333333335</v>
      </c>
      <c r="I126" s="40">
        <v>1749.3666666666668</v>
      </c>
      <c r="J126" s="40">
        <v>1764.7833333333335</v>
      </c>
      <c r="K126" s="31">
        <v>1733.95</v>
      </c>
      <c r="L126" s="31">
        <v>1691.5</v>
      </c>
      <c r="M126" s="31">
        <v>39.914490000000001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1859.05</v>
      </c>
      <c r="D127" s="40">
        <v>1872.9833333333333</v>
      </c>
      <c r="E127" s="40">
        <v>1834.0666666666666</v>
      </c>
      <c r="F127" s="40">
        <v>1809.0833333333333</v>
      </c>
      <c r="G127" s="40">
        <v>1770.1666666666665</v>
      </c>
      <c r="H127" s="40">
        <v>1897.9666666666667</v>
      </c>
      <c r="I127" s="40">
        <v>1936.8833333333332</v>
      </c>
      <c r="J127" s="40">
        <v>1961.8666666666668</v>
      </c>
      <c r="K127" s="31">
        <v>1911.9</v>
      </c>
      <c r="L127" s="31">
        <v>1848</v>
      </c>
      <c r="M127" s="31">
        <v>7.2939600000000002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2015.8</v>
      </c>
      <c r="D128" s="40">
        <v>2022.6666666666667</v>
      </c>
      <c r="E128" s="40">
        <v>1996.3333333333335</v>
      </c>
      <c r="F128" s="40">
        <v>1976.8666666666668</v>
      </c>
      <c r="G128" s="40">
        <v>1950.5333333333335</v>
      </c>
      <c r="H128" s="40">
        <v>2042.1333333333334</v>
      </c>
      <c r="I128" s="40">
        <v>2068.4666666666672</v>
      </c>
      <c r="J128" s="40">
        <v>2087.9333333333334</v>
      </c>
      <c r="K128" s="31">
        <v>2049</v>
      </c>
      <c r="L128" s="31">
        <v>2003.2</v>
      </c>
      <c r="M128" s="31">
        <v>8.6516400000000004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310.7</v>
      </c>
      <c r="D129" s="40">
        <v>314.56666666666666</v>
      </c>
      <c r="E129" s="40">
        <v>304.13333333333333</v>
      </c>
      <c r="F129" s="40">
        <v>297.56666666666666</v>
      </c>
      <c r="G129" s="40">
        <v>287.13333333333333</v>
      </c>
      <c r="H129" s="40">
        <v>321.13333333333333</v>
      </c>
      <c r="I129" s="40">
        <v>331.56666666666661</v>
      </c>
      <c r="J129" s="40">
        <v>338.13333333333333</v>
      </c>
      <c r="K129" s="31">
        <v>325</v>
      </c>
      <c r="L129" s="31">
        <v>308</v>
      </c>
      <c r="M129" s="31">
        <v>8.5120199999999997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642.85</v>
      </c>
      <c r="D130" s="40">
        <v>646.86666666666667</v>
      </c>
      <c r="E130" s="40">
        <v>632.73333333333335</v>
      </c>
      <c r="F130" s="40">
        <v>622.61666666666667</v>
      </c>
      <c r="G130" s="40">
        <v>608.48333333333335</v>
      </c>
      <c r="H130" s="40">
        <v>656.98333333333335</v>
      </c>
      <c r="I130" s="40">
        <v>671.11666666666679</v>
      </c>
      <c r="J130" s="40">
        <v>681.23333333333335</v>
      </c>
      <c r="K130" s="31">
        <v>661</v>
      </c>
      <c r="L130" s="31">
        <v>636.75</v>
      </c>
      <c r="M130" s="31">
        <v>136.99768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356.8</v>
      </c>
      <c r="D131" s="40">
        <v>358.36666666666662</v>
      </c>
      <c r="E131" s="40">
        <v>351.33333333333326</v>
      </c>
      <c r="F131" s="40">
        <v>345.86666666666662</v>
      </c>
      <c r="G131" s="40">
        <v>338.83333333333326</v>
      </c>
      <c r="H131" s="40">
        <v>363.83333333333326</v>
      </c>
      <c r="I131" s="40">
        <v>370.86666666666667</v>
      </c>
      <c r="J131" s="40">
        <v>376.33333333333326</v>
      </c>
      <c r="K131" s="31">
        <v>365.4</v>
      </c>
      <c r="L131" s="31">
        <v>352.9</v>
      </c>
      <c r="M131" s="31">
        <v>53.091230000000003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3706.55</v>
      </c>
      <c r="D132" s="40">
        <v>3765.8833333333337</v>
      </c>
      <c r="E132" s="40">
        <v>3635.8666666666672</v>
      </c>
      <c r="F132" s="40">
        <v>3565.1833333333334</v>
      </c>
      <c r="G132" s="40">
        <v>3435.166666666667</v>
      </c>
      <c r="H132" s="40">
        <v>3836.5666666666675</v>
      </c>
      <c r="I132" s="40">
        <v>3966.5833333333339</v>
      </c>
      <c r="J132" s="40">
        <v>4037.2666666666678</v>
      </c>
      <c r="K132" s="31">
        <v>3895.9</v>
      </c>
      <c r="L132" s="31">
        <v>3695.2</v>
      </c>
      <c r="M132" s="31">
        <v>5.0796400000000004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1885.2</v>
      </c>
      <c r="D133" s="40">
        <v>1896.2333333333333</v>
      </c>
      <c r="E133" s="40">
        <v>1865.9666666666667</v>
      </c>
      <c r="F133" s="40">
        <v>1846.7333333333333</v>
      </c>
      <c r="G133" s="40">
        <v>1816.4666666666667</v>
      </c>
      <c r="H133" s="40">
        <v>1915.4666666666667</v>
      </c>
      <c r="I133" s="40">
        <v>1945.7333333333336</v>
      </c>
      <c r="J133" s="40">
        <v>1964.9666666666667</v>
      </c>
      <c r="K133" s="31">
        <v>1926.5</v>
      </c>
      <c r="L133" s="31">
        <v>1877</v>
      </c>
      <c r="M133" s="31">
        <v>30.813359999999999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77.849999999999994</v>
      </c>
      <c r="D134" s="40">
        <v>78.36666666666666</v>
      </c>
      <c r="E134" s="40">
        <v>77.133333333333326</v>
      </c>
      <c r="F134" s="40">
        <v>76.416666666666671</v>
      </c>
      <c r="G134" s="40">
        <v>75.183333333333337</v>
      </c>
      <c r="H134" s="40">
        <v>79.083333333333314</v>
      </c>
      <c r="I134" s="40">
        <v>80.316666666666634</v>
      </c>
      <c r="J134" s="40">
        <v>81.033333333333303</v>
      </c>
      <c r="K134" s="31">
        <v>79.599999999999994</v>
      </c>
      <c r="L134" s="31">
        <v>77.650000000000006</v>
      </c>
      <c r="M134" s="31">
        <v>32.283470000000001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5247.95</v>
      </c>
      <c r="D135" s="40">
        <v>5302.9833333333336</v>
      </c>
      <c r="E135" s="40">
        <v>5169.9666666666672</v>
      </c>
      <c r="F135" s="40">
        <v>5091.9833333333336</v>
      </c>
      <c r="G135" s="40">
        <v>4958.9666666666672</v>
      </c>
      <c r="H135" s="40">
        <v>5380.9666666666672</v>
      </c>
      <c r="I135" s="40">
        <v>5513.9833333333336</v>
      </c>
      <c r="J135" s="40">
        <v>5591.9666666666672</v>
      </c>
      <c r="K135" s="31">
        <v>5436</v>
      </c>
      <c r="L135" s="31">
        <v>5225</v>
      </c>
      <c r="M135" s="31">
        <v>1.8001499999999999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378.7</v>
      </c>
      <c r="D136" s="40">
        <v>380.8</v>
      </c>
      <c r="E136" s="40">
        <v>375</v>
      </c>
      <c r="F136" s="40">
        <v>371.3</v>
      </c>
      <c r="G136" s="40">
        <v>365.5</v>
      </c>
      <c r="H136" s="40">
        <v>384.5</v>
      </c>
      <c r="I136" s="40">
        <v>390.30000000000007</v>
      </c>
      <c r="J136" s="40">
        <v>394</v>
      </c>
      <c r="K136" s="31">
        <v>386.6</v>
      </c>
      <c r="L136" s="31">
        <v>377.1</v>
      </c>
      <c r="M136" s="31">
        <v>13.30006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6556.05</v>
      </c>
      <c r="D137" s="40">
        <v>6647.75</v>
      </c>
      <c r="E137" s="40">
        <v>6429.1</v>
      </c>
      <c r="F137" s="40">
        <v>6302.1500000000005</v>
      </c>
      <c r="G137" s="40">
        <v>6083.5000000000009</v>
      </c>
      <c r="H137" s="40">
        <v>6774.7</v>
      </c>
      <c r="I137" s="40">
        <v>6993.3499999999995</v>
      </c>
      <c r="J137" s="40">
        <v>7120.2999999999993</v>
      </c>
      <c r="K137" s="31">
        <v>6866.4</v>
      </c>
      <c r="L137" s="31">
        <v>6520.8</v>
      </c>
      <c r="M137" s="31">
        <v>3.1732100000000001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1782.65</v>
      </c>
      <c r="D138" s="40">
        <v>1793.8833333333332</v>
      </c>
      <c r="E138" s="40">
        <v>1766.7666666666664</v>
      </c>
      <c r="F138" s="40">
        <v>1750.8833333333332</v>
      </c>
      <c r="G138" s="40">
        <v>1723.7666666666664</v>
      </c>
      <c r="H138" s="40">
        <v>1809.7666666666664</v>
      </c>
      <c r="I138" s="40">
        <v>1836.8833333333332</v>
      </c>
      <c r="J138" s="40">
        <v>1852.7666666666664</v>
      </c>
      <c r="K138" s="31">
        <v>1821</v>
      </c>
      <c r="L138" s="31">
        <v>1778</v>
      </c>
      <c r="M138" s="31">
        <v>15.66109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501.95</v>
      </c>
      <c r="D139" s="40">
        <v>503.23333333333329</v>
      </c>
      <c r="E139" s="40">
        <v>493.36666666666656</v>
      </c>
      <c r="F139" s="40">
        <v>484.78333333333325</v>
      </c>
      <c r="G139" s="40">
        <v>474.91666666666652</v>
      </c>
      <c r="H139" s="40">
        <v>511.81666666666661</v>
      </c>
      <c r="I139" s="40">
        <v>521.68333333333328</v>
      </c>
      <c r="J139" s="40">
        <v>530.26666666666665</v>
      </c>
      <c r="K139" s="31">
        <v>513.1</v>
      </c>
      <c r="L139" s="31">
        <v>494.65</v>
      </c>
      <c r="M139" s="31">
        <v>17.626719999999999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858.25</v>
      </c>
      <c r="D140" s="40">
        <v>865.71666666666658</v>
      </c>
      <c r="E140" s="40">
        <v>848.58333333333314</v>
      </c>
      <c r="F140" s="40">
        <v>838.91666666666652</v>
      </c>
      <c r="G140" s="40">
        <v>821.78333333333308</v>
      </c>
      <c r="H140" s="40">
        <v>875.38333333333321</v>
      </c>
      <c r="I140" s="40">
        <v>892.51666666666665</v>
      </c>
      <c r="J140" s="40">
        <v>902.18333333333328</v>
      </c>
      <c r="K140" s="31">
        <v>882.85</v>
      </c>
      <c r="L140" s="31">
        <v>856.05</v>
      </c>
      <c r="M140" s="31">
        <v>7.8919499999999996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73129.05</v>
      </c>
      <c r="D141" s="40">
        <v>73406.833333333328</v>
      </c>
      <c r="E141" s="40">
        <v>72677.016666666663</v>
      </c>
      <c r="F141" s="40">
        <v>72224.983333333337</v>
      </c>
      <c r="G141" s="40">
        <v>71495.166666666672</v>
      </c>
      <c r="H141" s="40">
        <v>73858.866666666654</v>
      </c>
      <c r="I141" s="40">
        <v>74588.683333333334</v>
      </c>
      <c r="J141" s="40">
        <v>75040.716666666645</v>
      </c>
      <c r="K141" s="31">
        <v>74136.649999999994</v>
      </c>
      <c r="L141" s="31">
        <v>72954.8</v>
      </c>
      <c r="M141" s="31">
        <v>7.6819999999999999E-2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895.55</v>
      </c>
      <c r="D142" s="40">
        <v>903.2166666666667</v>
      </c>
      <c r="E142" s="40">
        <v>884.43333333333339</v>
      </c>
      <c r="F142" s="40">
        <v>873.31666666666672</v>
      </c>
      <c r="G142" s="40">
        <v>854.53333333333342</v>
      </c>
      <c r="H142" s="40">
        <v>914.33333333333337</v>
      </c>
      <c r="I142" s="40">
        <v>933.11666666666667</v>
      </c>
      <c r="J142" s="40">
        <v>944.23333333333335</v>
      </c>
      <c r="K142" s="31">
        <v>922</v>
      </c>
      <c r="L142" s="31">
        <v>892.1</v>
      </c>
      <c r="M142" s="31">
        <v>4.6828200000000004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160.19999999999999</v>
      </c>
      <c r="D143" s="40">
        <v>161.28333333333333</v>
      </c>
      <c r="E143" s="40">
        <v>157.91666666666666</v>
      </c>
      <c r="F143" s="40">
        <v>155.63333333333333</v>
      </c>
      <c r="G143" s="40">
        <v>152.26666666666665</v>
      </c>
      <c r="H143" s="40">
        <v>163.56666666666666</v>
      </c>
      <c r="I143" s="40">
        <v>166.93333333333334</v>
      </c>
      <c r="J143" s="40">
        <v>169.21666666666667</v>
      </c>
      <c r="K143" s="31">
        <v>164.65</v>
      </c>
      <c r="L143" s="31">
        <v>159</v>
      </c>
      <c r="M143" s="31">
        <v>30.369319999999998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822.15</v>
      </c>
      <c r="D144" s="40">
        <v>827.6</v>
      </c>
      <c r="E144" s="40">
        <v>814.6</v>
      </c>
      <c r="F144" s="40">
        <v>807.05</v>
      </c>
      <c r="G144" s="40">
        <v>794.05</v>
      </c>
      <c r="H144" s="40">
        <v>835.15000000000009</v>
      </c>
      <c r="I144" s="40">
        <v>848.15000000000009</v>
      </c>
      <c r="J144" s="40">
        <v>855.70000000000016</v>
      </c>
      <c r="K144" s="31">
        <v>840.6</v>
      </c>
      <c r="L144" s="31">
        <v>820.05</v>
      </c>
      <c r="M144" s="31">
        <v>15.52749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169.6</v>
      </c>
      <c r="D145" s="40">
        <v>170.69999999999996</v>
      </c>
      <c r="E145" s="40">
        <v>167.59999999999991</v>
      </c>
      <c r="F145" s="40">
        <v>165.59999999999994</v>
      </c>
      <c r="G145" s="40">
        <v>162.49999999999989</v>
      </c>
      <c r="H145" s="40">
        <v>172.69999999999993</v>
      </c>
      <c r="I145" s="40">
        <v>175.8</v>
      </c>
      <c r="J145" s="40">
        <v>177.79999999999995</v>
      </c>
      <c r="K145" s="31">
        <v>173.8</v>
      </c>
      <c r="L145" s="31">
        <v>168.7</v>
      </c>
      <c r="M145" s="31">
        <v>34.94415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519.20000000000005</v>
      </c>
      <c r="D146" s="40">
        <v>523.31666666666672</v>
      </c>
      <c r="E146" s="40">
        <v>513.13333333333344</v>
      </c>
      <c r="F146" s="40">
        <v>507.06666666666672</v>
      </c>
      <c r="G146" s="40">
        <v>496.88333333333344</v>
      </c>
      <c r="H146" s="40">
        <v>529.38333333333344</v>
      </c>
      <c r="I146" s="40">
        <v>539.56666666666661</v>
      </c>
      <c r="J146" s="40">
        <v>545.63333333333344</v>
      </c>
      <c r="K146" s="31">
        <v>533.5</v>
      </c>
      <c r="L146" s="31">
        <v>517.25</v>
      </c>
      <c r="M146" s="31">
        <v>7.7981100000000003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7042.85</v>
      </c>
      <c r="D147" s="40">
        <v>7087.95</v>
      </c>
      <c r="E147" s="40">
        <v>6975.9</v>
      </c>
      <c r="F147" s="40">
        <v>6908.95</v>
      </c>
      <c r="G147" s="40">
        <v>6796.9</v>
      </c>
      <c r="H147" s="40">
        <v>7154.9</v>
      </c>
      <c r="I147" s="40">
        <v>7266.9500000000007</v>
      </c>
      <c r="J147" s="40">
        <v>7333.9</v>
      </c>
      <c r="K147" s="31">
        <v>7200</v>
      </c>
      <c r="L147" s="31">
        <v>7021</v>
      </c>
      <c r="M147" s="31">
        <v>6.0950699999999998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955.05</v>
      </c>
      <c r="D148" s="40">
        <v>961.79999999999984</v>
      </c>
      <c r="E148" s="40">
        <v>934.79999999999973</v>
      </c>
      <c r="F148" s="40">
        <v>914.54999999999984</v>
      </c>
      <c r="G148" s="40">
        <v>887.54999999999973</v>
      </c>
      <c r="H148" s="40">
        <v>982.04999999999973</v>
      </c>
      <c r="I148" s="40">
        <v>1009.05</v>
      </c>
      <c r="J148" s="40">
        <v>1029.2999999999997</v>
      </c>
      <c r="K148" s="31">
        <v>988.8</v>
      </c>
      <c r="L148" s="31">
        <v>941.55</v>
      </c>
      <c r="M148" s="31">
        <v>10.67454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4391</v>
      </c>
      <c r="D149" s="40">
        <v>4425.333333333333</v>
      </c>
      <c r="E149" s="40">
        <v>4345.6666666666661</v>
      </c>
      <c r="F149" s="40">
        <v>4300.333333333333</v>
      </c>
      <c r="G149" s="40">
        <v>4220.6666666666661</v>
      </c>
      <c r="H149" s="40">
        <v>4470.6666666666661</v>
      </c>
      <c r="I149" s="40">
        <v>4550.3333333333321</v>
      </c>
      <c r="J149" s="40">
        <v>4595.6666666666661</v>
      </c>
      <c r="K149" s="31">
        <v>4505</v>
      </c>
      <c r="L149" s="31">
        <v>4380</v>
      </c>
      <c r="M149" s="31">
        <v>5.2766500000000001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3022.85</v>
      </c>
      <c r="D150" s="40">
        <v>3049.7833333333333</v>
      </c>
      <c r="E150" s="40">
        <v>2980.0666666666666</v>
      </c>
      <c r="F150" s="40">
        <v>2937.2833333333333</v>
      </c>
      <c r="G150" s="40">
        <v>2867.5666666666666</v>
      </c>
      <c r="H150" s="40">
        <v>3092.5666666666666</v>
      </c>
      <c r="I150" s="40">
        <v>3162.2833333333328</v>
      </c>
      <c r="J150" s="40">
        <v>3205.0666666666666</v>
      </c>
      <c r="K150" s="31">
        <v>3119.5</v>
      </c>
      <c r="L150" s="31">
        <v>3007</v>
      </c>
      <c r="M150" s="31">
        <v>3.1089000000000002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1466.8</v>
      </c>
      <c r="D151" s="40">
        <v>1475.05</v>
      </c>
      <c r="E151" s="40">
        <v>1455.8</v>
      </c>
      <c r="F151" s="40">
        <v>1444.8</v>
      </c>
      <c r="G151" s="40">
        <v>1425.55</v>
      </c>
      <c r="H151" s="40">
        <v>1486.05</v>
      </c>
      <c r="I151" s="40">
        <v>1505.3</v>
      </c>
      <c r="J151" s="40">
        <v>1516.3</v>
      </c>
      <c r="K151" s="31">
        <v>1494.3</v>
      </c>
      <c r="L151" s="31">
        <v>1464.05</v>
      </c>
      <c r="M151" s="31">
        <v>3.2940499999999999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832.3</v>
      </c>
      <c r="D152" s="40">
        <v>837.1</v>
      </c>
      <c r="E152" s="40">
        <v>826.2</v>
      </c>
      <c r="F152" s="40">
        <v>820.1</v>
      </c>
      <c r="G152" s="40">
        <v>809.2</v>
      </c>
      <c r="H152" s="40">
        <v>843.2</v>
      </c>
      <c r="I152" s="40">
        <v>854.09999999999991</v>
      </c>
      <c r="J152" s="40">
        <v>860.2</v>
      </c>
      <c r="K152" s="31">
        <v>848</v>
      </c>
      <c r="L152" s="31">
        <v>831</v>
      </c>
      <c r="M152" s="31">
        <v>1.6079600000000001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142.94999999999999</v>
      </c>
      <c r="D153" s="40">
        <v>143.15</v>
      </c>
      <c r="E153" s="40">
        <v>141.30000000000001</v>
      </c>
      <c r="F153" s="40">
        <v>139.65</v>
      </c>
      <c r="G153" s="40">
        <v>137.80000000000001</v>
      </c>
      <c r="H153" s="40">
        <v>144.80000000000001</v>
      </c>
      <c r="I153" s="40">
        <v>146.64999999999998</v>
      </c>
      <c r="J153" s="40">
        <v>148.30000000000001</v>
      </c>
      <c r="K153" s="31">
        <v>145</v>
      </c>
      <c r="L153" s="31">
        <v>141.5</v>
      </c>
      <c r="M153" s="31">
        <v>239.88383999999999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124.35</v>
      </c>
      <c r="D154" s="40">
        <v>125.31666666666666</v>
      </c>
      <c r="E154" s="40">
        <v>123.03333333333333</v>
      </c>
      <c r="F154" s="40">
        <v>121.71666666666667</v>
      </c>
      <c r="G154" s="40">
        <v>119.43333333333334</v>
      </c>
      <c r="H154" s="40">
        <v>126.63333333333333</v>
      </c>
      <c r="I154" s="40">
        <v>128.91666666666666</v>
      </c>
      <c r="J154" s="40">
        <v>130.23333333333332</v>
      </c>
      <c r="K154" s="31">
        <v>127.6</v>
      </c>
      <c r="L154" s="31">
        <v>124</v>
      </c>
      <c r="M154" s="31">
        <v>81.588120000000004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90.2</v>
      </c>
      <c r="D155" s="40">
        <v>90.850000000000009</v>
      </c>
      <c r="E155" s="40">
        <v>89.000000000000014</v>
      </c>
      <c r="F155" s="40">
        <v>87.800000000000011</v>
      </c>
      <c r="G155" s="40">
        <v>85.950000000000017</v>
      </c>
      <c r="H155" s="40">
        <v>92.050000000000011</v>
      </c>
      <c r="I155" s="40">
        <v>93.9</v>
      </c>
      <c r="J155" s="40">
        <v>95.100000000000009</v>
      </c>
      <c r="K155" s="31">
        <v>92.7</v>
      </c>
      <c r="L155" s="31">
        <v>89.65</v>
      </c>
      <c r="M155" s="31">
        <v>158.90786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3759.9</v>
      </c>
      <c r="D156" s="40">
        <v>3785.9500000000003</v>
      </c>
      <c r="E156" s="40">
        <v>3721.9500000000007</v>
      </c>
      <c r="F156" s="40">
        <v>3684.0000000000005</v>
      </c>
      <c r="G156" s="40">
        <v>3620.0000000000009</v>
      </c>
      <c r="H156" s="40">
        <v>3823.9000000000005</v>
      </c>
      <c r="I156" s="40">
        <v>3887.8999999999996</v>
      </c>
      <c r="J156" s="40">
        <v>3925.8500000000004</v>
      </c>
      <c r="K156" s="31">
        <v>3849.95</v>
      </c>
      <c r="L156" s="31">
        <v>3748</v>
      </c>
      <c r="M156" s="31">
        <v>0.87875999999999999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19016.5</v>
      </c>
      <c r="D157" s="40">
        <v>19120.416666666668</v>
      </c>
      <c r="E157" s="40">
        <v>18825.233333333337</v>
      </c>
      <c r="F157" s="40">
        <v>18633.966666666671</v>
      </c>
      <c r="G157" s="40">
        <v>18338.78333333334</v>
      </c>
      <c r="H157" s="40">
        <v>19311.683333333334</v>
      </c>
      <c r="I157" s="40">
        <v>19606.866666666661</v>
      </c>
      <c r="J157" s="40">
        <v>19798.133333333331</v>
      </c>
      <c r="K157" s="31">
        <v>19415.599999999999</v>
      </c>
      <c r="L157" s="31">
        <v>18929.150000000001</v>
      </c>
      <c r="M157" s="31">
        <v>0.34927000000000002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363.2</v>
      </c>
      <c r="D158" s="40">
        <v>365.43333333333339</v>
      </c>
      <c r="E158" s="40">
        <v>358.86666666666679</v>
      </c>
      <c r="F158" s="40">
        <v>354.53333333333342</v>
      </c>
      <c r="G158" s="40">
        <v>347.96666666666681</v>
      </c>
      <c r="H158" s="40">
        <v>369.76666666666677</v>
      </c>
      <c r="I158" s="40">
        <v>376.33333333333337</v>
      </c>
      <c r="J158" s="40">
        <v>380.66666666666674</v>
      </c>
      <c r="K158" s="31">
        <v>372</v>
      </c>
      <c r="L158" s="31">
        <v>361.1</v>
      </c>
      <c r="M158" s="31">
        <v>10.53135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842</v>
      </c>
      <c r="D159" s="40">
        <v>851.48333333333323</v>
      </c>
      <c r="E159" s="40">
        <v>825.61666666666645</v>
      </c>
      <c r="F159" s="40">
        <v>809.23333333333323</v>
      </c>
      <c r="G159" s="40">
        <v>783.36666666666645</v>
      </c>
      <c r="H159" s="40">
        <v>867.86666666666645</v>
      </c>
      <c r="I159" s="40">
        <v>893.73333333333323</v>
      </c>
      <c r="J159" s="40">
        <v>910.11666666666645</v>
      </c>
      <c r="K159" s="31">
        <v>877.35</v>
      </c>
      <c r="L159" s="31">
        <v>835.1</v>
      </c>
      <c r="M159" s="31">
        <v>14.72636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143.35</v>
      </c>
      <c r="D160" s="40">
        <v>143.98333333333332</v>
      </c>
      <c r="E160" s="40">
        <v>142.11666666666665</v>
      </c>
      <c r="F160" s="40">
        <v>140.88333333333333</v>
      </c>
      <c r="G160" s="40">
        <v>139.01666666666665</v>
      </c>
      <c r="H160" s="40">
        <v>145.21666666666664</v>
      </c>
      <c r="I160" s="40">
        <v>147.08333333333331</v>
      </c>
      <c r="J160" s="40">
        <v>148.31666666666663</v>
      </c>
      <c r="K160" s="31">
        <v>145.85</v>
      </c>
      <c r="L160" s="31">
        <v>142.75</v>
      </c>
      <c r="M160" s="31">
        <v>77.492620000000002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214.75</v>
      </c>
      <c r="D161" s="40">
        <v>215.23333333333335</v>
      </c>
      <c r="E161" s="40">
        <v>213.1166666666667</v>
      </c>
      <c r="F161" s="40">
        <v>211.48333333333335</v>
      </c>
      <c r="G161" s="40">
        <v>209.3666666666667</v>
      </c>
      <c r="H161" s="40">
        <v>216.8666666666667</v>
      </c>
      <c r="I161" s="40">
        <v>218.98333333333338</v>
      </c>
      <c r="J161" s="40">
        <v>220.6166666666667</v>
      </c>
      <c r="K161" s="31">
        <v>217.35</v>
      </c>
      <c r="L161" s="31">
        <v>213.6</v>
      </c>
      <c r="M161" s="31">
        <v>5.3954000000000004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2852.8</v>
      </c>
      <c r="D162" s="40">
        <v>2864.2999999999997</v>
      </c>
      <c r="E162" s="40">
        <v>2821.6499999999996</v>
      </c>
      <c r="F162" s="40">
        <v>2790.5</v>
      </c>
      <c r="G162" s="40">
        <v>2747.85</v>
      </c>
      <c r="H162" s="40">
        <v>2895.4499999999994</v>
      </c>
      <c r="I162" s="40">
        <v>2938.1</v>
      </c>
      <c r="J162" s="40">
        <v>2969.2499999999991</v>
      </c>
      <c r="K162" s="31">
        <v>2906.95</v>
      </c>
      <c r="L162" s="31">
        <v>2833.15</v>
      </c>
      <c r="M162" s="31">
        <v>1.28756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38319.300000000003</v>
      </c>
      <c r="D163" s="40">
        <v>38380.483333333337</v>
      </c>
      <c r="E163" s="40">
        <v>37961.966666666674</v>
      </c>
      <c r="F163" s="40">
        <v>37604.633333333339</v>
      </c>
      <c r="G163" s="40">
        <v>37186.116666666676</v>
      </c>
      <c r="H163" s="40">
        <v>38737.816666666673</v>
      </c>
      <c r="I163" s="40">
        <v>39156.333333333336</v>
      </c>
      <c r="J163" s="40">
        <v>39513.666666666672</v>
      </c>
      <c r="K163" s="31">
        <v>38799</v>
      </c>
      <c r="L163" s="31">
        <v>38023.15</v>
      </c>
      <c r="M163" s="31">
        <v>0.39995999999999998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221.4</v>
      </c>
      <c r="D164" s="40">
        <v>221.79999999999998</v>
      </c>
      <c r="E164" s="40">
        <v>220.59999999999997</v>
      </c>
      <c r="F164" s="40">
        <v>219.79999999999998</v>
      </c>
      <c r="G164" s="40">
        <v>218.59999999999997</v>
      </c>
      <c r="H164" s="40">
        <v>222.59999999999997</v>
      </c>
      <c r="I164" s="40">
        <v>223.79999999999995</v>
      </c>
      <c r="J164" s="40">
        <v>224.59999999999997</v>
      </c>
      <c r="K164" s="31">
        <v>223</v>
      </c>
      <c r="L164" s="31">
        <v>221</v>
      </c>
      <c r="M164" s="31">
        <v>13.81207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4823.8500000000004</v>
      </c>
      <c r="D165" s="40">
        <v>4866.666666666667</v>
      </c>
      <c r="E165" s="40">
        <v>4770.7333333333336</v>
      </c>
      <c r="F165" s="40">
        <v>4717.6166666666668</v>
      </c>
      <c r="G165" s="40">
        <v>4621.6833333333334</v>
      </c>
      <c r="H165" s="40">
        <v>4919.7833333333338</v>
      </c>
      <c r="I165" s="40">
        <v>5015.7166666666662</v>
      </c>
      <c r="J165" s="40">
        <v>5068.8333333333339</v>
      </c>
      <c r="K165" s="31">
        <v>4962.6000000000004</v>
      </c>
      <c r="L165" s="31">
        <v>4813.55</v>
      </c>
      <c r="M165" s="31">
        <v>0.35041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2201.5500000000002</v>
      </c>
      <c r="D166" s="40">
        <v>2209.1833333333334</v>
      </c>
      <c r="E166" s="40">
        <v>2192.3166666666666</v>
      </c>
      <c r="F166" s="40">
        <v>2183.083333333333</v>
      </c>
      <c r="G166" s="40">
        <v>2166.2166666666662</v>
      </c>
      <c r="H166" s="40">
        <v>2218.416666666667</v>
      </c>
      <c r="I166" s="40">
        <v>2235.2833333333338</v>
      </c>
      <c r="J166" s="40">
        <v>2244.5166666666673</v>
      </c>
      <c r="K166" s="31">
        <v>2226.0500000000002</v>
      </c>
      <c r="L166" s="31">
        <v>2199.9499999999998</v>
      </c>
      <c r="M166" s="31">
        <v>4.3616700000000002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2519.3000000000002</v>
      </c>
      <c r="D167" s="40">
        <v>2530.4833333333336</v>
      </c>
      <c r="E167" s="40">
        <v>2499.3166666666671</v>
      </c>
      <c r="F167" s="40">
        <v>2479.3333333333335</v>
      </c>
      <c r="G167" s="40">
        <v>2448.166666666667</v>
      </c>
      <c r="H167" s="40">
        <v>2550.4666666666672</v>
      </c>
      <c r="I167" s="40">
        <v>2581.6333333333332</v>
      </c>
      <c r="J167" s="40">
        <v>2601.6166666666672</v>
      </c>
      <c r="K167" s="31">
        <v>2561.65</v>
      </c>
      <c r="L167" s="31">
        <v>2510.5</v>
      </c>
      <c r="M167" s="31">
        <v>2.71441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2336.1999999999998</v>
      </c>
      <c r="D168" s="40">
        <v>2357.6333333333332</v>
      </c>
      <c r="E168" s="40">
        <v>2307.2666666666664</v>
      </c>
      <c r="F168" s="40">
        <v>2278.333333333333</v>
      </c>
      <c r="G168" s="40">
        <v>2227.9666666666662</v>
      </c>
      <c r="H168" s="40">
        <v>2386.5666666666666</v>
      </c>
      <c r="I168" s="40">
        <v>2436.9333333333334</v>
      </c>
      <c r="J168" s="40">
        <v>2465.8666666666668</v>
      </c>
      <c r="K168" s="31">
        <v>2408</v>
      </c>
      <c r="L168" s="31">
        <v>2328.6999999999998</v>
      </c>
      <c r="M168" s="31">
        <v>2.4886599999999999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120.55</v>
      </c>
      <c r="D169" s="40">
        <v>121.03333333333335</v>
      </c>
      <c r="E169" s="40">
        <v>119.61666666666669</v>
      </c>
      <c r="F169" s="40">
        <v>118.68333333333334</v>
      </c>
      <c r="G169" s="40">
        <v>117.26666666666668</v>
      </c>
      <c r="H169" s="40">
        <v>121.9666666666667</v>
      </c>
      <c r="I169" s="40">
        <v>123.38333333333335</v>
      </c>
      <c r="J169" s="40">
        <v>124.31666666666671</v>
      </c>
      <c r="K169" s="31">
        <v>122.45</v>
      </c>
      <c r="L169" s="31">
        <v>120.1</v>
      </c>
      <c r="M169" s="31">
        <v>30.723050000000001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202</v>
      </c>
      <c r="D170" s="40">
        <v>203.78333333333333</v>
      </c>
      <c r="E170" s="40">
        <v>199.56666666666666</v>
      </c>
      <c r="F170" s="40">
        <v>197.13333333333333</v>
      </c>
      <c r="G170" s="40">
        <v>192.91666666666666</v>
      </c>
      <c r="H170" s="40">
        <v>206.21666666666667</v>
      </c>
      <c r="I170" s="40">
        <v>210.43333333333331</v>
      </c>
      <c r="J170" s="40">
        <v>212.86666666666667</v>
      </c>
      <c r="K170" s="31">
        <v>208</v>
      </c>
      <c r="L170" s="31">
        <v>201.35</v>
      </c>
      <c r="M170" s="31">
        <v>84.918350000000004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439</v>
      </c>
      <c r="D171" s="40">
        <v>442.73333333333335</v>
      </c>
      <c r="E171" s="40">
        <v>429.9666666666667</v>
      </c>
      <c r="F171" s="40">
        <v>420.93333333333334</v>
      </c>
      <c r="G171" s="40">
        <v>408.16666666666669</v>
      </c>
      <c r="H171" s="40">
        <v>451.76666666666671</v>
      </c>
      <c r="I171" s="40">
        <v>464.53333333333336</v>
      </c>
      <c r="J171" s="40">
        <v>473.56666666666672</v>
      </c>
      <c r="K171" s="31">
        <v>455.5</v>
      </c>
      <c r="L171" s="31">
        <v>433.7</v>
      </c>
      <c r="M171" s="31">
        <v>11.29402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15106.15</v>
      </c>
      <c r="D172" s="40">
        <v>15118.033333333335</v>
      </c>
      <c r="E172" s="40">
        <v>14999.316666666669</v>
      </c>
      <c r="F172" s="40">
        <v>14892.483333333335</v>
      </c>
      <c r="G172" s="40">
        <v>14773.76666666667</v>
      </c>
      <c r="H172" s="40">
        <v>15224.866666666669</v>
      </c>
      <c r="I172" s="40">
        <v>15343.583333333332</v>
      </c>
      <c r="J172" s="40">
        <v>15450.416666666668</v>
      </c>
      <c r="K172" s="31">
        <v>15236.75</v>
      </c>
      <c r="L172" s="31">
        <v>15011.2</v>
      </c>
      <c r="M172" s="31">
        <v>2.9929999999999998E-2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38</v>
      </c>
      <c r="D173" s="40">
        <v>38.25</v>
      </c>
      <c r="E173" s="40">
        <v>37.6</v>
      </c>
      <c r="F173" s="40">
        <v>37.200000000000003</v>
      </c>
      <c r="G173" s="40">
        <v>36.550000000000004</v>
      </c>
      <c r="H173" s="40">
        <v>38.65</v>
      </c>
      <c r="I173" s="40">
        <v>39.300000000000004</v>
      </c>
      <c r="J173" s="40">
        <v>39.699999999999996</v>
      </c>
      <c r="K173" s="31">
        <v>38.9</v>
      </c>
      <c r="L173" s="31">
        <v>37.85</v>
      </c>
      <c r="M173" s="31">
        <v>409.15598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189.9</v>
      </c>
      <c r="D174" s="40">
        <v>191.5</v>
      </c>
      <c r="E174" s="40">
        <v>187.2</v>
      </c>
      <c r="F174" s="40">
        <v>184.5</v>
      </c>
      <c r="G174" s="40">
        <v>180.2</v>
      </c>
      <c r="H174" s="40">
        <v>194.2</v>
      </c>
      <c r="I174" s="40">
        <v>198.5</v>
      </c>
      <c r="J174" s="40">
        <v>201.2</v>
      </c>
      <c r="K174" s="31">
        <v>195.8</v>
      </c>
      <c r="L174" s="31">
        <v>188.8</v>
      </c>
      <c r="M174" s="31">
        <v>73.549539999999993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132.80000000000001</v>
      </c>
      <c r="D175" s="40">
        <v>133.1</v>
      </c>
      <c r="E175" s="40">
        <v>131.44999999999999</v>
      </c>
      <c r="F175" s="40">
        <v>130.1</v>
      </c>
      <c r="G175" s="40">
        <v>128.44999999999999</v>
      </c>
      <c r="H175" s="40">
        <v>134.44999999999999</v>
      </c>
      <c r="I175" s="40">
        <v>136.10000000000002</v>
      </c>
      <c r="J175" s="40">
        <v>137.44999999999999</v>
      </c>
      <c r="K175" s="31">
        <v>134.75</v>
      </c>
      <c r="L175" s="31">
        <v>131.75</v>
      </c>
      <c r="M175" s="31">
        <v>69.920109999999994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2362.6</v>
      </c>
      <c r="D176" s="40">
        <v>2381.5833333333335</v>
      </c>
      <c r="E176" s="40">
        <v>2338.166666666667</v>
      </c>
      <c r="F176" s="40">
        <v>2313.7333333333336</v>
      </c>
      <c r="G176" s="40">
        <v>2270.3166666666671</v>
      </c>
      <c r="H176" s="40">
        <v>2406.0166666666669</v>
      </c>
      <c r="I176" s="40">
        <v>2449.4333333333338</v>
      </c>
      <c r="J176" s="40">
        <v>2473.8666666666668</v>
      </c>
      <c r="K176" s="31">
        <v>2425</v>
      </c>
      <c r="L176" s="31">
        <v>2357.15</v>
      </c>
      <c r="M176" s="31">
        <v>47.683340000000001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980</v>
      </c>
      <c r="D177" s="40">
        <v>982.0333333333333</v>
      </c>
      <c r="E177" s="40">
        <v>968.61666666666656</v>
      </c>
      <c r="F177" s="40">
        <v>957.23333333333323</v>
      </c>
      <c r="G177" s="40">
        <v>943.81666666666649</v>
      </c>
      <c r="H177" s="40">
        <v>993.41666666666663</v>
      </c>
      <c r="I177" s="40">
        <v>1006.8333333333334</v>
      </c>
      <c r="J177" s="40">
        <v>1018.2166666666667</v>
      </c>
      <c r="K177" s="31">
        <v>995.45</v>
      </c>
      <c r="L177" s="31">
        <v>970.65</v>
      </c>
      <c r="M177" s="31">
        <v>9.5212400000000006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1148.5</v>
      </c>
      <c r="D178" s="40">
        <v>1157.5</v>
      </c>
      <c r="E178" s="40">
        <v>1136</v>
      </c>
      <c r="F178" s="40">
        <v>1123.5</v>
      </c>
      <c r="G178" s="40">
        <v>1102</v>
      </c>
      <c r="H178" s="40">
        <v>1170</v>
      </c>
      <c r="I178" s="40">
        <v>1191.5</v>
      </c>
      <c r="J178" s="40">
        <v>1204</v>
      </c>
      <c r="K178" s="31">
        <v>1179</v>
      </c>
      <c r="L178" s="31">
        <v>1145</v>
      </c>
      <c r="M178" s="31">
        <v>9.3627099999999999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2057.65</v>
      </c>
      <c r="D179" s="40">
        <v>2072.5333333333333</v>
      </c>
      <c r="E179" s="40">
        <v>2037.3666666666668</v>
      </c>
      <c r="F179" s="40">
        <v>2017.0833333333335</v>
      </c>
      <c r="G179" s="40">
        <v>1981.916666666667</v>
      </c>
      <c r="H179" s="40">
        <v>2092.8166666666666</v>
      </c>
      <c r="I179" s="40">
        <v>2127.9833333333336</v>
      </c>
      <c r="J179" s="40">
        <v>2148.2666666666664</v>
      </c>
      <c r="K179" s="31">
        <v>2107.6999999999998</v>
      </c>
      <c r="L179" s="31">
        <v>2052.25</v>
      </c>
      <c r="M179" s="31">
        <v>3.6099700000000001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7795</v>
      </c>
      <c r="D180" s="40">
        <v>7835.333333333333</v>
      </c>
      <c r="E180" s="40">
        <v>7745.6666666666661</v>
      </c>
      <c r="F180" s="40">
        <v>7696.333333333333</v>
      </c>
      <c r="G180" s="40">
        <v>7606.6666666666661</v>
      </c>
      <c r="H180" s="40">
        <v>7884.6666666666661</v>
      </c>
      <c r="I180" s="40">
        <v>7974.3333333333321</v>
      </c>
      <c r="J180" s="40">
        <v>8023.6666666666661</v>
      </c>
      <c r="K180" s="31">
        <v>7925</v>
      </c>
      <c r="L180" s="31">
        <v>7786</v>
      </c>
      <c r="M180" s="31">
        <v>0.17982000000000001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25612.35</v>
      </c>
      <c r="D181" s="40">
        <v>25763.916666666668</v>
      </c>
      <c r="E181" s="40">
        <v>25378.383333333335</v>
      </c>
      <c r="F181" s="40">
        <v>25144.416666666668</v>
      </c>
      <c r="G181" s="40">
        <v>24758.883333333335</v>
      </c>
      <c r="H181" s="40">
        <v>25997.883333333335</v>
      </c>
      <c r="I181" s="40">
        <v>26383.416666666668</v>
      </c>
      <c r="J181" s="40">
        <v>26617.383333333335</v>
      </c>
      <c r="K181" s="31">
        <v>26149.45</v>
      </c>
      <c r="L181" s="31">
        <v>25529.95</v>
      </c>
      <c r="M181" s="31">
        <v>0.22538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1450.15</v>
      </c>
      <c r="D182" s="40">
        <v>1455.6833333333334</v>
      </c>
      <c r="E182" s="40">
        <v>1436.3666666666668</v>
      </c>
      <c r="F182" s="40">
        <v>1422.5833333333335</v>
      </c>
      <c r="G182" s="40">
        <v>1403.2666666666669</v>
      </c>
      <c r="H182" s="40">
        <v>1469.4666666666667</v>
      </c>
      <c r="I182" s="40">
        <v>1488.7833333333333</v>
      </c>
      <c r="J182" s="40">
        <v>1502.5666666666666</v>
      </c>
      <c r="K182" s="31">
        <v>1475</v>
      </c>
      <c r="L182" s="31">
        <v>1441.9</v>
      </c>
      <c r="M182" s="31">
        <v>5.7727500000000003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2180.5500000000002</v>
      </c>
      <c r="D183" s="40">
        <v>2192.5166666666669</v>
      </c>
      <c r="E183" s="40">
        <v>2156.0333333333338</v>
      </c>
      <c r="F183" s="40">
        <v>2131.5166666666669</v>
      </c>
      <c r="G183" s="40">
        <v>2095.0333333333338</v>
      </c>
      <c r="H183" s="40">
        <v>2217.0333333333338</v>
      </c>
      <c r="I183" s="40">
        <v>2253.5166666666664</v>
      </c>
      <c r="J183" s="40">
        <v>2278.0333333333338</v>
      </c>
      <c r="K183" s="31">
        <v>2229</v>
      </c>
      <c r="L183" s="31">
        <v>2168</v>
      </c>
      <c r="M183" s="31">
        <v>2.4984600000000001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465.3</v>
      </c>
      <c r="D184" s="40">
        <v>468.7</v>
      </c>
      <c r="E184" s="40">
        <v>460.4</v>
      </c>
      <c r="F184" s="40">
        <v>455.5</v>
      </c>
      <c r="G184" s="40">
        <v>447.2</v>
      </c>
      <c r="H184" s="40">
        <v>473.59999999999997</v>
      </c>
      <c r="I184" s="40">
        <v>481.90000000000003</v>
      </c>
      <c r="J184" s="40">
        <v>486.79999999999995</v>
      </c>
      <c r="K184" s="31">
        <v>477</v>
      </c>
      <c r="L184" s="31">
        <v>463.8</v>
      </c>
      <c r="M184" s="31">
        <v>143.53299999999999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102.9</v>
      </c>
      <c r="D185" s="40">
        <v>103.91666666666667</v>
      </c>
      <c r="E185" s="40">
        <v>101.23333333333335</v>
      </c>
      <c r="F185" s="40">
        <v>99.566666666666677</v>
      </c>
      <c r="G185" s="40">
        <v>96.883333333333354</v>
      </c>
      <c r="H185" s="40">
        <v>105.58333333333334</v>
      </c>
      <c r="I185" s="40">
        <v>108.26666666666665</v>
      </c>
      <c r="J185" s="40">
        <v>109.93333333333334</v>
      </c>
      <c r="K185" s="31">
        <v>106.6</v>
      </c>
      <c r="L185" s="31">
        <v>102.25</v>
      </c>
      <c r="M185" s="31">
        <v>407.98955999999998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737.15</v>
      </c>
      <c r="D186" s="40">
        <v>741.13333333333321</v>
      </c>
      <c r="E186" s="40">
        <v>729.71666666666647</v>
      </c>
      <c r="F186" s="40">
        <v>722.2833333333333</v>
      </c>
      <c r="G186" s="40">
        <v>710.86666666666656</v>
      </c>
      <c r="H186" s="40">
        <v>748.56666666666638</v>
      </c>
      <c r="I186" s="40">
        <v>759.98333333333312</v>
      </c>
      <c r="J186" s="40">
        <v>767.41666666666629</v>
      </c>
      <c r="K186" s="31">
        <v>752.55</v>
      </c>
      <c r="L186" s="31">
        <v>733.7</v>
      </c>
      <c r="M186" s="31">
        <v>25.77704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527.45000000000005</v>
      </c>
      <c r="D187" s="40">
        <v>529.63333333333333</v>
      </c>
      <c r="E187" s="40">
        <v>520.26666666666665</v>
      </c>
      <c r="F187" s="40">
        <v>513.08333333333337</v>
      </c>
      <c r="G187" s="40">
        <v>503.7166666666667</v>
      </c>
      <c r="H187" s="40">
        <v>536.81666666666661</v>
      </c>
      <c r="I187" s="40">
        <v>546.18333333333317</v>
      </c>
      <c r="J187" s="40">
        <v>553.36666666666656</v>
      </c>
      <c r="K187" s="31">
        <v>539</v>
      </c>
      <c r="L187" s="31">
        <v>522.45000000000005</v>
      </c>
      <c r="M187" s="31">
        <v>11.04735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569.85</v>
      </c>
      <c r="D188" s="40">
        <v>578.01666666666677</v>
      </c>
      <c r="E188" s="40">
        <v>557.08333333333348</v>
      </c>
      <c r="F188" s="40">
        <v>544.31666666666672</v>
      </c>
      <c r="G188" s="40">
        <v>523.38333333333344</v>
      </c>
      <c r="H188" s="40">
        <v>590.78333333333353</v>
      </c>
      <c r="I188" s="40">
        <v>611.7166666666667</v>
      </c>
      <c r="J188" s="40">
        <v>624.48333333333358</v>
      </c>
      <c r="K188" s="31">
        <v>598.95000000000005</v>
      </c>
      <c r="L188" s="31">
        <v>565.25</v>
      </c>
      <c r="M188" s="31">
        <v>7.5561499999999997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661.15</v>
      </c>
      <c r="D189" s="40">
        <v>664.43333333333328</v>
      </c>
      <c r="E189" s="40">
        <v>655.26666666666654</v>
      </c>
      <c r="F189" s="40">
        <v>649.38333333333321</v>
      </c>
      <c r="G189" s="40">
        <v>640.21666666666647</v>
      </c>
      <c r="H189" s="40">
        <v>670.31666666666661</v>
      </c>
      <c r="I189" s="40">
        <v>679.48333333333335</v>
      </c>
      <c r="J189" s="40">
        <v>685.36666666666667</v>
      </c>
      <c r="K189" s="31">
        <v>673.6</v>
      </c>
      <c r="L189" s="31">
        <v>658.55</v>
      </c>
      <c r="M189" s="31">
        <v>10.68384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896.2</v>
      </c>
      <c r="D190" s="40">
        <v>903.4666666666667</v>
      </c>
      <c r="E190" s="40">
        <v>885.93333333333339</v>
      </c>
      <c r="F190" s="40">
        <v>875.66666666666674</v>
      </c>
      <c r="G190" s="40">
        <v>858.13333333333344</v>
      </c>
      <c r="H190" s="40">
        <v>913.73333333333335</v>
      </c>
      <c r="I190" s="40">
        <v>931.26666666666665</v>
      </c>
      <c r="J190" s="40">
        <v>941.5333333333333</v>
      </c>
      <c r="K190" s="31">
        <v>921</v>
      </c>
      <c r="L190" s="31">
        <v>893.2</v>
      </c>
      <c r="M190" s="31">
        <v>14.981339999999999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1292.3499999999999</v>
      </c>
      <c r="D191" s="40">
        <v>1294.7166666666667</v>
      </c>
      <c r="E191" s="40">
        <v>1270.4833333333333</v>
      </c>
      <c r="F191" s="40">
        <v>1248.6166666666666</v>
      </c>
      <c r="G191" s="40">
        <v>1224.3833333333332</v>
      </c>
      <c r="H191" s="40">
        <v>1316.5833333333335</v>
      </c>
      <c r="I191" s="40">
        <v>1340.8166666666671</v>
      </c>
      <c r="J191" s="40">
        <v>1362.6833333333336</v>
      </c>
      <c r="K191" s="31">
        <v>1318.95</v>
      </c>
      <c r="L191" s="31">
        <v>1272.8499999999999</v>
      </c>
      <c r="M191" s="31">
        <v>3.0245500000000001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3536.4</v>
      </c>
      <c r="D192" s="40">
        <v>3572.1333333333332</v>
      </c>
      <c r="E192" s="40">
        <v>3486.2666666666664</v>
      </c>
      <c r="F192" s="40">
        <v>3436.1333333333332</v>
      </c>
      <c r="G192" s="40">
        <v>3350.2666666666664</v>
      </c>
      <c r="H192" s="40">
        <v>3622.2666666666664</v>
      </c>
      <c r="I192" s="40">
        <v>3708.1333333333332</v>
      </c>
      <c r="J192" s="40">
        <v>3758.2666666666664</v>
      </c>
      <c r="K192" s="31">
        <v>3658</v>
      </c>
      <c r="L192" s="31">
        <v>3522</v>
      </c>
      <c r="M192" s="31">
        <v>18.496420000000001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747.6</v>
      </c>
      <c r="D193" s="40">
        <v>757.04999999999984</v>
      </c>
      <c r="E193" s="40">
        <v>736.09999999999968</v>
      </c>
      <c r="F193" s="40">
        <v>724.5999999999998</v>
      </c>
      <c r="G193" s="40">
        <v>703.64999999999964</v>
      </c>
      <c r="H193" s="40">
        <v>768.54999999999973</v>
      </c>
      <c r="I193" s="40">
        <v>789.49999999999977</v>
      </c>
      <c r="J193" s="40">
        <v>800.99999999999977</v>
      </c>
      <c r="K193" s="31">
        <v>778</v>
      </c>
      <c r="L193" s="31">
        <v>745.55</v>
      </c>
      <c r="M193" s="31">
        <v>16.541429999999998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5701.85</v>
      </c>
      <c r="D194" s="40">
        <v>5754.4833333333336</v>
      </c>
      <c r="E194" s="40">
        <v>5638.666666666667</v>
      </c>
      <c r="F194" s="40">
        <v>5575.4833333333336</v>
      </c>
      <c r="G194" s="40">
        <v>5459.666666666667</v>
      </c>
      <c r="H194" s="40">
        <v>5817.666666666667</v>
      </c>
      <c r="I194" s="40">
        <v>5933.4833333333327</v>
      </c>
      <c r="J194" s="40">
        <v>5996.666666666667</v>
      </c>
      <c r="K194" s="31">
        <v>5870.3</v>
      </c>
      <c r="L194" s="31">
        <v>5691.3</v>
      </c>
      <c r="M194" s="31">
        <v>1.40411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467.2</v>
      </c>
      <c r="D195" s="40">
        <v>471.36666666666662</v>
      </c>
      <c r="E195" s="40">
        <v>461.83333333333326</v>
      </c>
      <c r="F195" s="40">
        <v>456.46666666666664</v>
      </c>
      <c r="G195" s="40">
        <v>446.93333333333328</v>
      </c>
      <c r="H195" s="40">
        <v>476.73333333333323</v>
      </c>
      <c r="I195" s="40">
        <v>486.26666666666665</v>
      </c>
      <c r="J195" s="40">
        <v>491.63333333333321</v>
      </c>
      <c r="K195" s="31">
        <v>480.9</v>
      </c>
      <c r="L195" s="31">
        <v>466</v>
      </c>
      <c r="M195" s="31">
        <v>174.73075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220.85</v>
      </c>
      <c r="D196" s="40">
        <v>222.51666666666665</v>
      </c>
      <c r="E196" s="40">
        <v>218.43333333333331</v>
      </c>
      <c r="F196" s="40">
        <v>216.01666666666665</v>
      </c>
      <c r="G196" s="40">
        <v>211.93333333333331</v>
      </c>
      <c r="H196" s="40">
        <v>224.93333333333331</v>
      </c>
      <c r="I196" s="40">
        <v>229.01666666666668</v>
      </c>
      <c r="J196" s="40">
        <v>231.43333333333331</v>
      </c>
      <c r="K196" s="31">
        <v>226.6</v>
      </c>
      <c r="L196" s="31">
        <v>220.1</v>
      </c>
      <c r="M196" s="31">
        <v>343.99065999999999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1108.8</v>
      </c>
      <c r="D197" s="40">
        <v>1117.3333333333333</v>
      </c>
      <c r="E197" s="40">
        <v>1093.6666666666665</v>
      </c>
      <c r="F197" s="40">
        <v>1078.5333333333333</v>
      </c>
      <c r="G197" s="40">
        <v>1054.8666666666666</v>
      </c>
      <c r="H197" s="40">
        <v>1132.4666666666665</v>
      </c>
      <c r="I197" s="40">
        <v>1156.133333333333</v>
      </c>
      <c r="J197" s="40">
        <v>1171.2666666666664</v>
      </c>
      <c r="K197" s="31">
        <v>1141</v>
      </c>
      <c r="L197" s="31">
        <v>1102.2</v>
      </c>
      <c r="M197" s="31">
        <v>82.159400000000005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1551.75</v>
      </c>
      <c r="D198" s="40">
        <v>1572.7166666666665</v>
      </c>
      <c r="E198" s="40">
        <v>1525.883333333333</v>
      </c>
      <c r="F198" s="40">
        <v>1500.0166666666664</v>
      </c>
      <c r="G198" s="40">
        <v>1453.1833333333329</v>
      </c>
      <c r="H198" s="40">
        <v>1598.583333333333</v>
      </c>
      <c r="I198" s="40">
        <v>1645.4166666666665</v>
      </c>
      <c r="J198" s="40">
        <v>1671.2833333333331</v>
      </c>
      <c r="K198" s="31">
        <v>1619.55</v>
      </c>
      <c r="L198" s="31">
        <v>1546.85</v>
      </c>
      <c r="M198" s="31">
        <v>29.117809999999999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941.85</v>
      </c>
      <c r="D199" s="40">
        <v>945.79999999999984</v>
      </c>
      <c r="E199" s="40">
        <v>928.59999999999968</v>
      </c>
      <c r="F199" s="40">
        <v>915.3499999999998</v>
      </c>
      <c r="G199" s="40">
        <v>898.14999999999964</v>
      </c>
      <c r="H199" s="40">
        <v>959.04999999999973</v>
      </c>
      <c r="I199" s="40">
        <v>976.24999999999977</v>
      </c>
      <c r="J199" s="40">
        <v>989.49999999999977</v>
      </c>
      <c r="K199" s="31">
        <v>963</v>
      </c>
      <c r="L199" s="31">
        <v>932.55</v>
      </c>
      <c r="M199" s="31">
        <v>3.3498199999999998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2325.3000000000002</v>
      </c>
      <c r="D200" s="40">
        <v>2341.1833333333329</v>
      </c>
      <c r="E200" s="40">
        <v>2302.516666666666</v>
      </c>
      <c r="F200" s="40">
        <v>2279.7333333333331</v>
      </c>
      <c r="G200" s="40">
        <v>2241.0666666666662</v>
      </c>
      <c r="H200" s="40">
        <v>2363.9666666666658</v>
      </c>
      <c r="I200" s="40">
        <v>2402.6333333333328</v>
      </c>
      <c r="J200" s="40">
        <v>2425.4166666666656</v>
      </c>
      <c r="K200" s="31">
        <v>2379.85</v>
      </c>
      <c r="L200" s="31">
        <v>2318.4</v>
      </c>
      <c r="M200" s="31">
        <v>5.4764099999999996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2936.95</v>
      </c>
      <c r="D201" s="40">
        <v>2958.8833333333332</v>
      </c>
      <c r="E201" s="40">
        <v>2902.8166666666666</v>
      </c>
      <c r="F201" s="40">
        <v>2868.6833333333334</v>
      </c>
      <c r="G201" s="40">
        <v>2812.6166666666668</v>
      </c>
      <c r="H201" s="40">
        <v>2993.0166666666664</v>
      </c>
      <c r="I201" s="40">
        <v>3049.083333333333</v>
      </c>
      <c r="J201" s="40">
        <v>3083.2166666666662</v>
      </c>
      <c r="K201" s="31">
        <v>3014.95</v>
      </c>
      <c r="L201" s="31">
        <v>2924.75</v>
      </c>
      <c r="M201" s="31">
        <v>1.1237900000000001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554.70000000000005</v>
      </c>
      <c r="D202" s="40">
        <v>561.13333333333333</v>
      </c>
      <c r="E202" s="40">
        <v>545.31666666666661</v>
      </c>
      <c r="F202" s="40">
        <v>535.93333333333328</v>
      </c>
      <c r="G202" s="40">
        <v>520.11666666666656</v>
      </c>
      <c r="H202" s="40">
        <v>570.51666666666665</v>
      </c>
      <c r="I202" s="40">
        <v>586.33333333333348</v>
      </c>
      <c r="J202" s="40">
        <v>595.7166666666667</v>
      </c>
      <c r="K202" s="31">
        <v>576.95000000000005</v>
      </c>
      <c r="L202" s="31">
        <v>551.75</v>
      </c>
      <c r="M202" s="31">
        <v>14.10805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998</v>
      </c>
      <c r="D203" s="40">
        <v>1005.4</v>
      </c>
      <c r="E203" s="40">
        <v>981.7</v>
      </c>
      <c r="F203" s="40">
        <v>965.40000000000009</v>
      </c>
      <c r="G203" s="40">
        <v>941.70000000000016</v>
      </c>
      <c r="H203" s="40">
        <v>1021.6999999999999</v>
      </c>
      <c r="I203" s="40">
        <v>1045.4000000000001</v>
      </c>
      <c r="J203" s="40">
        <v>1061.6999999999998</v>
      </c>
      <c r="K203" s="31">
        <v>1029.0999999999999</v>
      </c>
      <c r="L203" s="31">
        <v>989.1</v>
      </c>
      <c r="M203" s="31">
        <v>3.7351899999999998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716.55</v>
      </c>
      <c r="D204" s="40">
        <v>718.18333333333339</v>
      </c>
      <c r="E204" s="40">
        <v>703.36666666666679</v>
      </c>
      <c r="F204" s="40">
        <v>690.18333333333339</v>
      </c>
      <c r="G204" s="40">
        <v>675.36666666666679</v>
      </c>
      <c r="H204" s="40">
        <v>731.36666666666679</v>
      </c>
      <c r="I204" s="40">
        <v>746.18333333333339</v>
      </c>
      <c r="J204" s="40">
        <v>759.36666666666679</v>
      </c>
      <c r="K204" s="31">
        <v>733</v>
      </c>
      <c r="L204" s="31">
        <v>705</v>
      </c>
      <c r="M204" s="31">
        <v>45.51735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7214.6</v>
      </c>
      <c r="D205" s="40">
        <v>7268.4000000000005</v>
      </c>
      <c r="E205" s="40">
        <v>7147.2000000000007</v>
      </c>
      <c r="F205" s="40">
        <v>7079.8</v>
      </c>
      <c r="G205" s="40">
        <v>6958.6</v>
      </c>
      <c r="H205" s="40">
        <v>7335.8000000000011</v>
      </c>
      <c r="I205" s="40">
        <v>7457</v>
      </c>
      <c r="J205" s="40">
        <v>7524.4000000000015</v>
      </c>
      <c r="K205" s="31">
        <v>7389.6</v>
      </c>
      <c r="L205" s="31">
        <v>7201</v>
      </c>
      <c r="M205" s="31">
        <v>1.7385200000000001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44.75</v>
      </c>
      <c r="D206" s="40">
        <v>45.25</v>
      </c>
      <c r="E206" s="40">
        <v>44.05</v>
      </c>
      <c r="F206" s="40">
        <v>43.349999999999994</v>
      </c>
      <c r="G206" s="40">
        <v>42.149999999999991</v>
      </c>
      <c r="H206" s="40">
        <v>45.95</v>
      </c>
      <c r="I206" s="40">
        <v>47.150000000000006</v>
      </c>
      <c r="J206" s="40">
        <v>47.850000000000009</v>
      </c>
      <c r="K206" s="31">
        <v>46.45</v>
      </c>
      <c r="L206" s="31">
        <v>44.55</v>
      </c>
      <c r="M206" s="31">
        <v>133.12106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1499.65</v>
      </c>
      <c r="D207" s="40">
        <v>1503.5666666666666</v>
      </c>
      <c r="E207" s="40">
        <v>1489.2833333333333</v>
      </c>
      <c r="F207" s="40">
        <v>1478.9166666666667</v>
      </c>
      <c r="G207" s="40">
        <v>1464.6333333333334</v>
      </c>
      <c r="H207" s="40">
        <v>1513.9333333333332</v>
      </c>
      <c r="I207" s="40">
        <v>1528.2166666666665</v>
      </c>
      <c r="J207" s="40">
        <v>1538.583333333333</v>
      </c>
      <c r="K207" s="31">
        <v>1517.85</v>
      </c>
      <c r="L207" s="31">
        <v>1493.2</v>
      </c>
      <c r="M207" s="31">
        <v>1.82545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878.4</v>
      </c>
      <c r="D208" s="40">
        <v>885.09999999999991</v>
      </c>
      <c r="E208" s="40">
        <v>868.39999999999986</v>
      </c>
      <c r="F208" s="40">
        <v>858.4</v>
      </c>
      <c r="G208" s="40">
        <v>841.69999999999993</v>
      </c>
      <c r="H208" s="40">
        <v>895.0999999999998</v>
      </c>
      <c r="I208" s="40">
        <v>911.79999999999984</v>
      </c>
      <c r="J208" s="40">
        <v>921.79999999999973</v>
      </c>
      <c r="K208" s="31">
        <v>901.8</v>
      </c>
      <c r="L208" s="31">
        <v>875.1</v>
      </c>
      <c r="M208" s="31">
        <v>13.70051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885.5</v>
      </c>
      <c r="D209" s="40">
        <v>886.19999999999993</v>
      </c>
      <c r="E209" s="40">
        <v>872.44999999999982</v>
      </c>
      <c r="F209" s="40">
        <v>859.39999999999986</v>
      </c>
      <c r="G209" s="40">
        <v>845.64999999999975</v>
      </c>
      <c r="H209" s="40">
        <v>899.24999999999989</v>
      </c>
      <c r="I209" s="40">
        <v>913.00000000000011</v>
      </c>
      <c r="J209" s="40">
        <v>926.05</v>
      </c>
      <c r="K209" s="31">
        <v>899.95</v>
      </c>
      <c r="L209" s="31">
        <v>873.15</v>
      </c>
      <c r="M209" s="31">
        <v>2.11354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335.7</v>
      </c>
      <c r="D210" s="40">
        <v>337.8</v>
      </c>
      <c r="E210" s="40">
        <v>332</v>
      </c>
      <c r="F210" s="40">
        <v>328.3</v>
      </c>
      <c r="G210" s="40">
        <v>322.5</v>
      </c>
      <c r="H210" s="40">
        <v>341.5</v>
      </c>
      <c r="I210" s="40">
        <v>347.30000000000007</v>
      </c>
      <c r="J210" s="40">
        <v>351</v>
      </c>
      <c r="K210" s="31">
        <v>343.6</v>
      </c>
      <c r="L210" s="31">
        <v>334.1</v>
      </c>
      <c r="M210" s="31">
        <v>86.122569999999996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15</v>
      </c>
      <c r="D211" s="40">
        <v>15.083333333333334</v>
      </c>
      <c r="E211" s="40">
        <v>14.316666666666668</v>
      </c>
      <c r="F211" s="40">
        <v>13.633333333333335</v>
      </c>
      <c r="G211" s="40">
        <v>12.866666666666669</v>
      </c>
      <c r="H211" s="40">
        <v>15.766666666666667</v>
      </c>
      <c r="I211" s="40">
        <v>16.533333333333331</v>
      </c>
      <c r="J211" s="40">
        <v>17.216666666666669</v>
      </c>
      <c r="K211" s="31">
        <v>15.85</v>
      </c>
      <c r="L211" s="31">
        <v>14.4</v>
      </c>
      <c r="M211" s="31">
        <v>16951.43922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1226.3</v>
      </c>
      <c r="D212" s="40">
        <v>1234.5</v>
      </c>
      <c r="E212" s="40">
        <v>1215.3499999999999</v>
      </c>
      <c r="F212" s="40">
        <v>1204.3999999999999</v>
      </c>
      <c r="G212" s="40">
        <v>1185.2499999999998</v>
      </c>
      <c r="H212" s="40">
        <v>1245.45</v>
      </c>
      <c r="I212" s="40">
        <v>1264.6000000000001</v>
      </c>
      <c r="J212" s="40">
        <v>1275.5500000000002</v>
      </c>
      <c r="K212" s="31">
        <v>1253.6500000000001</v>
      </c>
      <c r="L212" s="31">
        <v>1223.55</v>
      </c>
      <c r="M212" s="31">
        <v>5.7123900000000001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1979.9</v>
      </c>
      <c r="D213" s="40">
        <v>1997.1333333333332</v>
      </c>
      <c r="E213" s="40">
        <v>1957.7666666666664</v>
      </c>
      <c r="F213" s="40">
        <v>1935.6333333333332</v>
      </c>
      <c r="G213" s="40">
        <v>1896.2666666666664</v>
      </c>
      <c r="H213" s="40">
        <v>2019.2666666666664</v>
      </c>
      <c r="I213" s="40">
        <v>2058.6333333333332</v>
      </c>
      <c r="J213" s="40">
        <v>2080.7666666666664</v>
      </c>
      <c r="K213" s="31">
        <v>2036.5</v>
      </c>
      <c r="L213" s="31">
        <v>1975</v>
      </c>
      <c r="M213" s="31">
        <v>2.0446900000000001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624.5</v>
      </c>
      <c r="D214" s="40">
        <v>630.61666666666667</v>
      </c>
      <c r="E214" s="40">
        <v>617.0333333333333</v>
      </c>
      <c r="F214" s="40">
        <v>609.56666666666661</v>
      </c>
      <c r="G214" s="40">
        <v>595.98333333333323</v>
      </c>
      <c r="H214" s="40">
        <v>638.08333333333337</v>
      </c>
      <c r="I214" s="40">
        <v>651.66666666666663</v>
      </c>
      <c r="J214" s="40">
        <v>659.13333333333344</v>
      </c>
      <c r="K214" s="40">
        <v>644.20000000000005</v>
      </c>
      <c r="L214" s="40">
        <v>623.15</v>
      </c>
      <c r="M214" s="40">
        <v>47.049529999999997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12.6</v>
      </c>
      <c r="D215" s="40">
        <v>12.666666666666666</v>
      </c>
      <c r="E215" s="40">
        <v>12.433333333333332</v>
      </c>
      <c r="F215" s="40">
        <v>12.266666666666666</v>
      </c>
      <c r="G215" s="40">
        <v>12.033333333333331</v>
      </c>
      <c r="H215" s="40">
        <v>12.833333333333332</v>
      </c>
      <c r="I215" s="40">
        <v>13.066666666666666</v>
      </c>
      <c r="J215" s="40">
        <v>13.233333333333333</v>
      </c>
      <c r="K215" s="40">
        <v>12.9</v>
      </c>
      <c r="L215" s="40">
        <v>12.5</v>
      </c>
      <c r="M215" s="40">
        <v>823.73982000000001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356</v>
      </c>
      <c r="D216" s="40">
        <v>357.16666666666669</v>
      </c>
      <c r="E216" s="40">
        <v>350.33333333333337</v>
      </c>
      <c r="F216" s="40">
        <v>344.66666666666669</v>
      </c>
      <c r="G216" s="40">
        <v>337.83333333333337</v>
      </c>
      <c r="H216" s="40">
        <v>362.83333333333337</v>
      </c>
      <c r="I216" s="40">
        <v>369.66666666666674</v>
      </c>
      <c r="J216" s="40">
        <v>375.33333333333337</v>
      </c>
      <c r="K216" s="40">
        <v>364</v>
      </c>
      <c r="L216" s="40">
        <v>351.5</v>
      </c>
      <c r="M216" s="40">
        <v>382.58224000000001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13"/>
      <c r="B1" s="514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44537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06" t="s">
        <v>16</v>
      </c>
      <c r="B9" s="508" t="s">
        <v>18</v>
      </c>
      <c r="C9" s="512" t="s">
        <v>20</v>
      </c>
      <c r="D9" s="512" t="s">
        <v>21</v>
      </c>
      <c r="E9" s="503" t="s">
        <v>22</v>
      </c>
      <c r="F9" s="504"/>
      <c r="G9" s="505"/>
      <c r="H9" s="503" t="s">
        <v>23</v>
      </c>
      <c r="I9" s="504"/>
      <c r="J9" s="505"/>
      <c r="K9" s="26"/>
      <c r="L9" s="27"/>
      <c r="M9" s="53"/>
      <c r="N9" s="1"/>
      <c r="O9" s="1"/>
    </row>
    <row r="10" spans="1:15" ht="42.75" customHeight="1">
      <c r="A10" s="510"/>
      <c r="B10" s="511"/>
      <c r="C10" s="511"/>
      <c r="D10" s="51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26080.1</v>
      </c>
      <c r="D11" s="40">
        <v>25793.033333333336</v>
      </c>
      <c r="E11" s="40">
        <v>25187.066666666673</v>
      </c>
      <c r="F11" s="40">
        <v>24294.033333333336</v>
      </c>
      <c r="G11" s="40">
        <v>23688.066666666673</v>
      </c>
      <c r="H11" s="40">
        <v>26686.066666666673</v>
      </c>
      <c r="I11" s="40">
        <v>27292.03333333334</v>
      </c>
      <c r="J11" s="40">
        <v>28185.066666666673</v>
      </c>
      <c r="K11" s="31">
        <v>26399</v>
      </c>
      <c r="L11" s="31">
        <v>24900</v>
      </c>
      <c r="M11" s="31">
        <v>3.2030000000000003E-2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528.79999999999995</v>
      </c>
      <c r="D12" s="40">
        <v>528.4</v>
      </c>
      <c r="E12" s="40">
        <v>517.9</v>
      </c>
      <c r="F12" s="40">
        <v>507</v>
      </c>
      <c r="G12" s="40">
        <v>496.5</v>
      </c>
      <c r="H12" s="40">
        <v>539.29999999999995</v>
      </c>
      <c r="I12" s="40">
        <v>549.79999999999995</v>
      </c>
      <c r="J12" s="40">
        <v>560.69999999999993</v>
      </c>
      <c r="K12" s="31">
        <v>538.9</v>
      </c>
      <c r="L12" s="31">
        <v>517.5</v>
      </c>
      <c r="M12" s="31">
        <v>2.7912400000000002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956.95</v>
      </c>
      <c r="D13" s="40">
        <v>962.16666666666663</v>
      </c>
      <c r="E13" s="40">
        <v>949.33333333333326</v>
      </c>
      <c r="F13" s="40">
        <v>941.71666666666658</v>
      </c>
      <c r="G13" s="40">
        <v>928.88333333333321</v>
      </c>
      <c r="H13" s="40">
        <v>969.7833333333333</v>
      </c>
      <c r="I13" s="40">
        <v>982.61666666666656</v>
      </c>
      <c r="J13" s="40">
        <v>990.23333333333335</v>
      </c>
      <c r="K13" s="31">
        <v>975</v>
      </c>
      <c r="L13" s="31">
        <v>954.55</v>
      </c>
      <c r="M13" s="31">
        <v>5.2813600000000003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2645.4</v>
      </c>
      <c r="D14" s="40">
        <v>2691.8666666666663</v>
      </c>
      <c r="E14" s="40">
        <v>2578.7333333333327</v>
      </c>
      <c r="F14" s="40">
        <v>2512.0666666666662</v>
      </c>
      <c r="G14" s="40">
        <v>2398.9333333333325</v>
      </c>
      <c r="H14" s="40">
        <v>2758.5333333333328</v>
      </c>
      <c r="I14" s="40">
        <v>2871.666666666667</v>
      </c>
      <c r="J14" s="40">
        <v>2938.333333333333</v>
      </c>
      <c r="K14" s="31">
        <v>2805</v>
      </c>
      <c r="L14" s="31">
        <v>2625.2</v>
      </c>
      <c r="M14" s="31">
        <v>0.51373999999999997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2054.5500000000002</v>
      </c>
      <c r="D15" s="40">
        <v>2058.7999999999997</v>
      </c>
      <c r="E15" s="40">
        <v>2030.7499999999995</v>
      </c>
      <c r="F15" s="40">
        <v>2006.9499999999998</v>
      </c>
      <c r="G15" s="40">
        <v>1978.8999999999996</v>
      </c>
      <c r="H15" s="40">
        <v>2082.5999999999995</v>
      </c>
      <c r="I15" s="40">
        <v>2110.6499999999996</v>
      </c>
      <c r="J15" s="40">
        <v>2134.4499999999994</v>
      </c>
      <c r="K15" s="31">
        <v>2086.85</v>
      </c>
      <c r="L15" s="31">
        <v>2035</v>
      </c>
      <c r="M15" s="31">
        <v>0.57116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18711.7</v>
      </c>
      <c r="D16" s="40">
        <v>18779.100000000002</v>
      </c>
      <c r="E16" s="40">
        <v>18559.250000000004</v>
      </c>
      <c r="F16" s="40">
        <v>18406.800000000003</v>
      </c>
      <c r="G16" s="40">
        <v>18186.950000000004</v>
      </c>
      <c r="H16" s="40">
        <v>18931.550000000003</v>
      </c>
      <c r="I16" s="40">
        <v>19151.400000000001</v>
      </c>
      <c r="J16" s="40">
        <v>19303.850000000002</v>
      </c>
      <c r="K16" s="31">
        <v>18998.95</v>
      </c>
      <c r="L16" s="31">
        <v>18626.650000000001</v>
      </c>
      <c r="M16" s="31">
        <v>8.0649999999999999E-2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117.2</v>
      </c>
      <c r="D17" s="40">
        <v>118.2</v>
      </c>
      <c r="E17" s="40">
        <v>115.10000000000001</v>
      </c>
      <c r="F17" s="40">
        <v>113</v>
      </c>
      <c r="G17" s="40">
        <v>109.9</v>
      </c>
      <c r="H17" s="40">
        <v>120.30000000000001</v>
      </c>
      <c r="I17" s="40">
        <v>123.4</v>
      </c>
      <c r="J17" s="40">
        <v>125.50000000000001</v>
      </c>
      <c r="K17" s="31">
        <v>121.3</v>
      </c>
      <c r="L17" s="31">
        <v>116.1</v>
      </c>
      <c r="M17" s="31">
        <v>146.27198999999999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256.60000000000002</v>
      </c>
      <c r="D18" s="40">
        <v>258.59999999999997</v>
      </c>
      <c r="E18" s="40">
        <v>253.19999999999993</v>
      </c>
      <c r="F18" s="40">
        <v>249.79999999999995</v>
      </c>
      <c r="G18" s="40">
        <v>244.39999999999992</v>
      </c>
      <c r="H18" s="40">
        <v>261.99999999999994</v>
      </c>
      <c r="I18" s="40">
        <v>267.39999999999992</v>
      </c>
      <c r="J18" s="40">
        <v>270.79999999999995</v>
      </c>
      <c r="K18" s="31">
        <v>264</v>
      </c>
      <c r="L18" s="31">
        <v>255.2</v>
      </c>
      <c r="M18" s="31">
        <v>10.92989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2217.3000000000002</v>
      </c>
      <c r="D19" s="40">
        <v>2231.75</v>
      </c>
      <c r="E19" s="40">
        <v>2190.5500000000002</v>
      </c>
      <c r="F19" s="40">
        <v>2163.8000000000002</v>
      </c>
      <c r="G19" s="40">
        <v>2122.6000000000004</v>
      </c>
      <c r="H19" s="40">
        <v>2258.5</v>
      </c>
      <c r="I19" s="40">
        <v>2299.6999999999998</v>
      </c>
      <c r="J19" s="40">
        <v>2326.4499999999998</v>
      </c>
      <c r="K19" s="31">
        <v>2272.9499999999998</v>
      </c>
      <c r="L19" s="31">
        <v>2205</v>
      </c>
      <c r="M19" s="31">
        <v>2.3495599999999999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1645.6</v>
      </c>
      <c r="D20" s="40">
        <v>1671.1833333333334</v>
      </c>
      <c r="E20" s="40">
        <v>1614.4166666666667</v>
      </c>
      <c r="F20" s="40">
        <v>1583.2333333333333</v>
      </c>
      <c r="G20" s="40">
        <v>1526.4666666666667</v>
      </c>
      <c r="H20" s="40">
        <v>1702.3666666666668</v>
      </c>
      <c r="I20" s="40">
        <v>1759.1333333333332</v>
      </c>
      <c r="J20" s="40">
        <v>1790.3166666666668</v>
      </c>
      <c r="K20" s="31">
        <v>1727.95</v>
      </c>
      <c r="L20" s="31">
        <v>1640</v>
      </c>
      <c r="M20" s="31">
        <v>15.7468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1378.7</v>
      </c>
      <c r="D21" s="40">
        <v>1384.5999999999997</v>
      </c>
      <c r="E21" s="40">
        <v>1354.1999999999994</v>
      </c>
      <c r="F21" s="40">
        <v>1329.6999999999996</v>
      </c>
      <c r="G21" s="40">
        <v>1299.2999999999993</v>
      </c>
      <c r="H21" s="40">
        <v>1409.0999999999995</v>
      </c>
      <c r="I21" s="40">
        <v>1439.4999999999995</v>
      </c>
      <c r="J21" s="40">
        <v>1463.9999999999995</v>
      </c>
      <c r="K21" s="31">
        <v>1415</v>
      </c>
      <c r="L21" s="31">
        <v>1360.1</v>
      </c>
      <c r="M21" s="31">
        <v>5.16587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723.45</v>
      </c>
      <c r="D22" s="40">
        <v>729.81666666666661</v>
      </c>
      <c r="E22" s="40">
        <v>715.13333333333321</v>
      </c>
      <c r="F22" s="40">
        <v>706.81666666666661</v>
      </c>
      <c r="G22" s="40">
        <v>692.13333333333321</v>
      </c>
      <c r="H22" s="40">
        <v>738.13333333333321</v>
      </c>
      <c r="I22" s="40">
        <v>752.81666666666661</v>
      </c>
      <c r="J22" s="40">
        <v>761.13333333333321</v>
      </c>
      <c r="K22" s="31">
        <v>744.5</v>
      </c>
      <c r="L22" s="31">
        <v>721.5</v>
      </c>
      <c r="M22" s="31">
        <v>35.374110000000002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1874.15</v>
      </c>
      <c r="D23" s="40">
        <v>1871.4166666666667</v>
      </c>
      <c r="E23" s="40">
        <v>1842.8333333333335</v>
      </c>
      <c r="F23" s="40">
        <v>1811.5166666666667</v>
      </c>
      <c r="G23" s="40">
        <v>1782.9333333333334</v>
      </c>
      <c r="H23" s="40">
        <v>1902.7333333333336</v>
      </c>
      <c r="I23" s="40">
        <v>1931.3166666666671</v>
      </c>
      <c r="J23" s="40">
        <v>1962.6333333333337</v>
      </c>
      <c r="K23" s="31">
        <v>1900</v>
      </c>
      <c r="L23" s="31">
        <v>1840.1</v>
      </c>
      <c r="M23" s="31">
        <v>1.04084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330.5</v>
      </c>
      <c r="D24" s="40">
        <v>333.33333333333331</v>
      </c>
      <c r="E24" s="40">
        <v>327.16666666666663</v>
      </c>
      <c r="F24" s="40">
        <v>323.83333333333331</v>
      </c>
      <c r="G24" s="40">
        <v>317.66666666666663</v>
      </c>
      <c r="H24" s="40">
        <v>336.66666666666663</v>
      </c>
      <c r="I24" s="40">
        <v>342.83333333333326</v>
      </c>
      <c r="J24" s="40">
        <v>346.16666666666663</v>
      </c>
      <c r="K24" s="31">
        <v>339.5</v>
      </c>
      <c r="L24" s="31">
        <v>330</v>
      </c>
      <c r="M24" s="31">
        <v>0.71689999999999998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241.1</v>
      </c>
      <c r="D25" s="40">
        <v>243.45000000000002</v>
      </c>
      <c r="E25" s="40">
        <v>235.90000000000003</v>
      </c>
      <c r="F25" s="40">
        <v>230.70000000000002</v>
      </c>
      <c r="G25" s="40">
        <v>223.15000000000003</v>
      </c>
      <c r="H25" s="40">
        <v>248.65000000000003</v>
      </c>
      <c r="I25" s="40">
        <v>256.20000000000005</v>
      </c>
      <c r="J25" s="40">
        <v>261.40000000000003</v>
      </c>
      <c r="K25" s="31">
        <v>251</v>
      </c>
      <c r="L25" s="31">
        <v>238.25</v>
      </c>
      <c r="M25" s="31">
        <v>10.64325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1066.55</v>
      </c>
      <c r="D26" s="40">
        <v>1076.1333333333332</v>
      </c>
      <c r="E26" s="40">
        <v>1052.4666666666665</v>
      </c>
      <c r="F26" s="40">
        <v>1038.3833333333332</v>
      </c>
      <c r="G26" s="40">
        <v>1014.7166666666665</v>
      </c>
      <c r="H26" s="40">
        <v>1090.2166666666665</v>
      </c>
      <c r="I26" s="40">
        <v>1113.8833333333334</v>
      </c>
      <c r="J26" s="40">
        <v>1127.9666666666665</v>
      </c>
      <c r="K26" s="31">
        <v>1099.8</v>
      </c>
      <c r="L26" s="31">
        <v>1062.05</v>
      </c>
      <c r="M26" s="31">
        <v>3.0033799999999999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1815.7</v>
      </c>
      <c r="D27" s="40">
        <v>1824.9833333333333</v>
      </c>
      <c r="E27" s="40">
        <v>1800.7166666666667</v>
      </c>
      <c r="F27" s="40">
        <v>1785.7333333333333</v>
      </c>
      <c r="G27" s="40">
        <v>1761.4666666666667</v>
      </c>
      <c r="H27" s="40">
        <v>1839.9666666666667</v>
      </c>
      <c r="I27" s="40">
        <v>1864.2333333333336</v>
      </c>
      <c r="J27" s="40">
        <v>1879.2166666666667</v>
      </c>
      <c r="K27" s="31">
        <v>1849.25</v>
      </c>
      <c r="L27" s="31">
        <v>1810</v>
      </c>
      <c r="M27" s="31">
        <v>9.64E-2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2058.85</v>
      </c>
      <c r="D28" s="40">
        <v>2079.3333333333335</v>
      </c>
      <c r="E28" s="40">
        <v>2029.666666666667</v>
      </c>
      <c r="F28" s="40">
        <v>2000.4833333333336</v>
      </c>
      <c r="G28" s="40">
        <v>1950.8166666666671</v>
      </c>
      <c r="H28" s="40">
        <v>2108.5166666666669</v>
      </c>
      <c r="I28" s="40">
        <v>2158.1833333333338</v>
      </c>
      <c r="J28" s="40">
        <v>2187.3666666666668</v>
      </c>
      <c r="K28" s="31">
        <v>2129</v>
      </c>
      <c r="L28" s="31">
        <v>2050.15</v>
      </c>
      <c r="M28" s="31">
        <v>0.26474999999999999</v>
      </c>
      <c r="N28" s="1"/>
      <c r="O28" s="1"/>
    </row>
    <row r="29" spans="1:15" ht="12.75" customHeight="1">
      <c r="A29" s="31">
        <v>19</v>
      </c>
      <c r="B29" s="31" t="s">
        <v>299</v>
      </c>
      <c r="C29" s="31">
        <v>99.65</v>
      </c>
      <c r="D29" s="40">
        <v>100.26666666666667</v>
      </c>
      <c r="E29" s="40">
        <v>98.433333333333337</v>
      </c>
      <c r="F29" s="40">
        <v>97.216666666666669</v>
      </c>
      <c r="G29" s="40">
        <v>95.38333333333334</v>
      </c>
      <c r="H29" s="40">
        <v>101.48333333333333</v>
      </c>
      <c r="I29" s="40">
        <v>103.31666666666668</v>
      </c>
      <c r="J29" s="40">
        <v>104.53333333333333</v>
      </c>
      <c r="K29" s="31">
        <v>102.1</v>
      </c>
      <c r="L29" s="31">
        <v>99.05</v>
      </c>
      <c r="M29" s="31">
        <v>1.31318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3409.8</v>
      </c>
      <c r="D30" s="40">
        <v>3412.5166666666664</v>
      </c>
      <c r="E30" s="40">
        <v>3365.083333333333</v>
      </c>
      <c r="F30" s="40">
        <v>3320.3666666666668</v>
      </c>
      <c r="G30" s="40">
        <v>3272.9333333333334</v>
      </c>
      <c r="H30" s="40">
        <v>3457.2333333333327</v>
      </c>
      <c r="I30" s="40">
        <v>3504.6666666666661</v>
      </c>
      <c r="J30" s="40">
        <v>3549.3833333333323</v>
      </c>
      <c r="K30" s="31">
        <v>3459.95</v>
      </c>
      <c r="L30" s="31">
        <v>3367.8</v>
      </c>
      <c r="M30" s="31">
        <v>1.0179400000000001</v>
      </c>
      <c r="N30" s="1"/>
      <c r="O30" s="1"/>
    </row>
    <row r="31" spans="1:15" ht="12.75" customHeight="1">
      <c r="A31" s="31">
        <v>21</v>
      </c>
      <c r="B31" s="31" t="s">
        <v>300</v>
      </c>
      <c r="C31" s="31">
        <v>3161.9</v>
      </c>
      <c r="D31" s="40">
        <v>3167.1833333333338</v>
      </c>
      <c r="E31" s="40">
        <v>2994.8166666666675</v>
      </c>
      <c r="F31" s="40">
        <v>2827.7333333333336</v>
      </c>
      <c r="G31" s="40">
        <v>2655.3666666666672</v>
      </c>
      <c r="H31" s="40">
        <v>3334.2666666666678</v>
      </c>
      <c r="I31" s="40">
        <v>3506.6333333333337</v>
      </c>
      <c r="J31" s="40">
        <v>3673.7166666666681</v>
      </c>
      <c r="K31" s="31">
        <v>3339.55</v>
      </c>
      <c r="L31" s="31">
        <v>3000.1</v>
      </c>
      <c r="M31" s="31">
        <v>0.50370000000000004</v>
      </c>
      <c r="N31" s="1"/>
      <c r="O31" s="1"/>
    </row>
    <row r="32" spans="1:15" ht="12.75" customHeight="1">
      <c r="A32" s="31">
        <v>22</v>
      </c>
      <c r="B32" s="31" t="s">
        <v>301</v>
      </c>
      <c r="C32" s="31">
        <v>21.45</v>
      </c>
      <c r="D32" s="40">
        <v>21.633333333333336</v>
      </c>
      <c r="E32" s="40">
        <v>20.716666666666672</v>
      </c>
      <c r="F32" s="40">
        <v>19.983333333333334</v>
      </c>
      <c r="G32" s="40">
        <v>19.06666666666667</v>
      </c>
      <c r="H32" s="40">
        <v>22.366666666666674</v>
      </c>
      <c r="I32" s="40">
        <v>23.283333333333339</v>
      </c>
      <c r="J32" s="40">
        <v>24.016666666666676</v>
      </c>
      <c r="K32" s="31">
        <v>22.55</v>
      </c>
      <c r="L32" s="31">
        <v>20.9</v>
      </c>
      <c r="M32" s="31">
        <v>119.72493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625.6</v>
      </c>
      <c r="D33" s="40">
        <v>628.85</v>
      </c>
      <c r="E33" s="40">
        <v>621</v>
      </c>
      <c r="F33" s="40">
        <v>616.4</v>
      </c>
      <c r="G33" s="40">
        <v>608.54999999999995</v>
      </c>
      <c r="H33" s="40">
        <v>633.45000000000005</v>
      </c>
      <c r="I33" s="40">
        <v>641.30000000000018</v>
      </c>
      <c r="J33" s="40">
        <v>645.90000000000009</v>
      </c>
      <c r="K33" s="31">
        <v>636.70000000000005</v>
      </c>
      <c r="L33" s="31">
        <v>624.25</v>
      </c>
      <c r="M33" s="31">
        <v>4.6447099999999999</v>
      </c>
      <c r="N33" s="1"/>
      <c r="O33" s="1"/>
    </row>
    <row r="34" spans="1:15" ht="12.75" customHeight="1">
      <c r="A34" s="31">
        <v>24</v>
      </c>
      <c r="B34" s="31" t="s">
        <v>302</v>
      </c>
      <c r="C34" s="31">
        <v>3202.1</v>
      </c>
      <c r="D34" s="40">
        <v>3215.5166666666664</v>
      </c>
      <c r="E34" s="40">
        <v>3156.833333333333</v>
      </c>
      <c r="F34" s="40">
        <v>3111.5666666666666</v>
      </c>
      <c r="G34" s="40">
        <v>3052.8833333333332</v>
      </c>
      <c r="H34" s="40">
        <v>3260.7833333333328</v>
      </c>
      <c r="I34" s="40">
        <v>3319.4666666666662</v>
      </c>
      <c r="J34" s="40">
        <v>3364.7333333333327</v>
      </c>
      <c r="K34" s="31">
        <v>3274.2</v>
      </c>
      <c r="L34" s="31">
        <v>3170.25</v>
      </c>
      <c r="M34" s="31">
        <v>0.35508000000000001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370.15</v>
      </c>
      <c r="D35" s="40">
        <v>372.46666666666664</v>
      </c>
      <c r="E35" s="40">
        <v>365.98333333333329</v>
      </c>
      <c r="F35" s="40">
        <v>361.81666666666666</v>
      </c>
      <c r="G35" s="40">
        <v>355.33333333333331</v>
      </c>
      <c r="H35" s="40">
        <v>376.63333333333327</v>
      </c>
      <c r="I35" s="40">
        <v>383.11666666666662</v>
      </c>
      <c r="J35" s="40">
        <v>387.28333333333325</v>
      </c>
      <c r="K35" s="31">
        <v>378.95</v>
      </c>
      <c r="L35" s="31">
        <v>368.3</v>
      </c>
      <c r="M35" s="31">
        <v>11.57264</v>
      </c>
      <c r="N35" s="1"/>
      <c r="O35" s="1"/>
    </row>
    <row r="36" spans="1:15" ht="12.75" customHeight="1">
      <c r="A36" s="31">
        <v>26</v>
      </c>
      <c r="B36" s="31" t="s">
        <v>868</v>
      </c>
      <c r="C36" s="31">
        <v>1109.05</v>
      </c>
      <c r="D36" s="40">
        <v>1115.8500000000001</v>
      </c>
      <c r="E36" s="40">
        <v>1081.2000000000003</v>
      </c>
      <c r="F36" s="40">
        <v>1053.3500000000001</v>
      </c>
      <c r="G36" s="40">
        <v>1018.7000000000003</v>
      </c>
      <c r="H36" s="40">
        <v>1143.7000000000003</v>
      </c>
      <c r="I36" s="40">
        <v>1178.3500000000004</v>
      </c>
      <c r="J36" s="40">
        <v>1206.2000000000003</v>
      </c>
      <c r="K36" s="31">
        <v>1150.5</v>
      </c>
      <c r="L36" s="31">
        <v>1088</v>
      </c>
      <c r="M36" s="31">
        <v>3.0676899999999998</v>
      </c>
      <c r="N36" s="1"/>
      <c r="O36" s="1"/>
    </row>
    <row r="37" spans="1:15" ht="12.75" customHeight="1">
      <c r="A37" s="31">
        <v>27</v>
      </c>
      <c r="B37" s="31" t="s">
        <v>817</v>
      </c>
      <c r="C37" s="31">
        <v>796.65</v>
      </c>
      <c r="D37" s="40">
        <v>795.5</v>
      </c>
      <c r="E37" s="40">
        <v>786.25</v>
      </c>
      <c r="F37" s="40">
        <v>775.85</v>
      </c>
      <c r="G37" s="40">
        <v>766.6</v>
      </c>
      <c r="H37" s="40">
        <v>805.9</v>
      </c>
      <c r="I37" s="40">
        <v>815.15</v>
      </c>
      <c r="J37" s="40">
        <v>825.55</v>
      </c>
      <c r="K37" s="31">
        <v>804.75</v>
      </c>
      <c r="L37" s="31">
        <v>785.1</v>
      </c>
      <c r="M37" s="31">
        <v>0.35825000000000001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904.15</v>
      </c>
      <c r="D38" s="40">
        <v>914.68333333333339</v>
      </c>
      <c r="E38" s="40">
        <v>889.46666666666681</v>
      </c>
      <c r="F38" s="40">
        <v>874.78333333333342</v>
      </c>
      <c r="G38" s="40">
        <v>849.56666666666683</v>
      </c>
      <c r="H38" s="40">
        <v>929.36666666666679</v>
      </c>
      <c r="I38" s="40">
        <v>954.58333333333348</v>
      </c>
      <c r="J38" s="40">
        <v>969.26666666666677</v>
      </c>
      <c r="K38" s="31">
        <v>939.9</v>
      </c>
      <c r="L38" s="31">
        <v>900</v>
      </c>
      <c r="M38" s="31">
        <v>3.3174299999999999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805.5</v>
      </c>
      <c r="D39" s="40">
        <v>809.83333333333337</v>
      </c>
      <c r="E39" s="40">
        <v>794.66666666666674</v>
      </c>
      <c r="F39" s="40">
        <v>783.83333333333337</v>
      </c>
      <c r="G39" s="40">
        <v>768.66666666666674</v>
      </c>
      <c r="H39" s="40">
        <v>820.66666666666674</v>
      </c>
      <c r="I39" s="40">
        <v>835.83333333333348</v>
      </c>
      <c r="J39" s="40">
        <v>846.66666666666674</v>
      </c>
      <c r="K39" s="31">
        <v>825</v>
      </c>
      <c r="L39" s="31">
        <v>799</v>
      </c>
      <c r="M39" s="31">
        <v>3.0983800000000001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5299.8</v>
      </c>
      <c r="D40" s="40">
        <v>5347.95</v>
      </c>
      <c r="E40" s="40">
        <v>5227.8999999999996</v>
      </c>
      <c r="F40" s="40">
        <v>5156</v>
      </c>
      <c r="G40" s="40">
        <v>5035.95</v>
      </c>
      <c r="H40" s="40">
        <v>5419.8499999999995</v>
      </c>
      <c r="I40" s="40">
        <v>5539.9000000000005</v>
      </c>
      <c r="J40" s="40">
        <v>5611.7999999999993</v>
      </c>
      <c r="K40" s="31">
        <v>5468</v>
      </c>
      <c r="L40" s="31">
        <v>5276.05</v>
      </c>
      <c r="M40" s="31">
        <v>4.8924200000000004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204.85</v>
      </c>
      <c r="D41" s="40">
        <v>206.76666666666665</v>
      </c>
      <c r="E41" s="40">
        <v>202.33333333333331</v>
      </c>
      <c r="F41" s="40">
        <v>199.81666666666666</v>
      </c>
      <c r="G41" s="40">
        <v>195.38333333333333</v>
      </c>
      <c r="H41" s="40">
        <v>209.2833333333333</v>
      </c>
      <c r="I41" s="40">
        <v>213.71666666666664</v>
      </c>
      <c r="J41" s="40">
        <v>216.23333333333329</v>
      </c>
      <c r="K41" s="31">
        <v>211.2</v>
      </c>
      <c r="L41" s="31">
        <v>204.25</v>
      </c>
      <c r="M41" s="31">
        <v>16.068290000000001</v>
      </c>
      <c r="N41" s="1"/>
      <c r="O41" s="1"/>
    </row>
    <row r="42" spans="1:15" ht="12.75" customHeight="1">
      <c r="A42" s="31">
        <v>32</v>
      </c>
      <c r="B42" s="31" t="s">
        <v>303</v>
      </c>
      <c r="C42" s="31">
        <v>460.75</v>
      </c>
      <c r="D42" s="40">
        <v>463.73333333333335</v>
      </c>
      <c r="E42" s="40">
        <v>452.7166666666667</v>
      </c>
      <c r="F42" s="40">
        <v>444.68333333333334</v>
      </c>
      <c r="G42" s="40">
        <v>433.66666666666669</v>
      </c>
      <c r="H42" s="40">
        <v>471.76666666666671</v>
      </c>
      <c r="I42" s="40">
        <v>482.78333333333336</v>
      </c>
      <c r="J42" s="40">
        <v>490.81666666666672</v>
      </c>
      <c r="K42" s="31">
        <v>474.75</v>
      </c>
      <c r="L42" s="31">
        <v>455.7</v>
      </c>
      <c r="M42" s="31">
        <v>0.71799999999999997</v>
      </c>
      <c r="N42" s="1"/>
      <c r="O42" s="1"/>
    </row>
    <row r="43" spans="1:15" ht="12.75" customHeight="1">
      <c r="A43" s="31">
        <v>33</v>
      </c>
      <c r="B43" s="31" t="s">
        <v>304</v>
      </c>
      <c r="C43" s="31">
        <v>97.05</v>
      </c>
      <c r="D43" s="40">
        <v>98.316666666666663</v>
      </c>
      <c r="E43" s="40">
        <v>95.23333333333332</v>
      </c>
      <c r="F43" s="40">
        <v>93.416666666666657</v>
      </c>
      <c r="G43" s="40">
        <v>90.333333333333314</v>
      </c>
      <c r="H43" s="40">
        <v>100.13333333333333</v>
      </c>
      <c r="I43" s="40">
        <v>103.21666666666667</v>
      </c>
      <c r="J43" s="40">
        <v>105.03333333333333</v>
      </c>
      <c r="K43" s="31">
        <v>101.4</v>
      </c>
      <c r="L43" s="31">
        <v>96.5</v>
      </c>
      <c r="M43" s="31">
        <v>10.796889999999999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119.25</v>
      </c>
      <c r="D44" s="40">
        <v>119.51666666666667</v>
      </c>
      <c r="E44" s="40">
        <v>117.73333333333333</v>
      </c>
      <c r="F44" s="40">
        <v>116.21666666666667</v>
      </c>
      <c r="G44" s="40">
        <v>114.43333333333334</v>
      </c>
      <c r="H44" s="40">
        <v>121.03333333333333</v>
      </c>
      <c r="I44" s="40">
        <v>122.81666666666666</v>
      </c>
      <c r="J44" s="40">
        <v>124.33333333333333</v>
      </c>
      <c r="K44" s="31">
        <v>121.3</v>
      </c>
      <c r="L44" s="31">
        <v>118</v>
      </c>
      <c r="M44" s="31">
        <v>122.18468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3038.3</v>
      </c>
      <c r="D45" s="40">
        <v>3060.5166666666664</v>
      </c>
      <c r="E45" s="40">
        <v>3006.0333333333328</v>
      </c>
      <c r="F45" s="40">
        <v>2973.7666666666664</v>
      </c>
      <c r="G45" s="40">
        <v>2919.2833333333328</v>
      </c>
      <c r="H45" s="40">
        <v>3092.7833333333328</v>
      </c>
      <c r="I45" s="40">
        <v>3147.2666666666664</v>
      </c>
      <c r="J45" s="40">
        <v>3179.5333333333328</v>
      </c>
      <c r="K45" s="31">
        <v>3115</v>
      </c>
      <c r="L45" s="31">
        <v>3028.25</v>
      </c>
      <c r="M45" s="31">
        <v>11.07363</v>
      </c>
      <c r="N45" s="1"/>
      <c r="O45" s="1"/>
    </row>
    <row r="46" spans="1:15" ht="12.75" customHeight="1">
      <c r="A46" s="31">
        <v>36</v>
      </c>
      <c r="B46" s="31" t="s">
        <v>305</v>
      </c>
      <c r="C46" s="31">
        <v>192.45</v>
      </c>
      <c r="D46" s="40">
        <v>193.98333333333335</v>
      </c>
      <c r="E46" s="40">
        <v>189.4666666666667</v>
      </c>
      <c r="F46" s="40">
        <v>186.48333333333335</v>
      </c>
      <c r="G46" s="40">
        <v>181.9666666666667</v>
      </c>
      <c r="H46" s="40">
        <v>196.9666666666667</v>
      </c>
      <c r="I46" s="40">
        <v>201.48333333333335</v>
      </c>
      <c r="J46" s="40">
        <v>204.4666666666667</v>
      </c>
      <c r="K46" s="31">
        <v>198.5</v>
      </c>
      <c r="L46" s="31">
        <v>191</v>
      </c>
      <c r="M46" s="31">
        <v>4.0968299999999997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2202.0500000000002</v>
      </c>
      <c r="D47" s="40">
        <v>2214.2500000000005</v>
      </c>
      <c r="E47" s="40">
        <v>2185.8500000000008</v>
      </c>
      <c r="F47" s="40">
        <v>2169.6500000000005</v>
      </c>
      <c r="G47" s="40">
        <v>2141.2500000000009</v>
      </c>
      <c r="H47" s="40">
        <v>2230.4500000000007</v>
      </c>
      <c r="I47" s="40">
        <v>2258.8500000000004</v>
      </c>
      <c r="J47" s="40">
        <v>2275.0500000000006</v>
      </c>
      <c r="K47" s="31">
        <v>2242.65</v>
      </c>
      <c r="L47" s="31">
        <v>2198.0500000000002</v>
      </c>
      <c r="M47" s="31">
        <v>0.88339999999999996</v>
      </c>
      <c r="N47" s="1"/>
      <c r="O47" s="1"/>
    </row>
    <row r="48" spans="1:15" ht="12.75" customHeight="1">
      <c r="A48" s="31">
        <v>38</v>
      </c>
      <c r="B48" s="31" t="s">
        <v>306</v>
      </c>
      <c r="C48" s="31">
        <v>3096.65</v>
      </c>
      <c r="D48" s="40">
        <v>3108.9166666666665</v>
      </c>
      <c r="E48" s="40">
        <v>3067.833333333333</v>
      </c>
      <c r="F48" s="40">
        <v>3039.0166666666664</v>
      </c>
      <c r="G48" s="40">
        <v>2997.9333333333329</v>
      </c>
      <c r="H48" s="40">
        <v>3137.7333333333331</v>
      </c>
      <c r="I48" s="40">
        <v>3178.8166666666662</v>
      </c>
      <c r="J48" s="40">
        <v>3207.6333333333332</v>
      </c>
      <c r="K48" s="31">
        <v>3150</v>
      </c>
      <c r="L48" s="31">
        <v>3080.1</v>
      </c>
      <c r="M48" s="31">
        <v>0.13163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1561.05</v>
      </c>
      <c r="D49" s="40">
        <v>1564.7333333333336</v>
      </c>
      <c r="E49" s="40">
        <v>1509.4666666666672</v>
      </c>
      <c r="F49" s="40">
        <v>1457.8833333333337</v>
      </c>
      <c r="G49" s="40">
        <v>1402.6166666666672</v>
      </c>
      <c r="H49" s="40">
        <v>1616.3166666666671</v>
      </c>
      <c r="I49" s="40">
        <v>1671.5833333333335</v>
      </c>
      <c r="J49" s="40">
        <v>1723.166666666667</v>
      </c>
      <c r="K49" s="31">
        <v>1620</v>
      </c>
      <c r="L49" s="31">
        <v>1513.15</v>
      </c>
      <c r="M49" s="31">
        <v>1.33876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8871</v>
      </c>
      <c r="D50" s="40">
        <v>8889.9499999999989</v>
      </c>
      <c r="E50" s="40">
        <v>8706.0999999999985</v>
      </c>
      <c r="F50" s="40">
        <v>8541.1999999999989</v>
      </c>
      <c r="G50" s="40">
        <v>8357.3499999999985</v>
      </c>
      <c r="H50" s="40">
        <v>9054.8499999999985</v>
      </c>
      <c r="I50" s="40">
        <v>9238.7000000000007</v>
      </c>
      <c r="J50" s="40">
        <v>9403.5999999999985</v>
      </c>
      <c r="K50" s="31">
        <v>9073.7999999999993</v>
      </c>
      <c r="L50" s="31">
        <v>8725.0499999999993</v>
      </c>
      <c r="M50" s="31">
        <v>0.41794999999999999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1119.8499999999999</v>
      </c>
      <c r="D51" s="40">
        <v>1125.3333333333333</v>
      </c>
      <c r="E51" s="40">
        <v>1106.6666666666665</v>
      </c>
      <c r="F51" s="40">
        <v>1093.4833333333333</v>
      </c>
      <c r="G51" s="40">
        <v>1074.8166666666666</v>
      </c>
      <c r="H51" s="40">
        <v>1138.5166666666664</v>
      </c>
      <c r="I51" s="40">
        <v>1157.1833333333329</v>
      </c>
      <c r="J51" s="40">
        <v>1170.3666666666663</v>
      </c>
      <c r="K51" s="31">
        <v>1144</v>
      </c>
      <c r="L51" s="31">
        <v>1112.1500000000001</v>
      </c>
      <c r="M51" s="31">
        <v>3.89561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661.8</v>
      </c>
      <c r="D52" s="40">
        <v>665.6</v>
      </c>
      <c r="E52" s="40">
        <v>656.2</v>
      </c>
      <c r="F52" s="40">
        <v>650.6</v>
      </c>
      <c r="G52" s="40">
        <v>641.20000000000005</v>
      </c>
      <c r="H52" s="40">
        <v>671.2</v>
      </c>
      <c r="I52" s="40">
        <v>680.59999999999991</v>
      </c>
      <c r="J52" s="40">
        <v>686.2</v>
      </c>
      <c r="K52" s="31">
        <v>675</v>
      </c>
      <c r="L52" s="31">
        <v>660</v>
      </c>
      <c r="M52" s="31">
        <v>11.86164</v>
      </c>
      <c r="N52" s="1"/>
      <c r="O52" s="1"/>
    </row>
    <row r="53" spans="1:15" ht="12.75" customHeight="1">
      <c r="A53" s="31">
        <v>43</v>
      </c>
      <c r="B53" s="31" t="s">
        <v>309</v>
      </c>
      <c r="C53" s="31">
        <v>527.20000000000005</v>
      </c>
      <c r="D53" s="40">
        <v>531.31666666666672</v>
      </c>
      <c r="E53" s="40">
        <v>517.93333333333339</v>
      </c>
      <c r="F53" s="40">
        <v>508.66666666666663</v>
      </c>
      <c r="G53" s="40">
        <v>495.2833333333333</v>
      </c>
      <c r="H53" s="40">
        <v>540.58333333333348</v>
      </c>
      <c r="I53" s="40">
        <v>553.96666666666692</v>
      </c>
      <c r="J53" s="40">
        <v>563.23333333333358</v>
      </c>
      <c r="K53" s="31">
        <v>544.70000000000005</v>
      </c>
      <c r="L53" s="31">
        <v>522.04999999999995</v>
      </c>
      <c r="M53" s="31">
        <v>1.2416799999999999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663.1</v>
      </c>
      <c r="D54" s="40">
        <v>667.66666666666663</v>
      </c>
      <c r="E54" s="40">
        <v>656.58333333333326</v>
      </c>
      <c r="F54" s="40">
        <v>650.06666666666661</v>
      </c>
      <c r="G54" s="40">
        <v>638.98333333333323</v>
      </c>
      <c r="H54" s="40">
        <v>674.18333333333328</v>
      </c>
      <c r="I54" s="40">
        <v>685.26666666666654</v>
      </c>
      <c r="J54" s="40">
        <v>691.7833333333333</v>
      </c>
      <c r="K54" s="31">
        <v>678.75</v>
      </c>
      <c r="L54" s="31">
        <v>661.15</v>
      </c>
      <c r="M54" s="31">
        <v>80.227850000000004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3249.75</v>
      </c>
      <c r="D55" s="40">
        <v>3264.15</v>
      </c>
      <c r="E55" s="40">
        <v>3228.3</v>
      </c>
      <c r="F55" s="40">
        <v>3206.85</v>
      </c>
      <c r="G55" s="40">
        <v>3171</v>
      </c>
      <c r="H55" s="40">
        <v>3285.6000000000004</v>
      </c>
      <c r="I55" s="40">
        <v>3321.45</v>
      </c>
      <c r="J55" s="40">
        <v>3342.9000000000005</v>
      </c>
      <c r="K55" s="31">
        <v>3300</v>
      </c>
      <c r="L55" s="31">
        <v>3242.7</v>
      </c>
      <c r="M55" s="31">
        <v>2.5140699999999998</v>
      </c>
      <c r="N55" s="1"/>
      <c r="O55" s="1"/>
    </row>
    <row r="56" spans="1:15" ht="12.75" customHeight="1">
      <c r="A56" s="31">
        <v>46</v>
      </c>
      <c r="B56" s="31" t="s">
        <v>313</v>
      </c>
      <c r="C56" s="31">
        <v>181.8</v>
      </c>
      <c r="D56" s="40">
        <v>182.25</v>
      </c>
      <c r="E56" s="40">
        <v>180.55</v>
      </c>
      <c r="F56" s="40">
        <v>179.3</v>
      </c>
      <c r="G56" s="40">
        <v>177.60000000000002</v>
      </c>
      <c r="H56" s="40">
        <v>183.5</v>
      </c>
      <c r="I56" s="40">
        <v>185.2</v>
      </c>
      <c r="J56" s="40">
        <v>186.45</v>
      </c>
      <c r="K56" s="31">
        <v>183.95</v>
      </c>
      <c r="L56" s="31">
        <v>181</v>
      </c>
      <c r="M56" s="31">
        <v>5.4299099999999996</v>
      </c>
      <c r="N56" s="1"/>
      <c r="O56" s="1"/>
    </row>
    <row r="57" spans="1:15" ht="12.75" customHeight="1">
      <c r="A57" s="31">
        <v>47</v>
      </c>
      <c r="B57" s="31" t="s">
        <v>314</v>
      </c>
      <c r="C57" s="31">
        <v>1021.1</v>
      </c>
      <c r="D57" s="40">
        <v>1031.0333333333333</v>
      </c>
      <c r="E57" s="40">
        <v>1007.0666666666666</v>
      </c>
      <c r="F57" s="40">
        <v>993.0333333333333</v>
      </c>
      <c r="G57" s="40">
        <v>969.06666666666661</v>
      </c>
      <c r="H57" s="40">
        <v>1045.0666666666666</v>
      </c>
      <c r="I57" s="40">
        <v>1069.0333333333333</v>
      </c>
      <c r="J57" s="40">
        <v>1083.0666666666666</v>
      </c>
      <c r="K57" s="31">
        <v>1055</v>
      </c>
      <c r="L57" s="31">
        <v>1017</v>
      </c>
      <c r="M57" s="31">
        <v>0.87512999999999996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16893.45</v>
      </c>
      <c r="D58" s="40">
        <v>17114.466666666667</v>
      </c>
      <c r="E58" s="40">
        <v>16629.983333333334</v>
      </c>
      <c r="F58" s="40">
        <v>16366.516666666666</v>
      </c>
      <c r="G58" s="40">
        <v>15882.033333333333</v>
      </c>
      <c r="H58" s="40">
        <v>17377.933333333334</v>
      </c>
      <c r="I58" s="40">
        <v>17862.416666666672</v>
      </c>
      <c r="J58" s="40">
        <v>18125.883333333335</v>
      </c>
      <c r="K58" s="31">
        <v>17598.95</v>
      </c>
      <c r="L58" s="31">
        <v>16851</v>
      </c>
      <c r="M58" s="31">
        <v>2.0369000000000002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5253.25</v>
      </c>
      <c r="D59" s="40">
        <v>5314.5333333333338</v>
      </c>
      <c r="E59" s="40">
        <v>5102.4666666666672</v>
      </c>
      <c r="F59" s="40">
        <v>4951.6833333333334</v>
      </c>
      <c r="G59" s="40">
        <v>4739.6166666666668</v>
      </c>
      <c r="H59" s="40">
        <v>5465.3166666666675</v>
      </c>
      <c r="I59" s="40">
        <v>5677.383333333335</v>
      </c>
      <c r="J59" s="40">
        <v>5828.1666666666679</v>
      </c>
      <c r="K59" s="31">
        <v>5526.6</v>
      </c>
      <c r="L59" s="31">
        <v>5163.75</v>
      </c>
      <c r="M59" s="31">
        <v>1.2074499999999999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6951.75</v>
      </c>
      <c r="D60" s="40">
        <v>6995.25</v>
      </c>
      <c r="E60" s="40">
        <v>6894.6</v>
      </c>
      <c r="F60" s="40">
        <v>6837.4500000000007</v>
      </c>
      <c r="G60" s="40">
        <v>6736.8000000000011</v>
      </c>
      <c r="H60" s="40">
        <v>7052.4</v>
      </c>
      <c r="I60" s="40">
        <v>7153.0499999999993</v>
      </c>
      <c r="J60" s="40">
        <v>7210.1999999999989</v>
      </c>
      <c r="K60" s="31">
        <v>7095.9</v>
      </c>
      <c r="L60" s="31">
        <v>6938.1</v>
      </c>
      <c r="M60" s="31">
        <v>8.5825300000000002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3004.7</v>
      </c>
      <c r="D61" s="40">
        <v>3040.9</v>
      </c>
      <c r="E61" s="40">
        <v>2963.8</v>
      </c>
      <c r="F61" s="40">
        <v>2922.9</v>
      </c>
      <c r="G61" s="40">
        <v>2845.8</v>
      </c>
      <c r="H61" s="40">
        <v>3081.8</v>
      </c>
      <c r="I61" s="40">
        <v>3158.8999999999996</v>
      </c>
      <c r="J61" s="40">
        <v>3199.8</v>
      </c>
      <c r="K61" s="31">
        <v>3118</v>
      </c>
      <c r="L61" s="31">
        <v>3000</v>
      </c>
      <c r="M61" s="31">
        <v>0.41217999999999999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2123.5</v>
      </c>
      <c r="D62" s="40">
        <v>2153.4</v>
      </c>
      <c r="E62" s="40">
        <v>2086.1000000000004</v>
      </c>
      <c r="F62" s="40">
        <v>2048.7000000000003</v>
      </c>
      <c r="G62" s="40">
        <v>1981.4000000000005</v>
      </c>
      <c r="H62" s="40">
        <v>2190.8000000000002</v>
      </c>
      <c r="I62" s="40">
        <v>2258.1000000000004</v>
      </c>
      <c r="J62" s="40">
        <v>2295.5</v>
      </c>
      <c r="K62" s="31">
        <v>2220.6999999999998</v>
      </c>
      <c r="L62" s="31">
        <v>2116</v>
      </c>
      <c r="M62" s="31">
        <v>3.1600700000000002</v>
      </c>
      <c r="N62" s="1"/>
      <c r="O62" s="1"/>
    </row>
    <row r="63" spans="1:15" ht="12.75" customHeight="1">
      <c r="A63" s="31">
        <v>53</v>
      </c>
      <c r="B63" s="31" t="s">
        <v>316</v>
      </c>
      <c r="C63" s="31">
        <v>316.85000000000002</v>
      </c>
      <c r="D63" s="40">
        <v>318.76666666666665</v>
      </c>
      <c r="E63" s="40">
        <v>313.08333333333331</v>
      </c>
      <c r="F63" s="40">
        <v>309.31666666666666</v>
      </c>
      <c r="G63" s="40">
        <v>303.63333333333333</v>
      </c>
      <c r="H63" s="40">
        <v>322.5333333333333</v>
      </c>
      <c r="I63" s="40">
        <v>328.2166666666667</v>
      </c>
      <c r="J63" s="40">
        <v>331.98333333333329</v>
      </c>
      <c r="K63" s="31">
        <v>324.45</v>
      </c>
      <c r="L63" s="31">
        <v>315</v>
      </c>
      <c r="M63" s="31">
        <v>2.5208200000000001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271.35000000000002</v>
      </c>
      <c r="D64" s="40">
        <v>273.95000000000005</v>
      </c>
      <c r="E64" s="40">
        <v>268.10000000000008</v>
      </c>
      <c r="F64" s="40">
        <v>264.85000000000002</v>
      </c>
      <c r="G64" s="40">
        <v>259.00000000000006</v>
      </c>
      <c r="H64" s="40">
        <v>277.2000000000001</v>
      </c>
      <c r="I64" s="40">
        <v>283.05</v>
      </c>
      <c r="J64" s="40">
        <v>286.30000000000013</v>
      </c>
      <c r="K64" s="31">
        <v>279.8</v>
      </c>
      <c r="L64" s="31">
        <v>270.7</v>
      </c>
      <c r="M64" s="31">
        <v>44.606299999999997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87.05</v>
      </c>
      <c r="D65" s="40">
        <v>87.916666666666671</v>
      </c>
      <c r="E65" s="40">
        <v>85.88333333333334</v>
      </c>
      <c r="F65" s="40">
        <v>84.716666666666669</v>
      </c>
      <c r="G65" s="40">
        <v>82.683333333333337</v>
      </c>
      <c r="H65" s="40">
        <v>89.083333333333343</v>
      </c>
      <c r="I65" s="40">
        <v>91.116666666666674</v>
      </c>
      <c r="J65" s="40">
        <v>92.283333333333346</v>
      </c>
      <c r="K65" s="31">
        <v>89.95</v>
      </c>
      <c r="L65" s="31">
        <v>86.75</v>
      </c>
      <c r="M65" s="31">
        <v>247.12723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53.75</v>
      </c>
      <c r="D66" s="40">
        <v>54</v>
      </c>
      <c r="E66" s="40">
        <v>53.4</v>
      </c>
      <c r="F66" s="40">
        <v>53.05</v>
      </c>
      <c r="G66" s="40">
        <v>52.449999999999996</v>
      </c>
      <c r="H66" s="40">
        <v>54.35</v>
      </c>
      <c r="I66" s="40">
        <v>54.949999999999996</v>
      </c>
      <c r="J66" s="40">
        <v>55.300000000000004</v>
      </c>
      <c r="K66" s="31">
        <v>54.6</v>
      </c>
      <c r="L66" s="31">
        <v>53.65</v>
      </c>
      <c r="M66" s="31">
        <v>37.217939999999999</v>
      </c>
      <c r="N66" s="1"/>
      <c r="O66" s="1"/>
    </row>
    <row r="67" spans="1:15" ht="12.75" customHeight="1">
      <c r="A67" s="31">
        <v>57</v>
      </c>
      <c r="B67" s="31" t="s">
        <v>310</v>
      </c>
      <c r="C67" s="31">
        <v>2842.85</v>
      </c>
      <c r="D67" s="40">
        <v>2867.2166666666672</v>
      </c>
      <c r="E67" s="40">
        <v>2814.4333333333343</v>
      </c>
      <c r="F67" s="40">
        <v>2786.0166666666673</v>
      </c>
      <c r="G67" s="40">
        <v>2733.2333333333345</v>
      </c>
      <c r="H67" s="40">
        <v>2895.6333333333341</v>
      </c>
      <c r="I67" s="40">
        <v>2948.416666666667</v>
      </c>
      <c r="J67" s="40">
        <v>2976.8333333333339</v>
      </c>
      <c r="K67" s="31">
        <v>2920</v>
      </c>
      <c r="L67" s="31">
        <v>2838.8</v>
      </c>
      <c r="M67" s="31">
        <v>0.24099000000000001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1857.35</v>
      </c>
      <c r="D68" s="40">
        <v>1873.3</v>
      </c>
      <c r="E68" s="40">
        <v>1832.05</v>
      </c>
      <c r="F68" s="40">
        <v>1806.75</v>
      </c>
      <c r="G68" s="40">
        <v>1765.5</v>
      </c>
      <c r="H68" s="40">
        <v>1898.6</v>
      </c>
      <c r="I68" s="40">
        <v>1939.85</v>
      </c>
      <c r="J68" s="40">
        <v>1965.1499999999999</v>
      </c>
      <c r="K68" s="31">
        <v>1914.55</v>
      </c>
      <c r="L68" s="31">
        <v>1848</v>
      </c>
      <c r="M68" s="31">
        <v>2.6850100000000001</v>
      </c>
      <c r="N68" s="1"/>
      <c r="O68" s="1"/>
    </row>
    <row r="69" spans="1:15" ht="12.75" customHeight="1">
      <c r="A69" s="31">
        <v>59</v>
      </c>
      <c r="B69" s="31" t="s">
        <v>318</v>
      </c>
      <c r="C69" s="31">
        <v>4729.3</v>
      </c>
      <c r="D69" s="40">
        <v>4714.0999999999995</v>
      </c>
      <c r="E69" s="40">
        <v>4668.1999999999989</v>
      </c>
      <c r="F69" s="40">
        <v>4607.0999999999995</v>
      </c>
      <c r="G69" s="40">
        <v>4561.1999999999989</v>
      </c>
      <c r="H69" s="40">
        <v>4775.1999999999989</v>
      </c>
      <c r="I69" s="40">
        <v>4821.0999999999985</v>
      </c>
      <c r="J69" s="40">
        <v>4882.1999999999989</v>
      </c>
      <c r="K69" s="31">
        <v>4760</v>
      </c>
      <c r="L69" s="31">
        <v>4653</v>
      </c>
      <c r="M69" s="31">
        <v>0.36858999999999997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1000.1</v>
      </c>
      <c r="D70" s="40">
        <v>1007.0500000000001</v>
      </c>
      <c r="E70" s="40">
        <v>988.05000000000018</v>
      </c>
      <c r="F70" s="40">
        <v>976.00000000000011</v>
      </c>
      <c r="G70" s="40">
        <v>957.00000000000023</v>
      </c>
      <c r="H70" s="40">
        <v>1019.1000000000001</v>
      </c>
      <c r="I70" s="40">
        <v>1038.0999999999999</v>
      </c>
      <c r="J70" s="40">
        <v>1050.1500000000001</v>
      </c>
      <c r="K70" s="31">
        <v>1026.05</v>
      </c>
      <c r="L70" s="31">
        <v>995</v>
      </c>
      <c r="M70" s="31">
        <v>0.17379</v>
      </c>
      <c r="N70" s="1"/>
      <c r="O70" s="1"/>
    </row>
    <row r="71" spans="1:15" ht="12.75" customHeight="1">
      <c r="A71" s="31">
        <v>61</v>
      </c>
      <c r="B71" s="31" t="s">
        <v>319</v>
      </c>
      <c r="C71" s="31">
        <v>407.25</v>
      </c>
      <c r="D71" s="40">
        <v>409.7166666666667</v>
      </c>
      <c r="E71" s="40">
        <v>401.08333333333337</v>
      </c>
      <c r="F71" s="40">
        <v>394.91666666666669</v>
      </c>
      <c r="G71" s="40">
        <v>386.28333333333336</v>
      </c>
      <c r="H71" s="40">
        <v>415.88333333333338</v>
      </c>
      <c r="I71" s="40">
        <v>424.51666666666671</v>
      </c>
      <c r="J71" s="40">
        <v>430.68333333333339</v>
      </c>
      <c r="K71" s="31">
        <v>418.35</v>
      </c>
      <c r="L71" s="31">
        <v>403.55</v>
      </c>
      <c r="M71" s="31">
        <v>1.2922400000000001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207.85</v>
      </c>
      <c r="D72" s="40">
        <v>208.56666666666663</v>
      </c>
      <c r="E72" s="40">
        <v>205.93333333333328</v>
      </c>
      <c r="F72" s="40">
        <v>204.01666666666665</v>
      </c>
      <c r="G72" s="40">
        <v>201.3833333333333</v>
      </c>
      <c r="H72" s="40">
        <v>210.48333333333326</v>
      </c>
      <c r="I72" s="40">
        <v>213.11666666666665</v>
      </c>
      <c r="J72" s="40">
        <v>215.03333333333325</v>
      </c>
      <c r="K72" s="31">
        <v>211.2</v>
      </c>
      <c r="L72" s="31">
        <v>206.65</v>
      </c>
      <c r="M72" s="31">
        <v>49.172409999999999</v>
      </c>
      <c r="N72" s="1"/>
      <c r="O72" s="1"/>
    </row>
    <row r="73" spans="1:15" ht="12.75" customHeight="1">
      <c r="A73" s="31">
        <v>63</v>
      </c>
      <c r="B73" s="31" t="s">
        <v>311</v>
      </c>
      <c r="C73" s="31">
        <v>2014</v>
      </c>
      <c r="D73" s="40">
        <v>1992.3666666666668</v>
      </c>
      <c r="E73" s="40">
        <v>1923.5833333333335</v>
      </c>
      <c r="F73" s="40">
        <v>1833.1666666666667</v>
      </c>
      <c r="G73" s="40">
        <v>1764.3833333333334</v>
      </c>
      <c r="H73" s="40">
        <v>2082.7833333333338</v>
      </c>
      <c r="I73" s="40">
        <v>2151.5666666666666</v>
      </c>
      <c r="J73" s="40">
        <v>2241.9833333333336</v>
      </c>
      <c r="K73" s="31">
        <v>2061.15</v>
      </c>
      <c r="L73" s="31">
        <v>1901.95</v>
      </c>
      <c r="M73" s="31">
        <v>22.722290000000001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725.8</v>
      </c>
      <c r="D74" s="40">
        <v>726.86666666666667</v>
      </c>
      <c r="E74" s="40">
        <v>719.93333333333339</v>
      </c>
      <c r="F74" s="40">
        <v>714.06666666666672</v>
      </c>
      <c r="G74" s="40">
        <v>707.13333333333344</v>
      </c>
      <c r="H74" s="40">
        <v>732.73333333333335</v>
      </c>
      <c r="I74" s="40">
        <v>739.66666666666652</v>
      </c>
      <c r="J74" s="40">
        <v>745.5333333333333</v>
      </c>
      <c r="K74" s="31">
        <v>733.8</v>
      </c>
      <c r="L74" s="31">
        <v>721</v>
      </c>
      <c r="M74" s="31">
        <v>8.2643000000000004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687.95</v>
      </c>
      <c r="D75" s="40">
        <v>690.68333333333339</v>
      </c>
      <c r="E75" s="40">
        <v>678.36666666666679</v>
      </c>
      <c r="F75" s="40">
        <v>668.78333333333342</v>
      </c>
      <c r="G75" s="40">
        <v>656.46666666666681</v>
      </c>
      <c r="H75" s="40">
        <v>700.26666666666677</v>
      </c>
      <c r="I75" s="40">
        <v>712.58333333333337</v>
      </c>
      <c r="J75" s="40">
        <v>722.16666666666674</v>
      </c>
      <c r="K75" s="31">
        <v>703</v>
      </c>
      <c r="L75" s="31">
        <v>681.1</v>
      </c>
      <c r="M75" s="31">
        <v>19.86204</v>
      </c>
      <c r="N75" s="1"/>
      <c r="O75" s="1"/>
    </row>
    <row r="76" spans="1:15" ht="12.75" customHeight="1">
      <c r="A76" s="31">
        <v>66</v>
      </c>
      <c r="B76" s="31" t="s">
        <v>320</v>
      </c>
      <c r="C76" s="31">
        <v>9995.75</v>
      </c>
      <c r="D76" s="40">
        <v>10070.25</v>
      </c>
      <c r="E76" s="40">
        <v>9840.5</v>
      </c>
      <c r="F76" s="40">
        <v>9685.25</v>
      </c>
      <c r="G76" s="40">
        <v>9455.5</v>
      </c>
      <c r="H76" s="40">
        <v>10225.5</v>
      </c>
      <c r="I76" s="40">
        <v>10455.25</v>
      </c>
      <c r="J76" s="40">
        <v>10610.5</v>
      </c>
      <c r="K76" s="31">
        <v>10300</v>
      </c>
      <c r="L76" s="31">
        <v>9915</v>
      </c>
      <c r="M76" s="31">
        <v>3.3759999999999998E-2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697.6</v>
      </c>
      <c r="D77" s="40">
        <v>704.44999999999993</v>
      </c>
      <c r="E77" s="40">
        <v>686.99999999999989</v>
      </c>
      <c r="F77" s="40">
        <v>676.4</v>
      </c>
      <c r="G77" s="40">
        <v>658.94999999999993</v>
      </c>
      <c r="H77" s="40">
        <v>715.04999999999984</v>
      </c>
      <c r="I77" s="40">
        <v>732.49999999999989</v>
      </c>
      <c r="J77" s="40">
        <v>743.0999999999998</v>
      </c>
      <c r="K77" s="31">
        <v>721.9</v>
      </c>
      <c r="L77" s="31">
        <v>693.85</v>
      </c>
      <c r="M77" s="31">
        <v>88.044870000000003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60.9</v>
      </c>
      <c r="D78" s="40">
        <v>61.29999999999999</v>
      </c>
      <c r="E78" s="40">
        <v>59.649999999999977</v>
      </c>
      <c r="F78" s="40">
        <v>58.399999999999984</v>
      </c>
      <c r="G78" s="40">
        <v>56.749999999999972</v>
      </c>
      <c r="H78" s="40">
        <v>62.549999999999983</v>
      </c>
      <c r="I78" s="40">
        <v>64.2</v>
      </c>
      <c r="J78" s="40">
        <v>65.449999999999989</v>
      </c>
      <c r="K78" s="31">
        <v>62.95</v>
      </c>
      <c r="L78" s="31">
        <v>60.05</v>
      </c>
      <c r="M78" s="31">
        <v>439.29860000000002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359.75</v>
      </c>
      <c r="D79" s="40">
        <v>362.58333333333331</v>
      </c>
      <c r="E79" s="40">
        <v>355.66666666666663</v>
      </c>
      <c r="F79" s="40">
        <v>351.58333333333331</v>
      </c>
      <c r="G79" s="40">
        <v>344.66666666666663</v>
      </c>
      <c r="H79" s="40">
        <v>366.66666666666663</v>
      </c>
      <c r="I79" s="40">
        <v>373.58333333333326</v>
      </c>
      <c r="J79" s="40">
        <v>377.66666666666663</v>
      </c>
      <c r="K79" s="31">
        <v>369.5</v>
      </c>
      <c r="L79" s="31">
        <v>358.5</v>
      </c>
      <c r="M79" s="31">
        <v>13.094290000000001</v>
      </c>
      <c r="N79" s="1"/>
      <c r="O79" s="1"/>
    </row>
    <row r="80" spans="1:15" ht="12.75" customHeight="1">
      <c r="A80" s="31">
        <v>70</v>
      </c>
      <c r="B80" s="31" t="s">
        <v>321</v>
      </c>
      <c r="C80" s="31">
        <v>1311.6</v>
      </c>
      <c r="D80" s="40">
        <v>1319.5333333333333</v>
      </c>
      <c r="E80" s="40">
        <v>1296.0666666666666</v>
      </c>
      <c r="F80" s="40">
        <v>1280.5333333333333</v>
      </c>
      <c r="G80" s="40">
        <v>1257.0666666666666</v>
      </c>
      <c r="H80" s="40">
        <v>1335.0666666666666</v>
      </c>
      <c r="I80" s="40">
        <v>1358.5333333333333</v>
      </c>
      <c r="J80" s="40">
        <v>1374.0666666666666</v>
      </c>
      <c r="K80" s="31">
        <v>1343</v>
      </c>
      <c r="L80" s="31">
        <v>1304</v>
      </c>
      <c r="M80" s="31">
        <v>0.83491000000000004</v>
      </c>
      <c r="N80" s="1"/>
      <c r="O80" s="1"/>
    </row>
    <row r="81" spans="1:15" ht="12.75" customHeight="1">
      <c r="A81" s="31">
        <v>71</v>
      </c>
      <c r="B81" s="31" t="s">
        <v>323</v>
      </c>
      <c r="C81" s="31">
        <v>6474.8</v>
      </c>
      <c r="D81" s="40">
        <v>6473.8666666666659</v>
      </c>
      <c r="E81" s="40">
        <v>6345.7333333333318</v>
      </c>
      <c r="F81" s="40">
        <v>6216.6666666666661</v>
      </c>
      <c r="G81" s="40">
        <v>6088.5333333333319</v>
      </c>
      <c r="H81" s="40">
        <v>6602.9333333333316</v>
      </c>
      <c r="I81" s="40">
        <v>6731.0666666666648</v>
      </c>
      <c r="J81" s="40">
        <v>6860.1333333333314</v>
      </c>
      <c r="K81" s="31">
        <v>6602</v>
      </c>
      <c r="L81" s="31">
        <v>6344.8</v>
      </c>
      <c r="M81" s="31">
        <v>0.10857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985.7</v>
      </c>
      <c r="D82" s="40">
        <v>983.73333333333323</v>
      </c>
      <c r="E82" s="40">
        <v>966.46666666666647</v>
      </c>
      <c r="F82" s="40">
        <v>947.23333333333323</v>
      </c>
      <c r="G82" s="40">
        <v>929.96666666666647</v>
      </c>
      <c r="H82" s="40">
        <v>1002.9666666666665</v>
      </c>
      <c r="I82" s="40">
        <v>1020.2333333333331</v>
      </c>
      <c r="J82" s="40">
        <v>1039.4666666666665</v>
      </c>
      <c r="K82" s="31">
        <v>1001</v>
      </c>
      <c r="L82" s="31">
        <v>964.5</v>
      </c>
      <c r="M82" s="31">
        <v>0.43180000000000002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16120.1</v>
      </c>
      <c r="D83" s="40">
        <v>16246.700000000003</v>
      </c>
      <c r="E83" s="40">
        <v>15943.450000000004</v>
      </c>
      <c r="F83" s="40">
        <v>15766.800000000001</v>
      </c>
      <c r="G83" s="40">
        <v>15463.550000000003</v>
      </c>
      <c r="H83" s="40">
        <v>16423.350000000006</v>
      </c>
      <c r="I83" s="40">
        <v>16726.600000000002</v>
      </c>
      <c r="J83" s="40">
        <v>16903.250000000007</v>
      </c>
      <c r="K83" s="31">
        <v>16549.95</v>
      </c>
      <c r="L83" s="31">
        <v>16070.05</v>
      </c>
      <c r="M83" s="31">
        <v>0.58479000000000003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383.45</v>
      </c>
      <c r="D84" s="40">
        <v>384.61666666666662</v>
      </c>
      <c r="E84" s="40">
        <v>379.83333333333326</v>
      </c>
      <c r="F84" s="40">
        <v>376.21666666666664</v>
      </c>
      <c r="G84" s="40">
        <v>371.43333333333328</v>
      </c>
      <c r="H84" s="40">
        <v>388.23333333333323</v>
      </c>
      <c r="I84" s="40">
        <v>393.01666666666665</v>
      </c>
      <c r="J84" s="40">
        <v>396.63333333333321</v>
      </c>
      <c r="K84" s="31">
        <v>389.4</v>
      </c>
      <c r="L84" s="31">
        <v>381</v>
      </c>
      <c r="M84" s="31">
        <v>44.599060000000001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490.7</v>
      </c>
      <c r="D85" s="40">
        <v>492.13333333333327</v>
      </c>
      <c r="E85" s="40">
        <v>485.36666666666656</v>
      </c>
      <c r="F85" s="40">
        <v>480.0333333333333</v>
      </c>
      <c r="G85" s="40">
        <v>473.26666666666659</v>
      </c>
      <c r="H85" s="40">
        <v>497.46666666666653</v>
      </c>
      <c r="I85" s="40">
        <v>504.23333333333329</v>
      </c>
      <c r="J85" s="40">
        <v>509.56666666666649</v>
      </c>
      <c r="K85" s="31">
        <v>498.9</v>
      </c>
      <c r="L85" s="31">
        <v>486.8</v>
      </c>
      <c r="M85" s="31">
        <v>3.1796500000000001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3496.2</v>
      </c>
      <c r="D86" s="40">
        <v>3522.4333333333329</v>
      </c>
      <c r="E86" s="40">
        <v>3463.766666666666</v>
      </c>
      <c r="F86" s="40">
        <v>3431.333333333333</v>
      </c>
      <c r="G86" s="40">
        <v>3372.6666666666661</v>
      </c>
      <c r="H86" s="40">
        <v>3554.8666666666659</v>
      </c>
      <c r="I86" s="40">
        <v>3613.5333333333328</v>
      </c>
      <c r="J86" s="40">
        <v>3645.9666666666658</v>
      </c>
      <c r="K86" s="31">
        <v>3581.1</v>
      </c>
      <c r="L86" s="31">
        <v>3490</v>
      </c>
      <c r="M86" s="31">
        <v>1.6598599999999999</v>
      </c>
      <c r="N86" s="1"/>
      <c r="O86" s="1"/>
    </row>
    <row r="87" spans="1:15" ht="12.75" customHeight="1">
      <c r="A87" s="31">
        <v>77</v>
      </c>
      <c r="B87" s="31" t="s">
        <v>312</v>
      </c>
      <c r="C87" s="31">
        <v>1848.35</v>
      </c>
      <c r="D87" s="40">
        <v>1879.1166666666668</v>
      </c>
      <c r="E87" s="40">
        <v>1794.2333333333336</v>
      </c>
      <c r="F87" s="40">
        <v>1740.1166666666668</v>
      </c>
      <c r="G87" s="40">
        <v>1655.2333333333336</v>
      </c>
      <c r="H87" s="40">
        <v>1933.2333333333336</v>
      </c>
      <c r="I87" s="40">
        <v>2018.1166666666668</v>
      </c>
      <c r="J87" s="40">
        <v>2072.2333333333336</v>
      </c>
      <c r="K87" s="31">
        <v>1964</v>
      </c>
      <c r="L87" s="31">
        <v>1825</v>
      </c>
      <c r="M87" s="31">
        <v>33.984310000000001</v>
      </c>
      <c r="N87" s="1"/>
      <c r="O87" s="1"/>
    </row>
    <row r="88" spans="1:15" ht="12.75" customHeight="1">
      <c r="A88" s="31">
        <v>78</v>
      </c>
      <c r="B88" s="31" t="s">
        <v>322</v>
      </c>
      <c r="C88" s="31">
        <v>467.7</v>
      </c>
      <c r="D88" s="40">
        <v>474.2166666666667</v>
      </c>
      <c r="E88" s="40">
        <v>457.93333333333339</v>
      </c>
      <c r="F88" s="40">
        <v>448.16666666666669</v>
      </c>
      <c r="G88" s="40">
        <v>431.88333333333338</v>
      </c>
      <c r="H88" s="40">
        <v>483.98333333333341</v>
      </c>
      <c r="I88" s="40">
        <v>500.26666666666671</v>
      </c>
      <c r="J88" s="40">
        <v>510.03333333333342</v>
      </c>
      <c r="K88" s="31">
        <v>490.5</v>
      </c>
      <c r="L88" s="31">
        <v>464.45</v>
      </c>
      <c r="M88" s="31">
        <v>23.719619999999999</v>
      </c>
      <c r="N88" s="1"/>
      <c r="O88" s="1"/>
    </row>
    <row r="89" spans="1:15" ht="12.75" customHeight="1">
      <c r="A89" s="31">
        <v>79</v>
      </c>
      <c r="B89" s="31" t="s">
        <v>326</v>
      </c>
      <c r="C89" s="31">
        <v>148.1</v>
      </c>
      <c r="D89" s="40">
        <v>148.94999999999999</v>
      </c>
      <c r="E89" s="40">
        <v>146.69999999999999</v>
      </c>
      <c r="F89" s="40">
        <v>145.30000000000001</v>
      </c>
      <c r="G89" s="40">
        <v>143.05000000000001</v>
      </c>
      <c r="H89" s="40">
        <v>150.34999999999997</v>
      </c>
      <c r="I89" s="40">
        <v>152.59999999999997</v>
      </c>
      <c r="J89" s="40">
        <v>153.99999999999994</v>
      </c>
      <c r="K89" s="31">
        <v>151.19999999999999</v>
      </c>
      <c r="L89" s="31">
        <v>147.55000000000001</v>
      </c>
      <c r="M89" s="31">
        <v>5.0098799999999999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452.5</v>
      </c>
      <c r="D90" s="40">
        <v>456.36666666666662</v>
      </c>
      <c r="E90" s="40">
        <v>447.93333333333322</v>
      </c>
      <c r="F90" s="40">
        <v>443.36666666666662</v>
      </c>
      <c r="G90" s="40">
        <v>434.93333333333322</v>
      </c>
      <c r="H90" s="40">
        <v>460.93333333333322</v>
      </c>
      <c r="I90" s="40">
        <v>469.36666666666662</v>
      </c>
      <c r="J90" s="40">
        <v>473.93333333333322</v>
      </c>
      <c r="K90" s="31">
        <v>464.8</v>
      </c>
      <c r="L90" s="31">
        <v>451.8</v>
      </c>
      <c r="M90" s="31">
        <v>19.46311</v>
      </c>
      <c r="N90" s="1"/>
      <c r="O90" s="1"/>
    </row>
    <row r="91" spans="1:15" ht="12.75" customHeight="1">
      <c r="A91" s="31">
        <v>81</v>
      </c>
      <c r="B91" s="31" t="s">
        <v>344</v>
      </c>
      <c r="C91" s="31">
        <v>2921.85</v>
      </c>
      <c r="D91" s="40">
        <v>2933.9333333333329</v>
      </c>
      <c r="E91" s="40">
        <v>2897.9166666666661</v>
      </c>
      <c r="F91" s="40">
        <v>2873.9833333333331</v>
      </c>
      <c r="G91" s="40">
        <v>2837.9666666666662</v>
      </c>
      <c r="H91" s="40">
        <v>2957.8666666666659</v>
      </c>
      <c r="I91" s="40">
        <v>2993.8833333333332</v>
      </c>
      <c r="J91" s="40">
        <v>3017.8166666666657</v>
      </c>
      <c r="K91" s="31">
        <v>2969.95</v>
      </c>
      <c r="L91" s="31">
        <v>2910</v>
      </c>
      <c r="M91" s="31">
        <v>1.6228100000000001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202.55</v>
      </c>
      <c r="D92" s="40">
        <v>204.68333333333331</v>
      </c>
      <c r="E92" s="40">
        <v>199.81666666666661</v>
      </c>
      <c r="F92" s="40">
        <v>197.08333333333329</v>
      </c>
      <c r="G92" s="40">
        <v>192.21666666666658</v>
      </c>
      <c r="H92" s="40">
        <v>207.41666666666663</v>
      </c>
      <c r="I92" s="40">
        <v>212.28333333333336</v>
      </c>
      <c r="J92" s="40">
        <v>215.01666666666665</v>
      </c>
      <c r="K92" s="31">
        <v>209.55</v>
      </c>
      <c r="L92" s="31">
        <v>201.95</v>
      </c>
      <c r="M92" s="31">
        <v>109.04532</v>
      </c>
      <c r="N92" s="1"/>
      <c r="O92" s="1"/>
    </row>
    <row r="93" spans="1:15" ht="12.75" customHeight="1">
      <c r="A93" s="31">
        <v>83</v>
      </c>
      <c r="B93" s="31" t="s">
        <v>330</v>
      </c>
      <c r="C93" s="31">
        <v>570.6</v>
      </c>
      <c r="D93" s="40">
        <v>572.35</v>
      </c>
      <c r="E93" s="40">
        <v>564</v>
      </c>
      <c r="F93" s="40">
        <v>557.4</v>
      </c>
      <c r="G93" s="40">
        <v>549.04999999999995</v>
      </c>
      <c r="H93" s="40">
        <v>578.95000000000005</v>
      </c>
      <c r="I93" s="40">
        <v>587.30000000000018</v>
      </c>
      <c r="J93" s="40">
        <v>593.90000000000009</v>
      </c>
      <c r="K93" s="31">
        <v>580.70000000000005</v>
      </c>
      <c r="L93" s="31">
        <v>565.75</v>
      </c>
      <c r="M93" s="31">
        <v>9.3787699999999994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777.75</v>
      </c>
      <c r="D94" s="40">
        <v>788.06666666666661</v>
      </c>
      <c r="E94" s="40">
        <v>763.03333333333319</v>
      </c>
      <c r="F94" s="40">
        <v>748.31666666666661</v>
      </c>
      <c r="G94" s="40">
        <v>723.28333333333319</v>
      </c>
      <c r="H94" s="40">
        <v>802.78333333333319</v>
      </c>
      <c r="I94" s="40">
        <v>827.81666666666649</v>
      </c>
      <c r="J94" s="40">
        <v>842.53333333333319</v>
      </c>
      <c r="K94" s="31">
        <v>813.1</v>
      </c>
      <c r="L94" s="31">
        <v>773.35</v>
      </c>
      <c r="M94" s="31">
        <v>1.09771</v>
      </c>
      <c r="N94" s="1"/>
      <c r="O94" s="1"/>
    </row>
    <row r="95" spans="1:15" ht="12.75" customHeight="1">
      <c r="A95" s="31">
        <v>85</v>
      </c>
      <c r="B95" s="31" t="s">
        <v>333</v>
      </c>
      <c r="C95" s="31">
        <v>918.2</v>
      </c>
      <c r="D95" s="40">
        <v>917.43333333333339</v>
      </c>
      <c r="E95" s="40">
        <v>906.26666666666677</v>
      </c>
      <c r="F95" s="40">
        <v>894.33333333333337</v>
      </c>
      <c r="G95" s="40">
        <v>883.16666666666674</v>
      </c>
      <c r="H95" s="40">
        <v>929.36666666666679</v>
      </c>
      <c r="I95" s="40">
        <v>940.5333333333333</v>
      </c>
      <c r="J95" s="40">
        <v>952.46666666666681</v>
      </c>
      <c r="K95" s="31">
        <v>928.6</v>
      </c>
      <c r="L95" s="31">
        <v>905.5</v>
      </c>
      <c r="M95" s="31">
        <v>1.6935800000000001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125.8</v>
      </c>
      <c r="D96" s="40">
        <v>126.25</v>
      </c>
      <c r="E96" s="40">
        <v>124.95</v>
      </c>
      <c r="F96" s="40">
        <v>124.10000000000001</v>
      </c>
      <c r="G96" s="40">
        <v>122.80000000000001</v>
      </c>
      <c r="H96" s="40">
        <v>127.1</v>
      </c>
      <c r="I96" s="40">
        <v>128.4</v>
      </c>
      <c r="J96" s="40">
        <v>129.25</v>
      </c>
      <c r="K96" s="31">
        <v>127.55</v>
      </c>
      <c r="L96" s="31">
        <v>125.4</v>
      </c>
      <c r="M96" s="31">
        <v>3.7902900000000002</v>
      </c>
      <c r="N96" s="1"/>
      <c r="O96" s="1"/>
    </row>
    <row r="97" spans="1:15" ht="12.75" customHeight="1">
      <c r="A97" s="31">
        <v>87</v>
      </c>
      <c r="B97" s="31" t="s">
        <v>327</v>
      </c>
      <c r="C97" s="31">
        <v>384.9</v>
      </c>
      <c r="D97" s="40">
        <v>388.51666666666665</v>
      </c>
      <c r="E97" s="40">
        <v>379.0333333333333</v>
      </c>
      <c r="F97" s="40">
        <v>373.16666666666663</v>
      </c>
      <c r="G97" s="40">
        <v>363.68333333333328</v>
      </c>
      <c r="H97" s="40">
        <v>394.38333333333333</v>
      </c>
      <c r="I97" s="40">
        <v>403.86666666666667</v>
      </c>
      <c r="J97" s="40">
        <v>409.73333333333335</v>
      </c>
      <c r="K97" s="31">
        <v>398</v>
      </c>
      <c r="L97" s="31">
        <v>382.65</v>
      </c>
      <c r="M97" s="31">
        <v>1.0889899999999999</v>
      </c>
      <c r="N97" s="1"/>
      <c r="O97" s="1"/>
    </row>
    <row r="98" spans="1:15" ht="12.75" customHeight="1">
      <c r="A98" s="31">
        <v>88</v>
      </c>
      <c r="B98" s="31" t="s">
        <v>336</v>
      </c>
      <c r="C98" s="31">
        <v>1494.45</v>
      </c>
      <c r="D98" s="40">
        <v>1512.9833333333333</v>
      </c>
      <c r="E98" s="40">
        <v>1466.9666666666667</v>
      </c>
      <c r="F98" s="40">
        <v>1439.4833333333333</v>
      </c>
      <c r="G98" s="40">
        <v>1393.4666666666667</v>
      </c>
      <c r="H98" s="40">
        <v>1540.4666666666667</v>
      </c>
      <c r="I98" s="40">
        <v>1586.4833333333336</v>
      </c>
      <c r="J98" s="40">
        <v>1613.9666666666667</v>
      </c>
      <c r="K98" s="31">
        <v>1559</v>
      </c>
      <c r="L98" s="31">
        <v>1485.5</v>
      </c>
      <c r="M98" s="31">
        <v>11.25061</v>
      </c>
      <c r="N98" s="1"/>
      <c r="O98" s="1"/>
    </row>
    <row r="99" spans="1:15" ht="12.75" customHeight="1">
      <c r="A99" s="31">
        <v>89</v>
      </c>
      <c r="B99" s="31" t="s">
        <v>334</v>
      </c>
      <c r="C99" s="31">
        <v>1123.5999999999999</v>
      </c>
      <c r="D99" s="40">
        <v>1129.0166666666667</v>
      </c>
      <c r="E99" s="40">
        <v>1114.5833333333333</v>
      </c>
      <c r="F99" s="40">
        <v>1105.5666666666666</v>
      </c>
      <c r="G99" s="40">
        <v>1091.1333333333332</v>
      </c>
      <c r="H99" s="40">
        <v>1138.0333333333333</v>
      </c>
      <c r="I99" s="40">
        <v>1152.4666666666667</v>
      </c>
      <c r="J99" s="40">
        <v>1161.4833333333333</v>
      </c>
      <c r="K99" s="31">
        <v>1143.45</v>
      </c>
      <c r="L99" s="31">
        <v>1120</v>
      </c>
      <c r="M99" s="31">
        <v>0.53266999999999998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21.45</v>
      </c>
      <c r="D100" s="40">
        <v>21.566666666666663</v>
      </c>
      <c r="E100" s="40">
        <v>21.233333333333327</v>
      </c>
      <c r="F100" s="40">
        <v>21.016666666666666</v>
      </c>
      <c r="G100" s="40">
        <v>20.68333333333333</v>
      </c>
      <c r="H100" s="40">
        <v>21.783333333333324</v>
      </c>
      <c r="I100" s="40">
        <v>22.11666666666666</v>
      </c>
      <c r="J100" s="40">
        <v>22.333333333333321</v>
      </c>
      <c r="K100" s="31">
        <v>21.9</v>
      </c>
      <c r="L100" s="31">
        <v>21.35</v>
      </c>
      <c r="M100" s="31">
        <v>26.097709999999999</v>
      </c>
      <c r="N100" s="1"/>
      <c r="O100" s="1"/>
    </row>
    <row r="101" spans="1:15" ht="12.75" customHeight="1">
      <c r="A101" s="31">
        <v>91</v>
      </c>
      <c r="B101" s="31" t="s">
        <v>337</v>
      </c>
      <c r="C101" s="31">
        <v>627.35</v>
      </c>
      <c r="D101" s="40">
        <v>629.26666666666677</v>
      </c>
      <c r="E101" s="40">
        <v>618.08333333333348</v>
      </c>
      <c r="F101" s="40">
        <v>608.81666666666672</v>
      </c>
      <c r="G101" s="40">
        <v>597.63333333333344</v>
      </c>
      <c r="H101" s="40">
        <v>638.53333333333353</v>
      </c>
      <c r="I101" s="40">
        <v>649.7166666666667</v>
      </c>
      <c r="J101" s="40">
        <v>658.98333333333358</v>
      </c>
      <c r="K101" s="31">
        <v>640.45000000000005</v>
      </c>
      <c r="L101" s="31">
        <v>620</v>
      </c>
      <c r="M101" s="31">
        <v>3.2887900000000001</v>
      </c>
      <c r="N101" s="1"/>
      <c r="O101" s="1"/>
    </row>
    <row r="102" spans="1:15" ht="12.75" customHeight="1">
      <c r="A102" s="31">
        <v>92</v>
      </c>
      <c r="B102" s="31" t="s">
        <v>338</v>
      </c>
      <c r="C102" s="31">
        <v>805.4</v>
      </c>
      <c r="D102" s="40">
        <v>814.7833333333333</v>
      </c>
      <c r="E102" s="40">
        <v>790.71666666666658</v>
      </c>
      <c r="F102" s="40">
        <v>776.0333333333333</v>
      </c>
      <c r="G102" s="40">
        <v>751.96666666666658</v>
      </c>
      <c r="H102" s="40">
        <v>829.46666666666658</v>
      </c>
      <c r="I102" s="40">
        <v>853.53333333333319</v>
      </c>
      <c r="J102" s="40">
        <v>868.21666666666658</v>
      </c>
      <c r="K102" s="31">
        <v>838.85</v>
      </c>
      <c r="L102" s="31">
        <v>800.1</v>
      </c>
      <c r="M102" s="31">
        <v>3.6896399999999998</v>
      </c>
      <c r="N102" s="1"/>
      <c r="O102" s="1"/>
    </row>
    <row r="103" spans="1:15" ht="12.75" customHeight="1">
      <c r="A103" s="31">
        <v>93</v>
      </c>
      <c r="B103" s="31" t="s">
        <v>339</v>
      </c>
      <c r="C103" s="31">
        <v>4864.75</v>
      </c>
      <c r="D103" s="40">
        <v>4917.916666666667</v>
      </c>
      <c r="E103" s="40">
        <v>4796.8333333333339</v>
      </c>
      <c r="F103" s="40">
        <v>4728.916666666667</v>
      </c>
      <c r="G103" s="40">
        <v>4607.8333333333339</v>
      </c>
      <c r="H103" s="40">
        <v>4985.8333333333339</v>
      </c>
      <c r="I103" s="40">
        <v>5106.9166666666679</v>
      </c>
      <c r="J103" s="40">
        <v>5174.8333333333339</v>
      </c>
      <c r="K103" s="31">
        <v>5039</v>
      </c>
      <c r="L103" s="31">
        <v>4850</v>
      </c>
      <c r="M103" s="31">
        <v>4.8779999999999997E-2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89</v>
      </c>
      <c r="D104" s="40">
        <v>89.366666666666674</v>
      </c>
      <c r="E104" s="40">
        <v>87.783333333333346</v>
      </c>
      <c r="F104" s="40">
        <v>86.566666666666677</v>
      </c>
      <c r="G104" s="40">
        <v>84.983333333333348</v>
      </c>
      <c r="H104" s="40">
        <v>90.583333333333343</v>
      </c>
      <c r="I104" s="40">
        <v>92.166666666666657</v>
      </c>
      <c r="J104" s="40">
        <v>93.38333333333334</v>
      </c>
      <c r="K104" s="31">
        <v>90.95</v>
      </c>
      <c r="L104" s="31">
        <v>88.15</v>
      </c>
      <c r="M104" s="31">
        <v>21.297640000000001</v>
      </c>
      <c r="N104" s="1"/>
      <c r="O104" s="1"/>
    </row>
    <row r="105" spans="1:15" ht="12.75" customHeight="1">
      <c r="A105" s="31">
        <v>95</v>
      </c>
      <c r="B105" s="31" t="s">
        <v>332</v>
      </c>
      <c r="C105" s="31">
        <v>512.6</v>
      </c>
      <c r="D105" s="40">
        <v>513.69999999999993</v>
      </c>
      <c r="E105" s="40">
        <v>508.89999999999986</v>
      </c>
      <c r="F105" s="40">
        <v>505.19999999999993</v>
      </c>
      <c r="G105" s="40">
        <v>500.39999999999986</v>
      </c>
      <c r="H105" s="40">
        <v>517.39999999999986</v>
      </c>
      <c r="I105" s="40">
        <v>522.19999999999982</v>
      </c>
      <c r="J105" s="40">
        <v>525.89999999999986</v>
      </c>
      <c r="K105" s="31">
        <v>518.5</v>
      </c>
      <c r="L105" s="31">
        <v>510</v>
      </c>
      <c r="M105" s="31">
        <v>0.13625999999999999</v>
      </c>
      <c r="N105" s="1"/>
      <c r="O105" s="1"/>
    </row>
    <row r="106" spans="1:15" ht="12.75" customHeight="1">
      <c r="A106" s="31">
        <v>96</v>
      </c>
      <c r="B106" s="31" t="s">
        <v>846</v>
      </c>
      <c r="C106" s="31">
        <v>152.1</v>
      </c>
      <c r="D106" s="40">
        <v>153.5</v>
      </c>
      <c r="E106" s="40">
        <v>150</v>
      </c>
      <c r="F106" s="40">
        <v>147.9</v>
      </c>
      <c r="G106" s="40">
        <v>144.4</v>
      </c>
      <c r="H106" s="40">
        <v>155.6</v>
      </c>
      <c r="I106" s="40">
        <v>159.1</v>
      </c>
      <c r="J106" s="40">
        <v>161.19999999999999</v>
      </c>
      <c r="K106" s="31">
        <v>157</v>
      </c>
      <c r="L106" s="31">
        <v>151.4</v>
      </c>
      <c r="M106" s="31">
        <v>4.8178400000000003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225.6</v>
      </c>
      <c r="D107" s="40">
        <v>228.15</v>
      </c>
      <c r="E107" s="40">
        <v>222.45000000000002</v>
      </c>
      <c r="F107" s="40">
        <v>219.3</v>
      </c>
      <c r="G107" s="40">
        <v>213.60000000000002</v>
      </c>
      <c r="H107" s="40">
        <v>231.3</v>
      </c>
      <c r="I107" s="40">
        <v>237</v>
      </c>
      <c r="J107" s="40">
        <v>240.15</v>
      </c>
      <c r="K107" s="31">
        <v>233.85</v>
      </c>
      <c r="L107" s="31">
        <v>225</v>
      </c>
      <c r="M107" s="31">
        <v>2.2345100000000002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393.75</v>
      </c>
      <c r="D108" s="40">
        <v>400.56666666666661</v>
      </c>
      <c r="E108" s="40">
        <v>384.8333333333332</v>
      </c>
      <c r="F108" s="40">
        <v>375.91666666666657</v>
      </c>
      <c r="G108" s="40">
        <v>360.18333333333317</v>
      </c>
      <c r="H108" s="40">
        <v>409.48333333333323</v>
      </c>
      <c r="I108" s="40">
        <v>425.21666666666658</v>
      </c>
      <c r="J108" s="40">
        <v>434.13333333333327</v>
      </c>
      <c r="K108" s="31">
        <v>416.3</v>
      </c>
      <c r="L108" s="31">
        <v>391.65</v>
      </c>
      <c r="M108" s="31">
        <v>39.454259999999998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555.54999999999995</v>
      </c>
      <c r="D109" s="40">
        <v>560.34999999999991</v>
      </c>
      <c r="E109" s="40">
        <v>548.29999999999984</v>
      </c>
      <c r="F109" s="40">
        <v>541.04999999999995</v>
      </c>
      <c r="G109" s="40">
        <v>528.99999999999989</v>
      </c>
      <c r="H109" s="40">
        <v>567.5999999999998</v>
      </c>
      <c r="I109" s="40">
        <v>579.65</v>
      </c>
      <c r="J109" s="40">
        <v>586.89999999999975</v>
      </c>
      <c r="K109" s="31">
        <v>572.4</v>
      </c>
      <c r="L109" s="31">
        <v>553.1</v>
      </c>
      <c r="M109" s="31">
        <v>6.5434900000000003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674</v>
      </c>
      <c r="D110" s="40">
        <v>675.5333333333333</v>
      </c>
      <c r="E110" s="40">
        <v>665.11666666666656</v>
      </c>
      <c r="F110" s="40">
        <v>656.23333333333323</v>
      </c>
      <c r="G110" s="40">
        <v>645.81666666666649</v>
      </c>
      <c r="H110" s="40">
        <v>684.41666666666663</v>
      </c>
      <c r="I110" s="40">
        <v>694.83333333333337</v>
      </c>
      <c r="J110" s="40">
        <v>703.7166666666667</v>
      </c>
      <c r="K110" s="31">
        <v>685.95</v>
      </c>
      <c r="L110" s="31">
        <v>666.65</v>
      </c>
      <c r="M110" s="31">
        <v>0.34128999999999998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894.95</v>
      </c>
      <c r="D111" s="40">
        <v>901.08333333333337</v>
      </c>
      <c r="E111" s="40">
        <v>886.36666666666679</v>
      </c>
      <c r="F111" s="40">
        <v>877.78333333333342</v>
      </c>
      <c r="G111" s="40">
        <v>863.06666666666683</v>
      </c>
      <c r="H111" s="40">
        <v>909.66666666666674</v>
      </c>
      <c r="I111" s="40">
        <v>924.38333333333321</v>
      </c>
      <c r="J111" s="40">
        <v>932.9666666666667</v>
      </c>
      <c r="K111" s="31">
        <v>915.8</v>
      </c>
      <c r="L111" s="31">
        <v>892.5</v>
      </c>
      <c r="M111" s="31">
        <v>15.73419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148.55000000000001</v>
      </c>
      <c r="D112" s="40">
        <v>149.70000000000002</v>
      </c>
      <c r="E112" s="40">
        <v>146.95000000000005</v>
      </c>
      <c r="F112" s="40">
        <v>145.35000000000002</v>
      </c>
      <c r="G112" s="40">
        <v>142.60000000000005</v>
      </c>
      <c r="H112" s="40">
        <v>151.30000000000004</v>
      </c>
      <c r="I112" s="40">
        <v>154.04999999999998</v>
      </c>
      <c r="J112" s="40">
        <v>155.65000000000003</v>
      </c>
      <c r="K112" s="31">
        <v>152.44999999999999</v>
      </c>
      <c r="L112" s="31">
        <v>148.1</v>
      </c>
      <c r="M112" s="31">
        <v>241.85368</v>
      </c>
      <c r="N112" s="1"/>
      <c r="O112" s="1"/>
    </row>
    <row r="113" spans="1:15" ht="12.75" customHeight="1">
      <c r="A113" s="31">
        <v>103</v>
      </c>
      <c r="B113" s="31" t="s">
        <v>343</v>
      </c>
      <c r="C113" s="31">
        <v>345.8</v>
      </c>
      <c r="D113" s="40">
        <v>345.34999999999997</v>
      </c>
      <c r="E113" s="40">
        <v>343.69999999999993</v>
      </c>
      <c r="F113" s="40">
        <v>341.59999999999997</v>
      </c>
      <c r="G113" s="40">
        <v>339.94999999999993</v>
      </c>
      <c r="H113" s="40">
        <v>347.44999999999993</v>
      </c>
      <c r="I113" s="40">
        <v>349.09999999999991</v>
      </c>
      <c r="J113" s="40">
        <v>351.19999999999993</v>
      </c>
      <c r="K113" s="31">
        <v>347</v>
      </c>
      <c r="L113" s="31">
        <v>343.25</v>
      </c>
      <c r="M113" s="31">
        <v>0.89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5125.25</v>
      </c>
      <c r="D114" s="40">
        <v>5198.7833333333338</v>
      </c>
      <c r="E114" s="40">
        <v>5027.5666666666675</v>
      </c>
      <c r="F114" s="40">
        <v>4929.8833333333341</v>
      </c>
      <c r="G114" s="40">
        <v>4758.6666666666679</v>
      </c>
      <c r="H114" s="40">
        <v>5296.4666666666672</v>
      </c>
      <c r="I114" s="40">
        <v>5467.6833333333325</v>
      </c>
      <c r="J114" s="40">
        <v>5565.3666666666668</v>
      </c>
      <c r="K114" s="31">
        <v>5370</v>
      </c>
      <c r="L114" s="31">
        <v>5101.1000000000004</v>
      </c>
      <c r="M114" s="31">
        <v>2.4988299999999999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1428.95</v>
      </c>
      <c r="D115" s="40">
        <v>1436.7666666666667</v>
      </c>
      <c r="E115" s="40">
        <v>1415.5833333333333</v>
      </c>
      <c r="F115" s="40">
        <v>1402.2166666666667</v>
      </c>
      <c r="G115" s="40">
        <v>1381.0333333333333</v>
      </c>
      <c r="H115" s="40">
        <v>1450.1333333333332</v>
      </c>
      <c r="I115" s="40">
        <v>1471.3166666666666</v>
      </c>
      <c r="J115" s="40">
        <v>1484.6833333333332</v>
      </c>
      <c r="K115" s="31">
        <v>1457.95</v>
      </c>
      <c r="L115" s="31">
        <v>1423.4</v>
      </c>
      <c r="M115" s="31">
        <v>3.8958300000000001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629.4</v>
      </c>
      <c r="D116" s="40">
        <v>635.81666666666661</v>
      </c>
      <c r="E116" s="40">
        <v>620.73333333333323</v>
      </c>
      <c r="F116" s="40">
        <v>612.06666666666661</v>
      </c>
      <c r="G116" s="40">
        <v>596.98333333333323</v>
      </c>
      <c r="H116" s="40">
        <v>644.48333333333323</v>
      </c>
      <c r="I116" s="40">
        <v>659.56666666666672</v>
      </c>
      <c r="J116" s="40">
        <v>668.23333333333323</v>
      </c>
      <c r="K116" s="31">
        <v>650.9</v>
      </c>
      <c r="L116" s="31">
        <v>627.15</v>
      </c>
      <c r="M116" s="31">
        <v>7.5974399999999997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746.15</v>
      </c>
      <c r="D117" s="40">
        <v>745.65</v>
      </c>
      <c r="E117" s="40">
        <v>737.59999999999991</v>
      </c>
      <c r="F117" s="40">
        <v>729.05</v>
      </c>
      <c r="G117" s="40">
        <v>720.99999999999989</v>
      </c>
      <c r="H117" s="40">
        <v>754.19999999999993</v>
      </c>
      <c r="I117" s="40">
        <v>762.24999999999989</v>
      </c>
      <c r="J117" s="40">
        <v>770.8</v>
      </c>
      <c r="K117" s="31">
        <v>753.7</v>
      </c>
      <c r="L117" s="31">
        <v>737.1</v>
      </c>
      <c r="M117" s="31">
        <v>7.4790000000000001</v>
      </c>
      <c r="N117" s="1"/>
      <c r="O117" s="1"/>
    </row>
    <row r="118" spans="1:15" ht="12.75" customHeight="1">
      <c r="A118" s="31">
        <v>108</v>
      </c>
      <c r="B118" s="31" t="s">
        <v>345</v>
      </c>
      <c r="C118" s="31">
        <v>514.20000000000005</v>
      </c>
      <c r="D118" s="40">
        <v>515.06666666666672</v>
      </c>
      <c r="E118" s="40">
        <v>510.13333333333344</v>
      </c>
      <c r="F118" s="40">
        <v>506.06666666666672</v>
      </c>
      <c r="G118" s="40">
        <v>501.13333333333344</v>
      </c>
      <c r="H118" s="40">
        <v>519.13333333333344</v>
      </c>
      <c r="I118" s="40">
        <v>524.06666666666661</v>
      </c>
      <c r="J118" s="40">
        <v>528.13333333333344</v>
      </c>
      <c r="K118" s="31">
        <v>520</v>
      </c>
      <c r="L118" s="31">
        <v>511</v>
      </c>
      <c r="M118" s="31">
        <v>0.42275000000000001</v>
      </c>
      <c r="N118" s="1"/>
      <c r="O118" s="1"/>
    </row>
    <row r="119" spans="1:15" ht="12.75" customHeight="1">
      <c r="A119" s="31">
        <v>109</v>
      </c>
      <c r="B119" s="31" t="s">
        <v>328</v>
      </c>
      <c r="C119" s="31">
        <v>2906.75</v>
      </c>
      <c r="D119" s="40">
        <v>2938.8166666666671</v>
      </c>
      <c r="E119" s="40">
        <v>2830.3333333333339</v>
      </c>
      <c r="F119" s="40">
        <v>2753.916666666667</v>
      </c>
      <c r="G119" s="40">
        <v>2645.4333333333338</v>
      </c>
      <c r="H119" s="40">
        <v>3015.233333333334</v>
      </c>
      <c r="I119" s="40">
        <v>3123.7166666666667</v>
      </c>
      <c r="J119" s="40">
        <v>3200.1333333333341</v>
      </c>
      <c r="K119" s="31">
        <v>3047.3</v>
      </c>
      <c r="L119" s="31">
        <v>2862.4</v>
      </c>
      <c r="M119" s="31">
        <v>2.60853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430.35</v>
      </c>
      <c r="D120" s="40">
        <v>430.11666666666662</v>
      </c>
      <c r="E120" s="40">
        <v>426.58333333333326</v>
      </c>
      <c r="F120" s="40">
        <v>422.81666666666666</v>
      </c>
      <c r="G120" s="40">
        <v>419.2833333333333</v>
      </c>
      <c r="H120" s="40">
        <v>433.88333333333321</v>
      </c>
      <c r="I120" s="40">
        <v>437.41666666666663</v>
      </c>
      <c r="J120" s="40">
        <v>441.18333333333317</v>
      </c>
      <c r="K120" s="31">
        <v>433.65</v>
      </c>
      <c r="L120" s="31">
        <v>426.35</v>
      </c>
      <c r="M120" s="31">
        <v>6.6775799999999998</v>
      </c>
      <c r="N120" s="1"/>
      <c r="O120" s="1"/>
    </row>
    <row r="121" spans="1:15" ht="12.75" customHeight="1">
      <c r="A121" s="31">
        <v>111</v>
      </c>
      <c r="B121" s="31" t="s">
        <v>329</v>
      </c>
      <c r="C121" s="31">
        <v>266.39999999999998</v>
      </c>
      <c r="D121" s="40">
        <v>267.18333333333334</v>
      </c>
      <c r="E121" s="40">
        <v>262.4666666666667</v>
      </c>
      <c r="F121" s="40">
        <v>258.53333333333336</v>
      </c>
      <c r="G121" s="40">
        <v>253.81666666666672</v>
      </c>
      <c r="H121" s="40">
        <v>271.11666666666667</v>
      </c>
      <c r="I121" s="40">
        <v>275.83333333333326</v>
      </c>
      <c r="J121" s="40">
        <v>279.76666666666665</v>
      </c>
      <c r="K121" s="31">
        <v>271.89999999999998</v>
      </c>
      <c r="L121" s="31">
        <v>263.25</v>
      </c>
      <c r="M121" s="31">
        <v>1.3838299999999999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142.65</v>
      </c>
      <c r="D122" s="40">
        <v>143.31666666666669</v>
      </c>
      <c r="E122" s="40">
        <v>141.48333333333338</v>
      </c>
      <c r="F122" s="40">
        <v>140.31666666666669</v>
      </c>
      <c r="G122" s="40">
        <v>138.48333333333338</v>
      </c>
      <c r="H122" s="40">
        <v>144.48333333333338</v>
      </c>
      <c r="I122" s="40">
        <v>146.31666666666669</v>
      </c>
      <c r="J122" s="40">
        <v>147.48333333333338</v>
      </c>
      <c r="K122" s="31">
        <v>145.15</v>
      </c>
      <c r="L122" s="31">
        <v>142.15</v>
      </c>
      <c r="M122" s="31">
        <v>8.7633600000000005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924.4</v>
      </c>
      <c r="D123" s="40">
        <v>926.13333333333333</v>
      </c>
      <c r="E123" s="40">
        <v>913.26666666666665</v>
      </c>
      <c r="F123" s="40">
        <v>902.13333333333333</v>
      </c>
      <c r="G123" s="40">
        <v>889.26666666666665</v>
      </c>
      <c r="H123" s="40">
        <v>937.26666666666665</v>
      </c>
      <c r="I123" s="40">
        <v>950.13333333333321</v>
      </c>
      <c r="J123" s="40">
        <v>961.26666666666665</v>
      </c>
      <c r="K123" s="31">
        <v>939</v>
      </c>
      <c r="L123" s="31">
        <v>915</v>
      </c>
      <c r="M123" s="31">
        <v>5.4372699999999998</v>
      </c>
      <c r="N123" s="1"/>
      <c r="O123" s="1"/>
    </row>
    <row r="124" spans="1:15" ht="12.75" customHeight="1">
      <c r="A124" s="31">
        <v>114</v>
      </c>
      <c r="B124" s="31" t="s">
        <v>346</v>
      </c>
      <c r="C124" s="31">
        <v>985.55</v>
      </c>
      <c r="D124" s="40">
        <v>991.86666666666667</v>
      </c>
      <c r="E124" s="40">
        <v>974.73333333333335</v>
      </c>
      <c r="F124" s="40">
        <v>963.91666666666663</v>
      </c>
      <c r="G124" s="40">
        <v>946.7833333333333</v>
      </c>
      <c r="H124" s="40">
        <v>1002.6833333333334</v>
      </c>
      <c r="I124" s="40">
        <v>1019.8166666666668</v>
      </c>
      <c r="J124" s="40">
        <v>1030.6333333333334</v>
      </c>
      <c r="K124" s="31">
        <v>1009</v>
      </c>
      <c r="L124" s="31">
        <v>981.05</v>
      </c>
      <c r="M124" s="31">
        <v>1.66876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567.29999999999995</v>
      </c>
      <c r="D125" s="40">
        <v>572.1</v>
      </c>
      <c r="E125" s="40">
        <v>561.20000000000005</v>
      </c>
      <c r="F125" s="40">
        <v>555.1</v>
      </c>
      <c r="G125" s="40">
        <v>544.20000000000005</v>
      </c>
      <c r="H125" s="40">
        <v>578.20000000000005</v>
      </c>
      <c r="I125" s="40">
        <v>589.09999999999991</v>
      </c>
      <c r="J125" s="40">
        <v>595.20000000000005</v>
      </c>
      <c r="K125" s="31">
        <v>583</v>
      </c>
      <c r="L125" s="31">
        <v>566</v>
      </c>
      <c r="M125" s="31">
        <v>15.254440000000001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1793.8</v>
      </c>
      <c r="D126" s="40">
        <v>1819.7666666666667</v>
      </c>
      <c r="E126" s="40">
        <v>1758.5833333333333</v>
      </c>
      <c r="F126" s="40">
        <v>1723.3666666666666</v>
      </c>
      <c r="G126" s="40">
        <v>1662.1833333333332</v>
      </c>
      <c r="H126" s="40">
        <v>1854.9833333333333</v>
      </c>
      <c r="I126" s="40">
        <v>1916.1666666666667</v>
      </c>
      <c r="J126" s="40">
        <v>1951.3833333333334</v>
      </c>
      <c r="K126" s="31">
        <v>1880.95</v>
      </c>
      <c r="L126" s="31">
        <v>1784.55</v>
      </c>
      <c r="M126" s="31">
        <v>2.88863</v>
      </c>
      <c r="N126" s="1"/>
      <c r="O126" s="1"/>
    </row>
    <row r="127" spans="1:15" ht="12.75" customHeight="1">
      <c r="A127" s="31">
        <v>117</v>
      </c>
      <c r="B127" s="31" t="s">
        <v>351</v>
      </c>
      <c r="C127" s="31">
        <v>521.29999999999995</v>
      </c>
      <c r="D127" s="40">
        <v>527.51666666666665</v>
      </c>
      <c r="E127" s="40">
        <v>513.7833333333333</v>
      </c>
      <c r="F127" s="40">
        <v>506.26666666666665</v>
      </c>
      <c r="G127" s="40">
        <v>492.5333333333333</v>
      </c>
      <c r="H127" s="40">
        <v>535.0333333333333</v>
      </c>
      <c r="I127" s="40">
        <v>548.76666666666665</v>
      </c>
      <c r="J127" s="40">
        <v>556.2833333333333</v>
      </c>
      <c r="K127" s="31">
        <v>541.25</v>
      </c>
      <c r="L127" s="31">
        <v>520</v>
      </c>
      <c r="M127" s="31">
        <v>1.6381300000000001</v>
      </c>
      <c r="N127" s="1"/>
      <c r="O127" s="1"/>
    </row>
    <row r="128" spans="1:15" ht="12.75" customHeight="1">
      <c r="A128" s="31">
        <v>118</v>
      </c>
      <c r="B128" s="31" t="s">
        <v>347</v>
      </c>
      <c r="C128" s="31">
        <v>84.2</v>
      </c>
      <c r="D128" s="40">
        <v>84.416666666666671</v>
      </c>
      <c r="E128" s="40">
        <v>83.333333333333343</v>
      </c>
      <c r="F128" s="40">
        <v>82.466666666666669</v>
      </c>
      <c r="G128" s="40">
        <v>81.38333333333334</v>
      </c>
      <c r="H128" s="40">
        <v>85.283333333333346</v>
      </c>
      <c r="I128" s="40">
        <v>86.366666666666688</v>
      </c>
      <c r="J128" s="40">
        <v>87.233333333333348</v>
      </c>
      <c r="K128" s="31">
        <v>85.5</v>
      </c>
      <c r="L128" s="31">
        <v>83.55</v>
      </c>
      <c r="M128" s="31">
        <v>10.61228</v>
      </c>
      <c r="N128" s="1"/>
      <c r="O128" s="1"/>
    </row>
    <row r="129" spans="1:15" ht="12.75" customHeight="1">
      <c r="A129" s="31">
        <v>119</v>
      </c>
      <c r="B129" s="31" t="s">
        <v>348</v>
      </c>
      <c r="C129" s="31">
        <v>1004.25</v>
      </c>
      <c r="D129" s="40">
        <v>1013.1</v>
      </c>
      <c r="E129" s="40">
        <v>982.2</v>
      </c>
      <c r="F129" s="40">
        <v>960.15</v>
      </c>
      <c r="G129" s="40">
        <v>929.25</v>
      </c>
      <c r="H129" s="40">
        <v>1035.1500000000001</v>
      </c>
      <c r="I129" s="40">
        <v>1066.05</v>
      </c>
      <c r="J129" s="40">
        <v>1088.1000000000001</v>
      </c>
      <c r="K129" s="31">
        <v>1044</v>
      </c>
      <c r="L129" s="31">
        <v>991.05</v>
      </c>
      <c r="M129" s="31">
        <v>0.30758000000000002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2252.25</v>
      </c>
      <c r="D130" s="40">
        <v>2274.4833333333331</v>
      </c>
      <c r="E130" s="40">
        <v>2219.9666666666662</v>
      </c>
      <c r="F130" s="40">
        <v>2187.6833333333329</v>
      </c>
      <c r="G130" s="40">
        <v>2133.1666666666661</v>
      </c>
      <c r="H130" s="40">
        <v>2306.7666666666664</v>
      </c>
      <c r="I130" s="40">
        <v>2361.2833333333338</v>
      </c>
      <c r="J130" s="40">
        <v>2393.5666666666666</v>
      </c>
      <c r="K130" s="31">
        <v>2329</v>
      </c>
      <c r="L130" s="31">
        <v>2242.1999999999998</v>
      </c>
      <c r="M130" s="31">
        <v>8.7962399999999992</v>
      </c>
      <c r="N130" s="1"/>
      <c r="O130" s="1"/>
    </row>
    <row r="131" spans="1:15" ht="12.75" customHeight="1">
      <c r="A131" s="31">
        <v>121</v>
      </c>
      <c r="B131" s="31" t="s">
        <v>349</v>
      </c>
      <c r="C131" s="31">
        <v>244.5</v>
      </c>
      <c r="D131" s="40">
        <v>247.26666666666665</v>
      </c>
      <c r="E131" s="40">
        <v>240.23333333333329</v>
      </c>
      <c r="F131" s="40">
        <v>235.96666666666664</v>
      </c>
      <c r="G131" s="40">
        <v>228.93333333333328</v>
      </c>
      <c r="H131" s="40">
        <v>251.5333333333333</v>
      </c>
      <c r="I131" s="40">
        <v>258.56666666666666</v>
      </c>
      <c r="J131" s="40">
        <v>262.83333333333331</v>
      </c>
      <c r="K131" s="31">
        <v>254.3</v>
      </c>
      <c r="L131" s="31">
        <v>243</v>
      </c>
      <c r="M131" s="31">
        <v>32.292299999999997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165.15</v>
      </c>
      <c r="D132" s="40">
        <v>167.06666666666669</v>
      </c>
      <c r="E132" s="40">
        <v>162.08333333333337</v>
      </c>
      <c r="F132" s="40">
        <v>159.01666666666668</v>
      </c>
      <c r="G132" s="40">
        <v>154.03333333333336</v>
      </c>
      <c r="H132" s="40">
        <v>170.13333333333338</v>
      </c>
      <c r="I132" s="40">
        <v>175.11666666666667</v>
      </c>
      <c r="J132" s="40">
        <v>178.18333333333339</v>
      </c>
      <c r="K132" s="31">
        <v>172.05</v>
      </c>
      <c r="L132" s="31">
        <v>164</v>
      </c>
      <c r="M132" s="31">
        <v>11.644769999999999</v>
      </c>
      <c r="N132" s="1"/>
      <c r="O132" s="1"/>
    </row>
    <row r="133" spans="1:15" ht="12.75" customHeight="1">
      <c r="A133" s="31">
        <v>123</v>
      </c>
      <c r="B133" s="31" t="s">
        <v>350</v>
      </c>
      <c r="C133" s="31">
        <v>739.5</v>
      </c>
      <c r="D133" s="40">
        <v>742.65</v>
      </c>
      <c r="E133" s="40">
        <v>725.15</v>
      </c>
      <c r="F133" s="40">
        <v>710.8</v>
      </c>
      <c r="G133" s="40">
        <v>693.3</v>
      </c>
      <c r="H133" s="40">
        <v>757</v>
      </c>
      <c r="I133" s="40">
        <v>774.5</v>
      </c>
      <c r="J133" s="40">
        <v>788.85</v>
      </c>
      <c r="K133" s="31">
        <v>760.15</v>
      </c>
      <c r="L133" s="31">
        <v>728.3</v>
      </c>
      <c r="M133" s="31">
        <v>0.23302999999999999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4646.8</v>
      </c>
      <c r="D134" s="40">
        <v>4685.5999999999995</v>
      </c>
      <c r="E134" s="40">
        <v>4596.1999999999989</v>
      </c>
      <c r="F134" s="40">
        <v>4545.5999999999995</v>
      </c>
      <c r="G134" s="40">
        <v>4456.1999999999989</v>
      </c>
      <c r="H134" s="40">
        <v>4736.1999999999989</v>
      </c>
      <c r="I134" s="40">
        <v>4825.5999999999985</v>
      </c>
      <c r="J134" s="40">
        <v>4876.1999999999989</v>
      </c>
      <c r="K134" s="31">
        <v>4775</v>
      </c>
      <c r="L134" s="31">
        <v>4635</v>
      </c>
      <c r="M134" s="31">
        <v>4.0667299999999997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5112.1000000000004</v>
      </c>
      <c r="D135" s="40">
        <v>5152.8166666666666</v>
      </c>
      <c r="E135" s="40">
        <v>5049.333333333333</v>
      </c>
      <c r="F135" s="40">
        <v>4986.5666666666666</v>
      </c>
      <c r="G135" s="40">
        <v>4883.083333333333</v>
      </c>
      <c r="H135" s="40">
        <v>5215.583333333333</v>
      </c>
      <c r="I135" s="40">
        <v>5319.0666666666666</v>
      </c>
      <c r="J135" s="40">
        <v>5381.833333333333</v>
      </c>
      <c r="K135" s="31">
        <v>5256.3</v>
      </c>
      <c r="L135" s="31">
        <v>5090.05</v>
      </c>
      <c r="M135" s="31">
        <v>2.79535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376.5</v>
      </c>
      <c r="D136" s="40">
        <v>380.66666666666669</v>
      </c>
      <c r="E136" s="40">
        <v>370.83333333333337</v>
      </c>
      <c r="F136" s="40">
        <v>365.16666666666669</v>
      </c>
      <c r="G136" s="40">
        <v>355.33333333333337</v>
      </c>
      <c r="H136" s="40">
        <v>386.33333333333337</v>
      </c>
      <c r="I136" s="40">
        <v>396.16666666666674</v>
      </c>
      <c r="J136" s="40">
        <v>401.83333333333337</v>
      </c>
      <c r="K136" s="31">
        <v>390.5</v>
      </c>
      <c r="L136" s="31">
        <v>375</v>
      </c>
      <c r="M136" s="31">
        <v>64.372069999999994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4593.45</v>
      </c>
      <c r="D137" s="40">
        <v>4665.1333333333332</v>
      </c>
      <c r="E137" s="40">
        <v>4508.3166666666666</v>
      </c>
      <c r="F137" s="40">
        <v>4423.1833333333334</v>
      </c>
      <c r="G137" s="40">
        <v>4266.3666666666668</v>
      </c>
      <c r="H137" s="40">
        <v>4750.2666666666664</v>
      </c>
      <c r="I137" s="40">
        <v>4907.0833333333321</v>
      </c>
      <c r="J137" s="40">
        <v>4992.2166666666662</v>
      </c>
      <c r="K137" s="31">
        <v>4821.95</v>
      </c>
      <c r="L137" s="31">
        <v>4580</v>
      </c>
      <c r="M137" s="31">
        <v>4.6659499999999996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4498.7</v>
      </c>
      <c r="D138" s="40">
        <v>4530.75</v>
      </c>
      <c r="E138" s="40">
        <v>4452.25</v>
      </c>
      <c r="F138" s="40">
        <v>4405.8</v>
      </c>
      <c r="G138" s="40">
        <v>4327.3</v>
      </c>
      <c r="H138" s="40">
        <v>4577.2</v>
      </c>
      <c r="I138" s="40">
        <v>4655.7</v>
      </c>
      <c r="J138" s="40">
        <v>4702.1499999999996</v>
      </c>
      <c r="K138" s="31">
        <v>4609.25</v>
      </c>
      <c r="L138" s="31">
        <v>4484.3</v>
      </c>
      <c r="M138" s="31">
        <v>2.6727500000000002</v>
      </c>
      <c r="N138" s="1"/>
      <c r="O138" s="1"/>
    </row>
    <row r="139" spans="1:15" ht="12.75" customHeight="1">
      <c r="A139" s="31">
        <v>129</v>
      </c>
      <c r="B139" s="31" t="s">
        <v>565</v>
      </c>
      <c r="C139" s="31">
        <v>2085.6999999999998</v>
      </c>
      <c r="D139" s="40">
        <v>2090.5833333333335</v>
      </c>
      <c r="E139" s="40">
        <v>2006.166666666667</v>
      </c>
      <c r="F139" s="40">
        <v>1926.6333333333334</v>
      </c>
      <c r="G139" s="40">
        <v>1842.2166666666669</v>
      </c>
      <c r="H139" s="40">
        <v>2170.1166666666668</v>
      </c>
      <c r="I139" s="40">
        <v>2254.5333333333338</v>
      </c>
      <c r="J139" s="40">
        <v>2334.0666666666671</v>
      </c>
      <c r="K139" s="31">
        <v>2175</v>
      </c>
      <c r="L139" s="31">
        <v>2011.05</v>
      </c>
      <c r="M139" s="31">
        <v>0.34194000000000002</v>
      </c>
      <c r="N139" s="1"/>
      <c r="O139" s="1"/>
    </row>
    <row r="140" spans="1:15" ht="12.75" customHeight="1">
      <c r="A140" s="31">
        <v>130</v>
      </c>
      <c r="B140" s="31" t="s">
        <v>355</v>
      </c>
      <c r="C140" s="31">
        <v>68.7</v>
      </c>
      <c r="D140" s="40">
        <v>69.250000000000014</v>
      </c>
      <c r="E140" s="40">
        <v>67.600000000000023</v>
      </c>
      <c r="F140" s="40">
        <v>66.500000000000014</v>
      </c>
      <c r="G140" s="40">
        <v>64.850000000000023</v>
      </c>
      <c r="H140" s="40">
        <v>70.350000000000023</v>
      </c>
      <c r="I140" s="40">
        <v>72.000000000000028</v>
      </c>
      <c r="J140" s="40">
        <v>73.100000000000023</v>
      </c>
      <c r="K140" s="31">
        <v>70.900000000000006</v>
      </c>
      <c r="L140" s="31">
        <v>68.150000000000006</v>
      </c>
      <c r="M140" s="31">
        <v>7.0088999999999997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2444.1</v>
      </c>
      <c r="D141" s="40">
        <v>2446.6666666666665</v>
      </c>
      <c r="E141" s="40">
        <v>2421.4833333333331</v>
      </c>
      <c r="F141" s="40">
        <v>2398.8666666666668</v>
      </c>
      <c r="G141" s="40">
        <v>2373.6833333333334</v>
      </c>
      <c r="H141" s="40">
        <v>2469.2833333333328</v>
      </c>
      <c r="I141" s="40">
        <v>2494.4666666666662</v>
      </c>
      <c r="J141" s="40">
        <v>2517.0833333333326</v>
      </c>
      <c r="K141" s="31">
        <v>2471.85</v>
      </c>
      <c r="L141" s="31">
        <v>2424.0500000000002</v>
      </c>
      <c r="M141" s="31">
        <v>5.3793800000000003</v>
      </c>
      <c r="N141" s="1"/>
      <c r="O141" s="1"/>
    </row>
    <row r="142" spans="1:15" ht="12.75" customHeight="1">
      <c r="A142" s="31">
        <v>132</v>
      </c>
      <c r="B142" s="31" t="s">
        <v>352</v>
      </c>
      <c r="C142" s="31">
        <v>473.95</v>
      </c>
      <c r="D142" s="40">
        <v>476.18333333333334</v>
      </c>
      <c r="E142" s="40">
        <v>467.9666666666667</v>
      </c>
      <c r="F142" s="40">
        <v>461.98333333333335</v>
      </c>
      <c r="G142" s="40">
        <v>453.76666666666671</v>
      </c>
      <c r="H142" s="40">
        <v>482.16666666666669</v>
      </c>
      <c r="I142" s="40">
        <v>490.38333333333327</v>
      </c>
      <c r="J142" s="40">
        <v>496.36666666666667</v>
      </c>
      <c r="K142" s="31">
        <v>484.4</v>
      </c>
      <c r="L142" s="31">
        <v>470.2</v>
      </c>
      <c r="M142" s="31">
        <v>1.19876</v>
      </c>
      <c r="N142" s="1"/>
      <c r="O142" s="1"/>
    </row>
    <row r="143" spans="1:15" ht="12.75" customHeight="1">
      <c r="A143" s="31">
        <v>133</v>
      </c>
      <c r="B143" s="31" t="s">
        <v>353</v>
      </c>
      <c r="C143" s="31">
        <v>121.45</v>
      </c>
      <c r="D143" s="40">
        <v>122.51666666666667</v>
      </c>
      <c r="E143" s="40">
        <v>119.23333333333333</v>
      </c>
      <c r="F143" s="40">
        <v>117.01666666666667</v>
      </c>
      <c r="G143" s="40">
        <v>113.73333333333333</v>
      </c>
      <c r="H143" s="40">
        <v>124.73333333333333</v>
      </c>
      <c r="I143" s="40">
        <v>128.01666666666665</v>
      </c>
      <c r="J143" s="40">
        <v>130.23333333333335</v>
      </c>
      <c r="K143" s="31">
        <v>125.8</v>
      </c>
      <c r="L143" s="31">
        <v>120.3</v>
      </c>
      <c r="M143" s="31">
        <v>3.4596100000000001</v>
      </c>
      <c r="N143" s="1"/>
      <c r="O143" s="1"/>
    </row>
    <row r="144" spans="1:15" ht="12.75" customHeight="1">
      <c r="A144" s="31">
        <v>134</v>
      </c>
      <c r="B144" s="31" t="s">
        <v>356</v>
      </c>
      <c r="C144" s="31">
        <v>304.3</v>
      </c>
      <c r="D144" s="40">
        <v>307.16666666666669</v>
      </c>
      <c r="E144" s="40">
        <v>293.33333333333337</v>
      </c>
      <c r="F144" s="40">
        <v>282.36666666666667</v>
      </c>
      <c r="G144" s="40">
        <v>268.53333333333336</v>
      </c>
      <c r="H144" s="40">
        <v>318.13333333333338</v>
      </c>
      <c r="I144" s="40">
        <v>331.96666666666675</v>
      </c>
      <c r="J144" s="40">
        <v>342.93333333333339</v>
      </c>
      <c r="K144" s="31">
        <v>321</v>
      </c>
      <c r="L144" s="31">
        <v>296.2</v>
      </c>
      <c r="M144" s="31">
        <v>20.504549999999998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537.20000000000005</v>
      </c>
      <c r="D145" s="40">
        <v>541.06666666666672</v>
      </c>
      <c r="E145" s="40">
        <v>529.68333333333339</v>
      </c>
      <c r="F145" s="40">
        <v>522.16666666666663</v>
      </c>
      <c r="G145" s="40">
        <v>510.7833333333333</v>
      </c>
      <c r="H145" s="40">
        <v>548.58333333333348</v>
      </c>
      <c r="I145" s="40">
        <v>559.96666666666692</v>
      </c>
      <c r="J145" s="40">
        <v>567.48333333333358</v>
      </c>
      <c r="K145" s="31">
        <v>552.45000000000005</v>
      </c>
      <c r="L145" s="31">
        <v>533.54999999999995</v>
      </c>
      <c r="M145" s="31">
        <v>4.0099400000000003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1751.9</v>
      </c>
      <c r="D146" s="40">
        <v>1742.3</v>
      </c>
      <c r="E146" s="40">
        <v>1719.6</v>
      </c>
      <c r="F146" s="40">
        <v>1687.3</v>
      </c>
      <c r="G146" s="40">
        <v>1664.6</v>
      </c>
      <c r="H146" s="40">
        <v>1774.6</v>
      </c>
      <c r="I146" s="40">
        <v>1797.3000000000002</v>
      </c>
      <c r="J146" s="40">
        <v>1829.6</v>
      </c>
      <c r="K146" s="31">
        <v>1765</v>
      </c>
      <c r="L146" s="31">
        <v>1710</v>
      </c>
      <c r="M146" s="31">
        <v>0.41502</v>
      </c>
      <c r="N146" s="1"/>
      <c r="O146" s="1"/>
    </row>
    <row r="147" spans="1:15" ht="12.75" customHeight="1">
      <c r="A147" s="31">
        <v>137</v>
      </c>
      <c r="B147" s="31" t="s">
        <v>357</v>
      </c>
      <c r="C147" s="31">
        <v>70.650000000000006</v>
      </c>
      <c r="D147" s="40">
        <v>70.866666666666674</v>
      </c>
      <c r="E147" s="40">
        <v>70.283333333333346</v>
      </c>
      <c r="F147" s="40">
        <v>69.916666666666671</v>
      </c>
      <c r="G147" s="40">
        <v>69.333333333333343</v>
      </c>
      <c r="H147" s="40">
        <v>71.233333333333348</v>
      </c>
      <c r="I147" s="40">
        <v>71.816666666666663</v>
      </c>
      <c r="J147" s="40">
        <v>72.183333333333351</v>
      </c>
      <c r="K147" s="31">
        <v>71.45</v>
      </c>
      <c r="L147" s="31">
        <v>70.5</v>
      </c>
      <c r="M147" s="31">
        <v>8.8888499999999997</v>
      </c>
      <c r="N147" s="1"/>
      <c r="O147" s="1"/>
    </row>
    <row r="148" spans="1:15" ht="12.75" customHeight="1">
      <c r="A148" s="31">
        <v>138</v>
      </c>
      <c r="B148" s="31" t="s">
        <v>354</v>
      </c>
      <c r="C148" s="31">
        <v>196.15</v>
      </c>
      <c r="D148" s="40">
        <v>198.18333333333331</v>
      </c>
      <c r="E148" s="40">
        <v>193.36666666666662</v>
      </c>
      <c r="F148" s="40">
        <v>190.58333333333331</v>
      </c>
      <c r="G148" s="40">
        <v>185.76666666666662</v>
      </c>
      <c r="H148" s="40">
        <v>200.96666666666661</v>
      </c>
      <c r="I148" s="40">
        <v>205.78333333333327</v>
      </c>
      <c r="J148" s="40">
        <v>208.56666666666661</v>
      </c>
      <c r="K148" s="31">
        <v>203</v>
      </c>
      <c r="L148" s="31">
        <v>195.4</v>
      </c>
      <c r="M148" s="31">
        <v>1.64181</v>
      </c>
      <c r="N148" s="1"/>
      <c r="O148" s="1"/>
    </row>
    <row r="149" spans="1:15" ht="12.75" customHeight="1">
      <c r="A149" s="31">
        <v>139</v>
      </c>
      <c r="B149" s="31" t="s">
        <v>358</v>
      </c>
      <c r="C149" s="31">
        <v>117.7</v>
      </c>
      <c r="D149" s="40">
        <v>118.35000000000001</v>
      </c>
      <c r="E149" s="40">
        <v>116.60000000000002</v>
      </c>
      <c r="F149" s="40">
        <v>115.50000000000001</v>
      </c>
      <c r="G149" s="40">
        <v>113.75000000000003</v>
      </c>
      <c r="H149" s="40">
        <v>119.45000000000002</v>
      </c>
      <c r="I149" s="40">
        <v>121.19999999999999</v>
      </c>
      <c r="J149" s="40">
        <v>122.30000000000001</v>
      </c>
      <c r="K149" s="31">
        <v>120.1</v>
      </c>
      <c r="L149" s="31">
        <v>117.25</v>
      </c>
      <c r="M149" s="31">
        <v>3.68425</v>
      </c>
      <c r="N149" s="1"/>
      <c r="O149" s="1"/>
    </row>
    <row r="150" spans="1:15" ht="12.75" customHeight="1">
      <c r="A150" s="31">
        <v>140</v>
      </c>
      <c r="B150" s="31" t="s">
        <v>847</v>
      </c>
      <c r="C150" s="31">
        <v>60.55</v>
      </c>
      <c r="D150" s="40">
        <v>60.933333333333337</v>
      </c>
      <c r="E150" s="40">
        <v>59.616666666666674</v>
      </c>
      <c r="F150" s="40">
        <v>58.683333333333337</v>
      </c>
      <c r="G150" s="40">
        <v>57.366666666666674</v>
      </c>
      <c r="H150" s="40">
        <v>61.866666666666674</v>
      </c>
      <c r="I150" s="40">
        <v>63.183333333333337</v>
      </c>
      <c r="J150" s="40">
        <v>64.116666666666674</v>
      </c>
      <c r="K150" s="31">
        <v>62.25</v>
      </c>
      <c r="L150" s="31">
        <v>60</v>
      </c>
      <c r="M150" s="31">
        <v>3.5678700000000001</v>
      </c>
      <c r="N150" s="1"/>
      <c r="O150" s="1"/>
    </row>
    <row r="151" spans="1:15" ht="12.75" customHeight="1">
      <c r="A151" s="31">
        <v>141</v>
      </c>
      <c r="B151" s="31" t="s">
        <v>359</v>
      </c>
      <c r="C151" s="31">
        <v>698.15</v>
      </c>
      <c r="D151" s="40">
        <v>718.48333333333323</v>
      </c>
      <c r="E151" s="40">
        <v>662.96666666666647</v>
      </c>
      <c r="F151" s="40">
        <v>627.78333333333319</v>
      </c>
      <c r="G151" s="40">
        <v>572.26666666666642</v>
      </c>
      <c r="H151" s="40">
        <v>753.66666666666652</v>
      </c>
      <c r="I151" s="40">
        <v>809.18333333333317</v>
      </c>
      <c r="J151" s="40">
        <v>844.36666666666656</v>
      </c>
      <c r="K151" s="31">
        <v>774</v>
      </c>
      <c r="L151" s="31">
        <v>683.3</v>
      </c>
      <c r="M151" s="31">
        <v>7.6226399999999996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1846.15</v>
      </c>
      <c r="D152" s="40">
        <v>1851.55</v>
      </c>
      <c r="E152" s="40">
        <v>1838.1</v>
      </c>
      <c r="F152" s="40">
        <v>1830.05</v>
      </c>
      <c r="G152" s="40">
        <v>1816.6</v>
      </c>
      <c r="H152" s="40">
        <v>1859.6</v>
      </c>
      <c r="I152" s="40">
        <v>1873.0500000000002</v>
      </c>
      <c r="J152" s="40">
        <v>1881.1</v>
      </c>
      <c r="K152" s="31">
        <v>1865</v>
      </c>
      <c r="L152" s="31">
        <v>1843.5</v>
      </c>
      <c r="M152" s="31">
        <v>6.7439799999999996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162.44999999999999</v>
      </c>
      <c r="D153" s="40">
        <v>163.41666666666666</v>
      </c>
      <c r="E153" s="40">
        <v>161.0333333333333</v>
      </c>
      <c r="F153" s="40">
        <v>159.61666666666665</v>
      </c>
      <c r="G153" s="40">
        <v>157.23333333333329</v>
      </c>
      <c r="H153" s="40">
        <v>164.83333333333331</v>
      </c>
      <c r="I153" s="40">
        <v>167.2166666666667</v>
      </c>
      <c r="J153" s="40">
        <v>168.63333333333333</v>
      </c>
      <c r="K153" s="31">
        <v>165.8</v>
      </c>
      <c r="L153" s="31">
        <v>162</v>
      </c>
      <c r="M153" s="31">
        <v>16.185860000000002</v>
      </c>
      <c r="N153" s="1"/>
      <c r="O153" s="1"/>
    </row>
    <row r="154" spans="1:15" ht="12.75" customHeight="1">
      <c r="A154" s="31">
        <v>144</v>
      </c>
      <c r="B154" s="31" t="s">
        <v>848</v>
      </c>
      <c r="C154" s="31">
        <v>110.9</v>
      </c>
      <c r="D154" s="40">
        <v>112.14999999999999</v>
      </c>
      <c r="E154" s="40">
        <v>109.24999999999999</v>
      </c>
      <c r="F154" s="40">
        <v>107.6</v>
      </c>
      <c r="G154" s="40">
        <v>104.69999999999999</v>
      </c>
      <c r="H154" s="40">
        <v>113.79999999999998</v>
      </c>
      <c r="I154" s="40">
        <v>116.69999999999999</v>
      </c>
      <c r="J154" s="40">
        <v>118.34999999999998</v>
      </c>
      <c r="K154" s="31">
        <v>115.05</v>
      </c>
      <c r="L154" s="31">
        <v>110.5</v>
      </c>
      <c r="M154" s="31">
        <v>0.68217000000000005</v>
      </c>
      <c r="N154" s="1"/>
      <c r="O154" s="1"/>
    </row>
    <row r="155" spans="1:15" ht="12.75" customHeight="1">
      <c r="A155" s="31">
        <v>145</v>
      </c>
      <c r="B155" s="31" t="s">
        <v>360</v>
      </c>
      <c r="C155" s="31">
        <v>279.8</v>
      </c>
      <c r="D155" s="40">
        <v>281.59999999999997</v>
      </c>
      <c r="E155" s="40">
        <v>276.19999999999993</v>
      </c>
      <c r="F155" s="40">
        <v>272.59999999999997</v>
      </c>
      <c r="G155" s="40">
        <v>267.19999999999993</v>
      </c>
      <c r="H155" s="40">
        <v>285.19999999999993</v>
      </c>
      <c r="I155" s="40">
        <v>290.59999999999991</v>
      </c>
      <c r="J155" s="40">
        <v>294.19999999999993</v>
      </c>
      <c r="K155" s="31">
        <v>287</v>
      </c>
      <c r="L155" s="31">
        <v>278</v>
      </c>
      <c r="M155" s="31">
        <v>2.1331799999999999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87.75</v>
      </c>
      <c r="D156" s="40">
        <v>88.216666666666654</v>
      </c>
      <c r="E156" s="40">
        <v>86.933333333333309</v>
      </c>
      <c r="F156" s="40">
        <v>86.11666666666666</v>
      </c>
      <c r="G156" s="40">
        <v>84.833333333333314</v>
      </c>
      <c r="H156" s="40">
        <v>89.033333333333303</v>
      </c>
      <c r="I156" s="40">
        <v>90.316666666666634</v>
      </c>
      <c r="J156" s="40">
        <v>91.133333333333297</v>
      </c>
      <c r="K156" s="31">
        <v>89.5</v>
      </c>
      <c r="L156" s="31">
        <v>87.4</v>
      </c>
      <c r="M156" s="31">
        <v>89.447749999999999</v>
      </c>
      <c r="N156" s="1"/>
      <c r="O156" s="1"/>
    </row>
    <row r="157" spans="1:15" ht="12.75" customHeight="1">
      <c r="A157" s="31">
        <v>147</v>
      </c>
      <c r="B157" s="31" t="s">
        <v>362</v>
      </c>
      <c r="C157" s="31">
        <v>555.85</v>
      </c>
      <c r="D157" s="40">
        <v>561.36666666666667</v>
      </c>
      <c r="E157" s="40">
        <v>545.48333333333335</v>
      </c>
      <c r="F157" s="40">
        <v>535.11666666666667</v>
      </c>
      <c r="G157" s="40">
        <v>519.23333333333335</v>
      </c>
      <c r="H157" s="40">
        <v>571.73333333333335</v>
      </c>
      <c r="I157" s="40">
        <v>587.61666666666679</v>
      </c>
      <c r="J157" s="40">
        <v>597.98333333333335</v>
      </c>
      <c r="K157" s="31">
        <v>577.25</v>
      </c>
      <c r="L157" s="31">
        <v>551</v>
      </c>
      <c r="M157" s="31">
        <v>1.09524</v>
      </c>
      <c r="N157" s="1"/>
      <c r="O157" s="1"/>
    </row>
    <row r="158" spans="1:15" ht="12.75" customHeight="1">
      <c r="A158" s="31">
        <v>148</v>
      </c>
      <c r="B158" s="31" t="s">
        <v>361</v>
      </c>
      <c r="C158" s="31">
        <v>3596.35</v>
      </c>
      <c r="D158" s="40">
        <v>3631.1166666666668</v>
      </c>
      <c r="E158" s="40">
        <v>3528.2333333333336</v>
      </c>
      <c r="F158" s="40">
        <v>3460.1166666666668</v>
      </c>
      <c r="G158" s="40">
        <v>3357.2333333333336</v>
      </c>
      <c r="H158" s="40">
        <v>3699.2333333333336</v>
      </c>
      <c r="I158" s="40">
        <v>3802.1166666666668</v>
      </c>
      <c r="J158" s="40">
        <v>3870.2333333333336</v>
      </c>
      <c r="K158" s="31">
        <v>3734</v>
      </c>
      <c r="L158" s="31">
        <v>3563</v>
      </c>
      <c r="M158" s="31">
        <v>0.14344999999999999</v>
      </c>
      <c r="N158" s="1"/>
      <c r="O158" s="1"/>
    </row>
    <row r="159" spans="1:15" ht="12.75" customHeight="1">
      <c r="A159" s="31">
        <v>149</v>
      </c>
      <c r="B159" s="31" t="s">
        <v>363</v>
      </c>
      <c r="C159" s="31">
        <v>197.45</v>
      </c>
      <c r="D159" s="40">
        <v>198.65</v>
      </c>
      <c r="E159" s="40">
        <v>195.85000000000002</v>
      </c>
      <c r="F159" s="40">
        <v>194.25000000000003</v>
      </c>
      <c r="G159" s="40">
        <v>191.45000000000005</v>
      </c>
      <c r="H159" s="40">
        <v>200.25</v>
      </c>
      <c r="I159" s="40">
        <v>203.05</v>
      </c>
      <c r="J159" s="40">
        <v>204.64999999999998</v>
      </c>
      <c r="K159" s="31">
        <v>201.45</v>
      </c>
      <c r="L159" s="31">
        <v>197.05</v>
      </c>
      <c r="M159" s="31">
        <v>2.5747200000000001</v>
      </c>
      <c r="N159" s="1"/>
      <c r="O159" s="1"/>
    </row>
    <row r="160" spans="1:15" ht="12.75" customHeight="1">
      <c r="A160" s="31">
        <v>150</v>
      </c>
      <c r="B160" s="31" t="s">
        <v>380</v>
      </c>
      <c r="C160" s="31">
        <v>2431.4</v>
      </c>
      <c r="D160" s="40">
        <v>2461.7999999999997</v>
      </c>
      <c r="E160" s="40">
        <v>2389.5999999999995</v>
      </c>
      <c r="F160" s="40">
        <v>2347.7999999999997</v>
      </c>
      <c r="G160" s="40">
        <v>2275.5999999999995</v>
      </c>
      <c r="H160" s="40">
        <v>2503.5999999999995</v>
      </c>
      <c r="I160" s="40">
        <v>2575.7999999999993</v>
      </c>
      <c r="J160" s="40">
        <v>2617.5999999999995</v>
      </c>
      <c r="K160" s="31">
        <v>2534</v>
      </c>
      <c r="L160" s="31">
        <v>2420</v>
      </c>
      <c r="M160" s="31">
        <v>1.3458600000000001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271.10000000000002</v>
      </c>
      <c r="D161" s="40">
        <v>275.2</v>
      </c>
      <c r="E161" s="40">
        <v>264.95</v>
      </c>
      <c r="F161" s="40">
        <v>258.8</v>
      </c>
      <c r="G161" s="40">
        <v>248.55</v>
      </c>
      <c r="H161" s="40">
        <v>281.34999999999997</v>
      </c>
      <c r="I161" s="40">
        <v>291.59999999999997</v>
      </c>
      <c r="J161" s="40">
        <v>297.74999999999994</v>
      </c>
      <c r="K161" s="31">
        <v>285.45</v>
      </c>
      <c r="L161" s="31">
        <v>269.05</v>
      </c>
      <c r="M161" s="31">
        <v>22.500319999999999</v>
      </c>
      <c r="N161" s="1"/>
      <c r="O161" s="1"/>
    </row>
    <row r="162" spans="1:15" ht="12.75" customHeight="1">
      <c r="A162" s="31">
        <v>152</v>
      </c>
      <c r="B162" s="31" t="s">
        <v>366</v>
      </c>
      <c r="C162" s="31">
        <v>48.7</v>
      </c>
      <c r="D162" s="40">
        <v>48.833333333333336</v>
      </c>
      <c r="E162" s="40">
        <v>48.166666666666671</v>
      </c>
      <c r="F162" s="40">
        <v>47.633333333333333</v>
      </c>
      <c r="G162" s="40">
        <v>46.966666666666669</v>
      </c>
      <c r="H162" s="40">
        <v>49.366666666666674</v>
      </c>
      <c r="I162" s="40">
        <v>50.033333333333346</v>
      </c>
      <c r="J162" s="40">
        <v>50.566666666666677</v>
      </c>
      <c r="K162" s="31">
        <v>49.5</v>
      </c>
      <c r="L162" s="31">
        <v>48.3</v>
      </c>
      <c r="M162" s="31">
        <v>14.606490000000001</v>
      </c>
      <c r="N162" s="1"/>
      <c r="O162" s="1"/>
    </row>
    <row r="163" spans="1:15" ht="12.75" customHeight="1">
      <c r="A163" s="31">
        <v>153</v>
      </c>
      <c r="B163" s="31" t="s">
        <v>364</v>
      </c>
      <c r="C163" s="31">
        <v>168.9</v>
      </c>
      <c r="D163" s="40">
        <v>169.81666666666666</v>
      </c>
      <c r="E163" s="40">
        <v>167.13333333333333</v>
      </c>
      <c r="F163" s="40">
        <v>165.36666666666667</v>
      </c>
      <c r="G163" s="40">
        <v>162.68333333333334</v>
      </c>
      <c r="H163" s="40">
        <v>171.58333333333331</v>
      </c>
      <c r="I163" s="40">
        <v>174.26666666666665</v>
      </c>
      <c r="J163" s="40">
        <v>176.0333333333333</v>
      </c>
      <c r="K163" s="31">
        <v>172.5</v>
      </c>
      <c r="L163" s="31">
        <v>168.05</v>
      </c>
      <c r="M163" s="31">
        <v>23.308890000000002</v>
      </c>
      <c r="N163" s="1"/>
      <c r="O163" s="1"/>
    </row>
    <row r="164" spans="1:15" ht="12.75" customHeight="1">
      <c r="A164" s="31">
        <v>154</v>
      </c>
      <c r="B164" s="31" t="s">
        <v>379</v>
      </c>
      <c r="C164" s="31">
        <v>158.1</v>
      </c>
      <c r="D164" s="40">
        <v>159.66666666666666</v>
      </c>
      <c r="E164" s="40">
        <v>155.93333333333331</v>
      </c>
      <c r="F164" s="40">
        <v>153.76666666666665</v>
      </c>
      <c r="G164" s="40">
        <v>150.0333333333333</v>
      </c>
      <c r="H164" s="40">
        <v>161.83333333333331</v>
      </c>
      <c r="I164" s="40">
        <v>165.56666666666666</v>
      </c>
      <c r="J164" s="40">
        <v>167.73333333333332</v>
      </c>
      <c r="K164" s="31">
        <v>163.4</v>
      </c>
      <c r="L164" s="31">
        <v>157.5</v>
      </c>
      <c r="M164" s="31">
        <v>0.78320999999999996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128.85</v>
      </c>
      <c r="D165" s="40">
        <v>129.4</v>
      </c>
      <c r="E165" s="40">
        <v>126.30000000000001</v>
      </c>
      <c r="F165" s="40">
        <v>123.75</v>
      </c>
      <c r="G165" s="40">
        <v>120.65</v>
      </c>
      <c r="H165" s="40">
        <v>131.95000000000002</v>
      </c>
      <c r="I165" s="40">
        <v>135.04999999999998</v>
      </c>
      <c r="J165" s="40">
        <v>137.60000000000002</v>
      </c>
      <c r="K165" s="31">
        <v>132.5</v>
      </c>
      <c r="L165" s="31">
        <v>126.85</v>
      </c>
      <c r="M165" s="31">
        <v>248.20032</v>
      </c>
      <c r="N165" s="1"/>
      <c r="O165" s="1"/>
    </row>
    <row r="166" spans="1:15" ht="12.75" customHeight="1">
      <c r="A166" s="31">
        <v>156</v>
      </c>
      <c r="B166" s="31" t="s">
        <v>368</v>
      </c>
      <c r="C166" s="31">
        <v>2805.95</v>
      </c>
      <c r="D166" s="40">
        <v>2818.6333333333332</v>
      </c>
      <c r="E166" s="40">
        <v>2782.3166666666666</v>
      </c>
      <c r="F166" s="40">
        <v>2758.6833333333334</v>
      </c>
      <c r="G166" s="40">
        <v>2722.3666666666668</v>
      </c>
      <c r="H166" s="40">
        <v>2842.2666666666664</v>
      </c>
      <c r="I166" s="40">
        <v>2878.583333333333</v>
      </c>
      <c r="J166" s="40">
        <v>2902.2166666666662</v>
      </c>
      <c r="K166" s="31">
        <v>2854.95</v>
      </c>
      <c r="L166" s="31">
        <v>2795</v>
      </c>
      <c r="M166" s="31">
        <v>9.0660000000000004E-2</v>
      </c>
      <c r="N166" s="1"/>
      <c r="O166" s="1"/>
    </row>
    <row r="167" spans="1:15" ht="12.75" customHeight="1">
      <c r="A167" s="31">
        <v>157</v>
      </c>
      <c r="B167" s="31" t="s">
        <v>369</v>
      </c>
      <c r="C167" s="31">
        <v>3224.35</v>
      </c>
      <c r="D167" s="40">
        <v>3239.2333333333336</v>
      </c>
      <c r="E167" s="40">
        <v>3160.1166666666672</v>
      </c>
      <c r="F167" s="40">
        <v>3095.8833333333337</v>
      </c>
      <c r="G167" s="40">
        <v>3016.7666666666673</v>
      </c>
      <c r="H167" s="40">
        <v>3303.4666666666672</v>
      </c>
      <c r="I167" s="40">
        <v>3382.5833333333339</v>
      </c>
      <c r="J167" s="40">
        <v>3446.8166666666671</v>
      </c>
      <c r="K167" s="31">
        <v>3318.35</v>
      </c>
      <c r="L167" s="31">
        <v>3175</v>
      </c>
      <c r="M167" s="31">
        <v>0.49362</v>
      </c>
      <c r="N167" s="1"/>
      <c r="O167" s="1"/>
    </row>
    <row r="168" spans="1:15" ht="12.75" customHeight="1">
      <c r="A168" s="31">
        <v>158</v>
      </c>
      <c r="B168" s="31" t="s">
        <v>375</v>
      </c>
      <c r="C168" s="31">
        <v>294.75</v>
      </c>
      <c r="D168" s="40">
        <v>297.7</v>
      </c>
      <c r="E168" s="40">
        <v>289.95</v>
      </c>
      <c r="F168" s="40">
        <v>285.14999999999998</v>
      </c>
      <c r="G168" s="40">
        <v>277.39999999999998</v>
      </c>
      <c r="H168" s="40">
        <v>302.5</v>
      </c>
      <c r="I168" s="40">
        <v>310.25</v>
      </c>
      <c r="J168" s="40">
        <v>315.05</v>
      </c>
      <c r="K168" s="31">
        <v>305.45</v>
      </c>
      <c r="L168" s="31">
        <v>292.89999999999998</v>
      </c>
      <c r="M168" s="31">
        <v>2.7682899999999999</v>
      </c>
      <c r="N168" s="1"/>
      <c r="O168" s="1"/>
    </row>
    <row r="169" spans="1:15" ht="12.75" customHeight="1">
      <c r="A169" s="31">
        <v>159</v>
      </c>
      <c r="B169" s="31" t="s">
        <v>370</v>
      </c>
      <c r="C169" s="31">
        <v>140.30000000000001</v>
      </c>
      <c r="D169" s="40">
        <v>140.68333333333334</v>
      </c>
      <c r="E169" s="40">
        <v>138.66666666666669</v>
      </c>
      <c r="F169" s="40">
        <v>137.03333333333336</v>
      </c>
      <c r="G169" s="40">
        <v>135.01666666666671</v>
      </c>
      <c r="H169" s="40">
        <v>142.31666666666666</v>
      </c>
      <c r="I169" s="40">
        <v>144.33333333333331</v>
      </c>
      <c r="J169" s="40">
        <v>145.96666666666664</v>
      </c>
      <c r="K169" s="31">
        <v>142.69999999999999</v>
      </c>
      <c r="L169" s="31">
        <v>139.05000000000001</v>
      </c>
      <c r="M169" s="31">
        <v>2.6301600000000001</v>
      </c>
      <c r="N169" s="1"/>
      <c r="O169" s="1"/>
    </row>
    <row r="170" spans="1:15" ht="12.75" customHeight="1">
      <c r="A170" s="31">
        <v>160</v>
      </c>
      <c r="B170" s="31" t="s">
        <v>371</v>
      </c>
      <c r="C170" s="31">
        <v>5459.75</v>
      </c>
      <c r="D170" s="40">
        <v>5452.1333333333332</v>
      </c>
      <c r="E170" s="40">
        <v>5419.2666666666664</v>
      </c>
      <c r="F170" s="40">
        <v>5378.7833333333328</v>
      </c>
      <c r="G170" s="40">
        <v>5345.9166666666661</v>
      </c>
      <c r="H170" s="40">
        <v>5492.6166666666668</v>
      </c>
      <c r="I170" s="40">
        <v>5525.4833333333336</v>
      </c>
      <c r="J170" s="40">
        <v>5565.9666666666672</v>
      </c>
      <c r="K170" s="31">
        <v>5485</v>
      </c>
      <c r="L170" s="31">
        <v>5411.65</v>
      </c>
      <c r="M170" s="31">
        <v>5.7689999999999998E-2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3560.75</v>
      </c>
      <c r="D171" s="40">
        <v>3587.0333333333328</v>
      </c>
      <c r="E171" s="40">
        <v>3513.6666666666656</v>
      </c>
      <c r="F171" s="40">
        <v>3466.5833333333326</v>
      </c>
      <c r="G171" s="40">
        <v>3393.2166666666653</v>
      </c>
      <c r="H171" s="40">
        <v>3634.1166666666659</v>
      </c>
      <c r="I171" s="40">
        <v>3707.4833333333327</v>
      </c>
      <c r="J171" s="40">
        <v>3754.5666666666662</v>
      </c>
      <c r="K171" s="31">
        <v>3660.4</v>
      </c>
      <c r="L171" s="31">
        <v>3539.95</v>
      </c>
      <c r="M171" s="31">
        <v>0.95287999999999995</v>
      </c>
      <c r="N171" s="1"/>
      <c r="O171" s="1"/>
    </row>
    <row r="172" spans="1:15" ht="12.75" customHeight="1">
      <c r="A172" s="31">
        <v>162</v>
      </c>
      <c r="B172" s="31" t="s">
        <v>372</v>
      </c>
      <c r="C172" s="31">
        <v>1780.15</v>
      </c>
      <c r="D172" s="40">
        <v>1783.7</v>
      </c>
      <c r="E172" s="40">
        <v>1742.4</v>
      </c>
      <c r="F172" s="40">
        <v>1704.65</v>
      </c>
      <c r="G172" s="40">
        <v>1663.3500000000001</v>
      </c>
      <c r="H172" s="40">
        <v>1821.45</v>
      </c>
      <c r="I172" s="40">
        <v>1862.7499999999998</v>
      </c>
      <c r="J172" s="40">
        <v>1900.5</v>
      </c>
      <c r="K172" s="31">
        <v>1825</v>
      </c>
      <c r="L172" s="31">
        <v>1745.95</v>
      </c>
      <c r="M172" s="31">
        <v>3.1076700000000002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493.3</v>
      </c>
      <c r="D173" s="40">
        <v>495.51666666666665</v>
      </c>
      <c r="E173" s="40">
        <v>488.2833333333333</v>
      </c>
      <c r="F173" s="40">
        <v>483.26666666666665</v>
      </c>
      <c r="G173" s="40">
        <v>476.0333333333333</v>
      </c>
      <c r="H173" s="40">
        <v>500.5333333333333</v>
      </c>
      <c r="I173" s="40">
        <v>507.76666666666665</v>
      </c>
      <c r="J173" s="40">
        <v>512.7833333333333</v>
      </c>
      <c r="K173" s="31">
        <v>502.75</v>
      </c>
      <c r="L173" s="31">
        <v>490.5</v>
      </c>
      <c r="M173" s="31">
        <v>7.3677900000000003</v>
      </c>
      <c r="N173" s="1"/>
      <c r="O173" s="1"/>
    </row>
    <row r="174" spans="1:15" ht="12.75" customHeight="1">
      <c r="A174" s="31">
        <v>164</v>
      </c>
      <c r="B174" s="31" t="s">
        <v>367</v>
      </c>
      <c r="C174" s="31">
        <v>4584.6499999999996</v>
      </c>
      <c r="D174" s="40">
        <v>4595.5333333333328</v>
      </c>
      <c r="E174" s="40">
        <v>4506.1166666666659</v>
      </c>
      <c r="F174" s="40">
        <v>4427.583333333333</v>
      </c>
      <c r="G174" s="40">
        <v>4338.1666666666661</v>
      </c>
      <c r="H174" s="40">
        <v>4674.0666666666657</v>
      </c>
      <c r="I174" s="40">
        <v>4763.4833333333336</v>
      </c>
      <c r="J174" s="40">
        <v>4842.0166666666655</v>
      </c>
      <c r="K174" s="31">
        <v>4684.95</v>
      </c>
      <c r="L174" s="31">
        <v>4517</v>
      </c>
      <c r="M174" s="31">
        <v>0.29885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41.85</v>
      </c>
      <c r="D175" s="40">
        <v>42.216666666666661</v>
      </c>
      <c r="E175" s="40">
        <v>41.183333333333323</v>
      </c>
      <c r="F175" s="40">
        <v>40.516666666666659</v>
      </c>
      <c r="G175" s="40">
        <v>39.48333333333332</v>
      </c>
      <c r="H175" s="40">
        <v>42.883333333333326</v>
      </c>
      <c r="I175" s="40">
        <v>43.916666666666671</v>
      </c>
      <c r="J175" s="40">
        <v>44.583333333333329</v>
      </c>
      <c r="K175" s="31">
        <v>43.25</v>
      </c>
      <c r="L175" s="31">
        <v>41.55</v>
      </c>
      <c r="M175" s="31">
        <v>192.54128</v>
      </c>
      <c r="N175" s="1"/>
      <c r="O175" s="1"/>
    </row>
    <row r="176" spans="1:15" ht="12.75" customHeight="1">
      <c r="A176" s="31">
        <v>166</v>
      </c>
      <c r="B176" s="31" t="s">
        <v>381</v>
      </c>
      <c r="C176" s="31">
        <v>406.75</v>
      </c>
      <c r="D176" s="40">
        <v>412.18333333333339</v>
      </c>
      <c r="E176" s="40">
        <v>399.1666666666668</v>
      </c>
      <c r="F176" s="40">
        <v>391.58333333333343</v>
      </c>
      <c r="G176" s="40">
        <v>378.56666666666683</v>
      </c>
      <c r="H176" s="40">
        <v>419.76666666666677</v>
      </c>
      <c r="I176" s="40">
        <v>432.78333333333342</v>
      </c>
      <c r="J176" s="40">
        <v>440.36666666666673</v>
      </c>
      <c r="K176" s="31">
        <v>425.2</v>
      </c>
      <c r="L176" s="31">
        <v>404.6</v>
      </c>
      <c r="M176" s="31">
        <v>5.68987</v>
      </c>
      <c r="N176" s="1"/>
      <c r="O176" s="1"/>
    </row>
    <row r="177" spans="1:15" ht="12.75" customHeight="1">
      <c r="A177" s="31">
        <v>167</v>
      </c>
      <c r="B177" s="31" t="s">
        <v>373</v>
      </c>
      <c r="C177" s="31">
        <v>1229.3499999999999</v>
      </c>
      <c r="D177" s="40">
        <v>1260.45</v>
      </c>
      <c r="E177" s="40">
        <v>1183.9000000000001</v>
      </c>
      <c r="F177" s="40">
        <v>1138.45</v>
      </c>
      <c r="G177" s="40">
        <v>1061.9000000000001</v>
      </c>
      <c r="H177" s="40">
        <v>1305.9000000000001</v>
      </c>
      <c r="I177" s="40">
        <v>1382.4499999999998</v>
      </c>
      <c r="J177" s="40">
        <v>1427.9</v>
      </c>
      <c r="K177" s="31">
        <v>1337</v>
      </c>
      <c r="L177" s="31">
        <v>1215</v>
      </c>
      <c r="M177" s="31">
        <v>0.59592999999999996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532.54999999999995</v>
      </c>
      <c r="D178" s="40">
        <v>531.15</v>
      </c>
      <c r="E178" s="40">
        <v>525.4</v>
      </c>
      <c r="F178" s="40">
        <v>518.25</v>
      </c>
      <c r="G178" s="40">
        <v>512.5</v>
      </c>
      <c r="H178" s="40">
        <v>538.29999999999995</v>
      </c>
      <c r="I178" s="40">
        <v>544.04999999999995</v>
      </c>
      <c r="J178" s="40">
        <v>551.19999999999993</v>
      </c>
      <c r="K178" s="31">
        <v>536.9</v>
      </c>
      <c r="L178" s="31">
        <v>524</v>
      </c>
      <c r="M178" s="31">
        <v>1.0241100000000001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886.7</v>
      </c>
      <c r="D179" s="40">
        <v>898.85</v>
      </c>
      <c r="E179" s="40">
        <v>871.5</v>
      </c>
      <c r="F179" s="40">
        <v>856.3</v>
      </c>
      <c r="G179" s="40">
        <v>828.94999999999993</v>
      </c>
      <c r="H179" s="40">
        <v>914.05000000000007</v>
      </c>
      <c r="I179" s="40">
        <v>941.4000000000002</v>
      </c>
      <c r="J179" s="40">
        <v>956.60000000000014</v>
      </c>
      <c r="K179" s="31">
        <v>926.2</v>
      </c>
      <c r="L179" s="31">
        <v>883.65</v>
      </c>
      <c r="M179" s="31">
        <v>8.6422299999999996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566.20000000000005</v>
      </c>
      <c r="D180" s="40">
        <v>568.83333333333337</v>
      </c>
      <c r="E180" s="40">
        <v>560.36666666666679</v>
      </c>
      <c r="F180" s="40">
        <v>554.53333333333342</v>
      </c>
      <c r="G180" s="40">
        <v>546.06666666666683</v>
      </c>
      <c r="H180" s="40">
        <v>574.66666666666674</v>
      </c>
      <c r="I180" s="40">
        <v>583.13333333333321</v>
      </c>
      <c r="J180" s="40">
        <v>588.9666666666667</v>
      </c>
      <c r="K180" s="31">
        <v>577.29999999999995</v>
      </c>
      <c r="L180" s="31">
        <v>563</v>
      </c>
      <c r="M180" s="31">
        <v>0.82598000000000005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1961.45</v>
      </c>
      <c r="D181" s="40">
        <v>2010.3333333333333</v>
      </c>
      <c r="E181" s="40">
        <v>1904.0166666666664</v>
      </c>
      <c r="F181" s="40">
        <v>1846.5833333333333</v>
      </c>
      <c r="G181" s="40">
        <v>1740.2666666666664</v>
      </c>
      <c r="H181" s="40">
        <v>2067.7666666666664</v>
      </c>
      <c r="I181" s="40">
        <v>2174.0833333333335</v>
      </c>
      <c r="J181" s="40">
        <v>2231.5166666666664</v>
      </c>
      <c r="K181" s="31">
        <v>2116.65</v>
      </c>
      <c r="L181" s="31">
        <v>1952.9</v>
      </c>
      <c r="M181" s="31">
        <v>26.108979999999999</v>
      </c>
      <c r="N181" s="1"/>
      <c r="O181" s="1"/>
    </row>
    <row r="182" spans="1:15" ht="12.75" customHeight="1">
      <c r="A182" s="31">
        <v>172</v>
      </c>
      <c r="B182" s="31" t="s">
        <v>382</v>
      </c>
      <c r="C182" s="31">
        <v>98.9</v>
      </c>
      <c r="D182" s="40">
        <v>99.59999999999998</v>
      </c>
      <c r="E182" s="40">
        <v>97.899999999999963</v>
      </c>
      <c r="F182" s="40">
        <v>96.899999999999977</v>
      </c>
      <c r="G182" s="40">
        <v>95.19999999999996</v>
      </c>
      <c r="H182" s="40">
        <v>100.59999999999997</v>
      </c>
      <c r="I182" s="40">
        <v>102.29999999999998</v>
      </c>
      <c r="J182" s="40">
        <v>103.29999999999997</v>
      </c>
      <c r="K182" s="31">
        <v>101.3</v>
      </c>
      <c r="L182" s="31">
        <v>98.6</v>
      </c>
      <c r="M182" s="31">
        <v>2.4715400000000001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301.14999999999998</v>
      </c>
      <c r="D183" s="40">
        <v>304.13333333333333</v>
      </c>
      <c r="E183" s="40">
        <v>296.26666666666665</v>
      </c>
      <c r="F183" s="40">
        <v>291.38333333333333</v>
      </c>
      <c r="G183" s="40">
        <v>283.51666666666665</v>
      </c>
      <c r="H183" s="40">
        <v>309.01666666666665</v>
      </c>
      <c r="I183" s="40">
        <v>316.88333333333333</v>
      </c>
      <c r="J183" s="40">
        <v>321.76666666666665</v>
      </c>
      <c r="K183" s="31">
        <v>312</v>
      </c>
      <c r="L183" s="31">
        <v>299.25</v>
      </c>
      <c r="M183" s="31">
        <v>10.121700000000001</v>
      </c>
      <c r="N183" s="1"/>
      <c r="O183" s="1"/>
    </row>
    <row r="184" spans="1:15" ht="12.75" customHeight="1">
      <c r="A184" s="31">
        <v>174</v>
      </c>
      <c r="B184" s="31" t="s">
        <v>374</v>
      </c>
      <c r="C184" s="31">
        <v>415.25</v>
      </c>
      <c r="D184" s="40">
        <v>416.7833333333333</v>
      </c>
      <c r="E184" s="40">
        <v>407.56666666666661</v>
      </c>
      <c r="F184" s="40">
        <v>399.88333333333333</v>
      </c>
      <c r="G184" s="40">
        <v>390.66666666666663</v>
      </c>
      <c r="H184" s="40">
        <v>424.46666666666658</v>
      </c>
      <c r="I184" s="40">
        <v>433.68333333333328</v>
      </c>
      <c r="J184" s="40">
        <v>441.36666666666656</v>
      </c>
      <c r="K184" s="31">
        <v>426</v>
      </c>
      <c r="L184" s="31">
        <v>409.1</v>
      </c>
      <c r="M184" s="31">
        <v>6.3633899999999999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1660.75</v>
      </c>
      <c r="D185" s="40">
        <v>1678.8333333333333</v>
      </c>
      <c r="E185" s="40">
        <v>1639.0666666666666</v>
      </c>
      <c r="F185" s="40">
        <v>1617.3833333333334</v>
      </c>
      <c r="G185" s="40">
        <v>1577.6166666666668</v>
      </c>
      <c r="H185" s="40">
        <v>1700.5166666666664</v>
      </c>
      <c r="I185" s="40">
        <v>1740.2833333333333</v>
      </c>
      <c r="J185" s="40">
        <v>1761.9666666666662</v>
      </c>
      <c r="K185" s="31">
        <v>1718.6</v>
      </c>
      <c r="L185" s="31">
        <v>1657.15</v>
      </c>
      <c r="M185" s="31">
        <v>8.4787999999999997</v>
      </c>
      <c r="N185" s="1"/>
      <c r="O185" s="1"/>
    </row>
    <row r="186" spans="1:15" ht="12.75" customHeight="1">
      <c r="A186" s="31">
        <v>176</v>
      </c>
      <c r="B186" s="31" t="s">
        <v>376</v>
      </c>
      <c r="C186" s="31">
        <v>147.94999999999999</v>
      </c>
      <c r="D186" s="40">
        <v>149.96666666666667</v>
      </c>
      <c r="E186" s="40">
        <v>144.98333333333335</v>
      </c>
      <c r="F186" s="40">
        <v>142.01666666666668</v>
      </c>
      <c r="G186" s="40">
        <v>137.03333333333336</v>
      </c>
      <c r="H186" s="40">
        <v>152.93333333333334</v>
      </c>
      <c r="I186" s="40">
        <v>157.91666666666663</v>
      </c>
      <c r="J186" s="40">
        <v>160.88333333333333</v>
      </c>
      <c r="K186" s="31">
        <v>154.94999999999999</v>
      </c>
      <c r="L186" s="31">
        <v>147</v>
      </c>
      <c r="M186" s="31">
        <v>23.435880000000001</v>
      </c>
      <c r="N186" s="1"/>
      <c r="O186" s="1"/>
    </row>
    <row r="187" spans="1:15" ht="12.75" customHeight="1">
      <c r="A187" s="31">
        <v>177</v>
      </c>
      <c r="B187" s="31" t="s">
        <v>377</v>
      </c>
      <c r="C187" s="31">
        <v>1631.45</v>
      </c>
      <c r="D187" s="40">
        <v>1649.55</v>
      </c>
      <c r="E187" s="40">
        <v>1601.8999999999999</v>
      </c>
      <c r="F187" s="40">
        <v>1572.35</v>
      </c>
      <c r="G187" s="40">
        <v>1524.6999999999998</v>
      </c>
      <c r="H187" s="40">
        <v>1679.1</v>
      </c>
      <c r="I187" s="40">
        <v>1726.75</v>
      </c>
      <c r="J187" s="40">
        <v>1756.3</v>
      </c>
      <c r="K187" s="31">
        <v>1697.2</v>
      </c>
      <c r="L187" s="31">
        <v>1620</v>
      </c>
      <c r="M187" s="31">
        <v>0.47008</v>
      </c>
      <c r="N187" s="1"/>
      <c r="O187" s="1"/>
    </row>
    <row r="188" spans="1:15" ht="12.75" customHeight="1">
      <c r="A188" s="31">
        <v>178</v>
      </c>
      <c r="B188" s="31" t="s">
        <v>383</v>
      </c>
      <c r="C188" s="31">
        <v>115</v>
      </c>
      <c r="D188" s="40">
        <v>115.35000000000001</v>
      </c>
      <c r="E188" s="40">
        <v>113.70000000000002</v>
      </c>
      <c r="F188" s="40">
        <v>112.4</v>
      </c>
      <c r="G188" s="40">
        <v>110.75000000000001</v>
      </c>
      <c r="H188" s="40">
        <v>116.65000000000002</v>
      </c>
      <c r="I188" s="40">
        <v>118.30000000000003</v>
      </c>
      <c r="J188" s="40">
        <v>119.60000000000002</v>
      </c>
      <c r="K188" s="31">
        <v>117</v>
      </c>
      <c r="L188" s="31">
        <v>114.05</v>
      </c>
      <c r="M188" s="31">
        <v>9.7860800000000001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299.95</v>
      </c>
      <c r="D189" s="40">
        <v>303.68333333333334</v>
      </c>
      <c r="E189" s="40">
        <v>295.36666666666667</v>
      </c>
      <c r="F189" s="40">
        <v>290.78333333333336</v>
      </c>
      <c r="G189" s="40">
        <v>282.4666666666667</v>
      </c>
      <c r="H189" s="40">
        <v>308.26666666666665</v>
      </c>
      <c r="I189" s="40">
        <v>316.58333333333337</v>
      </c>
      <c r="J189" s="40">
        <v>321.16666666666663</v>
      </c>
      <c r="K189" s="31">
        <v>312</v>
      </c>
      <c r="L189" s="31">
        <v>299.10000000000002</v>
      </c>
      <c r="M189" s="31">
        <v>7.1180599999999998</v>
      </c>
      <c r="N189" s="1"/>
      <c r="O189" s="1"/>
    </row>
    <row r="190" spans="1:15" ht="12.75" customHeight="1">
      <c r="A190" s="31">
        <v>180</v>
      </c>
      <c r="B190" s="31" t="s">
        <v>378</v>
      </c>
      <c r="C190" s="31">
        <v>624</v>
      </c>
      <c r="D190" s="40">
        <v>634.33333333333337</v>
      </c>
      <c r="E190" s="40">
        <v>609.66666666666674</v>
      </c>
      <c r="F190" s="40">
        <v>595.33333333333337</v>
      </c>
      <c r="G190" s="40">
        <v>570.66666666666674</v>
      </c>
      <c r="H190" s="40">
        <v>648.66666666666674</v>
      </c>
      <c r="I190" s="40">
        <v>673.33333333333348</v>
      </c>
      <c r="J190" s="40">
        <v>687.66666666666674</v>
      </c>
      <c r="K190" s="31">
        <v>659</v>
      </c>
      <c r="L190" s="31">
        <v>620</v>
      </c>
      <c r="M190" s="31">
        <v>3.7453400000000001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657.6</v>
      </c>
      <c r="D191" s="40">
        <v>659.01666666666677</v>
      </c>
      <c r="E191" s="40">
        <v>649.58333333333348</v>
      </c>
      <c r="F191" s="40">
        <v>641.56666666666672</v>
      </c>
      <c r="G191" s="40">
        <v>632.13333333333344</v>
      </c>
      <c r="H191" s="40">
        <v>667.03333333333353</v>
      </c>
      <c r="I191" s="40">
        <v>676.4666666666667</v>
      </c>
      <c r="J191" s="40">
        <v>684.48333333333358</v>
      </c>
      <c r="K191" s="31">
        <v>668.45</v>
      </c>
      <c r="L191" s="31">
        <v>651</v>
      </c>
      <c r="M191" s="31">
        <v>10.70758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1278.45</v>
      </c>
      <c r="D192" s="40">
        <v>1288.8500000000001</v>
      </c>
      <c r="E192" s="40">
        <v>1261.0000000000002</v>
      </c>
      <c r="F192" s="40">
        <v>1243.5500000000002</v>
      </c>
      <c r="G192" s="40">
        <v>1215.7000000000003</v>
      </c>
      <c r="H192" s="40">
        <v>1306.3000000000002</v>
      </c>
      <c r="I192" s="40">
        <v>1334.15</v>
      </c>
      <c r="J192" s="40">
        <v>1351.6000000000001</v>
      </c>
      <c r="K192" s="31">
        <v>1316.7</v>
      </c>
      <c r="L192" s="31">
        <v>1271.4000000000001</v>
      </c>
      <c r="M192" s="31">
        <v>5.3691399999999998</v>
      </c>
      <c r="N192" s="1"/>
      <c r="O192" s="1"/>
    </row>
    <row r="193" spans="1:15" ht="12.75" customHeight="1">
      <c r="A193" s="31">
        <v>183</v>
      </c>
      <c r="B193" s="31" t="s">
        <v>387</v>
      </c>
      <c r="C193" s="31">
        <v>1304.25</v>
      </c>
      <c r="D193" s="40">
        <v>1312.8833333333334</v>
      </c>
      <c r="E193" s="40">
        <v>1281.3666666666668</v>
      </c>
      <c r="F193" s="40">
        <v>1258.4833333333333</v>
      </c>
      <c r="G193" s="40">
        <v>1226.9666666666667</v>
      </c>
      <c r="H193" s="40">
        <v>1335.7666666666669</v>
      </c>
      <c r="I193" s="40">
        <v>1367.2833333333338</v>
      </c>
      <c r="J193" s="40">
        <v>1390.166666666667</v>
      </c>
      <c r="K193" s="31">
        <v>1344.4</v>
      </c>
      <c r="L193" s="31">
        <v>1290</v>
      </c>
      <c r="M193" s="31">
        <v>3.9931999999999999</v>
      </c>
      <c r="N193" s="1"/>
      <c r="O193" s="1"/>
    </row>
    <row r="194" spans="1:15" ht="12.75" customHeight="1">
      <c r="A194" s="31">
        <v>184</v>
      </c>
      <c r="B194" s="31" t="s">
        <v>849</v>
      </c>
      <c r="C194" s="31">
        <v>20.399999999999999</v>
      </c>
      <c r="D194" s="40">
        <v>20.549999999999997</v>
      </c>
      <c r="E194" s="40">
        <v>20.149999999999995</v>
      </c>
      <c r="F194" s="40">
        <v>19.899999999999999</v>
      </c>
      <c r="G194" s="40">
        <v>19.499999999999996</v>
      </c>
      <c r="H194" s="40">
        <v>20.799999999999994</v>
      </c>
      <c r="I194" s="40">
        <v>21.2</v>
      </c>
      <c r="J194" s="40">
        <v>21.449999999999992</v>
      </c>
      <c r="K194" s="31">
        <v>20.95</v>
      </c>
      <c r="L194" s="31">
        <v>20.3</v>
      </c>
      <c r="M194" s="31">
        <v>15.18577</v>
      </c>
      <c r="N194" s="1"/>
      <c r="O194" s="1"/>
    </row>
    <row r="195" spans="1:15" ht="12.75" customHeight="1">
      <c r="A195" s="31">
        <v>185</v>
      </c>
      <c r="B195" s="31" t="s">
        <v>388</v>
      </c>
      <c r="C195" s="31">
        <v>1301.7</v>
      </c>
      <c r="D195" s="40">
        <v>1307.5</v>
      </c>
      <c r="E195" s="40">
        <v>1286.2</v>
      </c>
      <c r="F195" s="40">
        <v>1270.7</v>
      </c>
      <c r="G195" s="40">
        <v>1249.4000000000001</v>
      </c>
      <c r="H195" s="40">
        <v>1323</v>
      </c>
      <c r="I195" s="40">
        <v>1344.3000000000002</v>
      </c>
      <c r="J195" s="40">
        <v>1359.8</v>
      </c>
      <c r="K195" s="31">
        <v>1328.8</v>
      </c>
      <c r="L195" s="31">
        <v>1292</v>
      </c>
      <c r="M195" s="31">
        <v>0.11687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1370.45</v>
      </c>
      <c r="D196" s="40">
        <v>1378.1666666666667</v>
      </c>
      <c r="E196" s="40">
        <v>1360.5333333333335</v>
      </c>
      <c r="F196" s="40">
        <v>1350.6166666666668</v>
      </c>
      <c r="G196" s="40">
        <v>1332.9833333333336</v>
      </c>
      <c r="H196" s="40">
        <v>1388.0833333333335</v>
      </c>
      <c r="I196" s="40">
        <v>1405.7166666666667</v>
      </c>
      <c r="J196" s="40">
        <v>1415.6333333333334</v>
      </c>
      <c r="K196" s="31">
        <v>1395.8</v>
      </c>
      <c r="L196" s="31">
        <v>1368.25</v>
      </c>
      <c r="M196" s="31">
        <v>7.91805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1136.55</v>
      </c>
      <c r="D197" s="40">
        <v>1148.0166666666667</v>
      </c>
      <c r="E197" s="40">
        <v>1123.3833333333332</v>
      </c>
      <c r="F197" s="40">
        <v>1110.2166666666665</v>
      </c>
      <c r="G197" s="40">
        <v>1085.583333333333</v>
      </c>
      <c r="H197" s="40">
        <v>1161.1833333333334</v>
      </c>
      <c r="I197" s="40">
        <v>1185.8166666666671</v>
      </c>
      <c r="J197" s="40">
        <v>1198.9833333333336</v>
      </c>
      <c r="K197" s="31">
        <v>1172.6500000000001</v>
      </c>
      <c r="L197" s="31">
        <v>1134.8499999999999</v>
      </c>
      <c r="M197" s="31">
        <v>24.937550000000002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2768.8</v>
      </c>
      <c r="D198" s="40">
        <v>2776.2333333333336</v>
      </c>
      <c r="E198" s="40">
        <v>2752.5666666666671</v>
      </c>
      <c r="F198" s="40">
        <v>2736.3333333333335</v>
      </c>
      <c r="G198" s="40">
        <v>2712.666666666667</v>
      </c>
      <c r="H198" s="40">
        <v>2792.4666666666672</v>
      </c>
      <c r="I198" s="40">
        <v>2816.1333333333332</v>
      </c>
      <c r="J198" s="40">
        <v>2832.3666666666672</v>
      </c>
      <c r="K198" s="31">
        <v>2799.9</v>
      </c>
      <c r="L198" s="31">
        <v>2760</v>
      </c>
      <c r="M198" s="31">
        <v>16.831309999999998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2527.9499999999998</v>
      </c>
      <c r="D199" s="40">
        <v>2550</v>
      </c>
      <c r="E199" s="40">
        <v>2501</v>
      </c>
      <c r="F199" s="40">
        <v>2474.0500000000002</v>
      </c>
      <c r="G199" s="40">
        <v>2425.0500000000002</v>
      </c>
      <c r="H199" s="40">
        <v>2576.9499999999998</v>
      </c>
      <c r="I199" s="40">
        <v>2625.95</v>
      </c>
      <c r="J199" s="40">
        <v>2652.8999999999996</v>
      </c>
      <c r="K199" s="31">
        <v>2599</v>
      </c>
      <c r="L199" s="31">
        <v>2523.0500000000002</v>
      </c>
      <c r="M199" s="31">
        <v>2.6234899999999999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1503.8</v>
      </c>
      <c r="D200" s="40">
        <v>1506.6499999999999</v>
      </c>
      <c r="E200" s="40">
        <v>1494.4999999999998</v>
      </c>
      <c r="F200" s="40">
        <v>1485.1999999999998</v>
      </c>
      <c r="G200" s="40">
        <v>1473.0499999999997</v>
      </c>
      <c r="H200" s="40">
        <v>1515.9499999999998</v>
      </c>
      <c r="I200" s="40">
        <v>1528.1</v>
      </c>
      <c r="J200" s="40">
        <v>1537.3999999999999</v>
      </c>
      <c r="K200" s="31">
        <v>1518.8</v>
      </c>
      <c r="L200" s="31">
        <v>1497.35</v>
      </c>
      <c r="M200" s="31">
        <v>35.147660000000002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684.2</v>
      </c>
      <c r="D201" s="40">
        <v>686.81666666666661</v>
      </c>
      <c r="E201" s="40">
        <v>679.88333333333321</v>
      </c>
      <c r="F201" s="40">
        <v>675.56666666666661</v>
      </c>
      <c r="G201" s="40">
        <v>668.63333333333321</v>
      </c>
      <c r="H201" s="40">
        <v>691.13333333333321</v>
      </c>
      <c r="I201" s="40">
        <v>698.06666666666661</v>
      </c>
      <c r="J201" s="40">
        <v>702.38333333333321</v>
      </c>
      <c r="K201" s="31">
        <v>693.75</v>
      </c>
      <c r="L201" s="31">
        <v>682.5</v>
      </c>
      <c r="M201" s="31">
        <v>13.93577</v>
      </c>
      <c r="N201" s="1"/>
      <c r="O201" s="1"/>
    </row>
    <row r="202" spans="1:15" ht="12.75" customHeight="1">
      <c r="A202" s="31">
        <v>192</v>
      </c>
      <c r="B202" s="31" t="s">
        <v>385</v>
      </c>
      <c r="C202" s="31">
        <v>1793.85</v>
      </c>
      <c r="D202" s="40">
        <v>1812.95</v>
      </c>
      <c r="E202" s="40">
        <v>1767.9</v>
      </c>
      <c r="F202" s="40">
        <v>1741.95</v>
      </c>
      <c r="G202" s="40">
        <v>1696.9</v>
      </c>
      <c r="H202" s="40">
        <v>1838.9</v>
      </c>
      <c r="I202" s="40">
        <v>1883.9499999999998</v>
      </c>
      <c r="J202" s="40">
        <v>1909.9</v>
      </c>
      <c r="K202" s="31">
        <v>1858</v>
      </c>
      <c r="L202" s="31">
        <v>1787</v>
      </c>
      <c r="M202" s="31">
        <v>1.00543</v>
      </c>
      <c r="N202" s="1"/>
      <c r="O202" s="1"/>
    </row>
    <row r="203" spans="1:15" ht="12.75" customHeight="1">
      <c r="A203" s="31">
        <v>193</v>
      </c>
      <c r="B203" s="31" t="s">
        <v>389</v>
      </c>
      <c r="C203" s="31">
        <v>224.35</v>
      </c>
      <c r="D203" s="40">
        <v>225.86666666666667</v>
      </c>
      <c r="E203" s="40">
        <v>221.73333333333335</v>
      </c>
      <c r="F203" s="40">
        <v>219.11666666666667</v>
      </c>
      <c r="G203" s="40">
        <v>214.98333333333335</v>
      </c>
      <c r="H203" s="40">
        <v>228.48333333333335</v>
      </c>
      <c r="I203" s="40">
        <v>232.61666666666667</v>
      </c>
      <c r="J203" s="40">
        <v>235.23333333333335</v>
      </c>
      <c r="K203" s="31">
        <v>230</v>
      </c>
      <c r="L203" s="31">
        <v>223.25</v>
      </c>
      <c r="M203" s="31">
        <v>0.39773999999999998</v>
      </c>
      <c r="N203" s="1"/>
      <c r="O203" s="1"/>
    </row>
    <row r="204" spans="1:15" ht="12.75" customHeight="1">
      <c r="A204" s="31">
        <v>194</v>
      </c>
      <c r="B204" s="31" t="s">
        <v>390</v>
      </c>
      <c r="C204" s="31">
        <v>131.75</v>
      </c>
      <c r="D204" s="40">
        <v>132.53333333333333</v>
      </c>
      <c r="E204" s="40">
        <v>130.56666666666666</v>
      </c>
      <c r="F204" s="40">
        <v>129.38333333333333</v>
      </c>
      <c r="G204" s="40">
        <v>127.41666666666666</v>
      </c>
      <c r="H204" s="40">
        <v>133.71666666666667</v>
      </c>
      <c r="I204" s="40">
        <v>135.68333333333331</v>
      </c>
      <c r="J204" s="40">
        <v>136.86666666666667</v>
      </c>
      <c r="K204" s="31">
        <v>134.5</v>
      </c>
      <c r="L204" s="31">
        <v>131.35</v>
      </c>
      <c r="M204" s="31">
        <v>3.7829700000000002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2420</v>
      </c>
      <c r="D205" s="40">
        <v>2435.6833333333329</v>
      </c>
      <c r="E205" s="40">
        <v>2395.9666666666658</v>
      </c>
      <c r="F205" s="40">
        <v>2371.9333333333329</v>
      </c>
      <c r="G205" s="40">
        <v>2332.2166666666658</v>
      </c>
      <c r="H205" s="40">
        <v>2459.7166666666658</v>
      </c>
      <c r="I205" s="40">
        <v>2499.4333333333329</v>
      </c>
      <c r="J205" s="40">
        <v>2523.4666666666658</v>
      </c>
      <c r="K205" s="31">
        <v>2475.4</v>
      </c>
      <c r="L205" s="31">
        <v>2411.65</v>
      </c>
      <c r="M205" s="31">
        <v>3.4729700000000001</v>
      </c>
      <c r="N205" s="1"/>
      <c r="O205" s="1"/>
    </row>
    <row r="206" spans="1:15" ht="12.75" customHeight="1">
      <c r="A206" s="31">
        <v>196</v>
      </c>
      <c r="B206" s="31" t="s">
        <v>386</v>
      </c>
      <c r="C206" s="31">
        <v>78.3</v>
      </c>
      <c r="D206" s="40">
        <v>75.600000000000009</v>
      </c>
      <c r="E206" s="40">
        <v>72.90000000000002</v>
      </c>
      <c r="F206" s="40">
        <v>67.500000000000014</v>
      </c>
      <c r="G206" s="40">
        <v>64.800000000000026</v>
      </c>
      <c r="H206" s="40">
        <v>81.000000000000014</v>
      </c>
      <c r="I206" s="40">
        <v>83.7</v>
      </c>
      <c r="J206" s="40">
        <v>89.100000000000009</v>
      </c>
      <c r="K206" s="31">
        <v>78.3</v>
      </c>
      <c r="L206" s="31">
        <v>70.2</v>
      </c>
      <c r="M206" s="31">
        <v>231.69675000000001</v>
      </c>
      <c r="N206" s="1"/>
      <c r="O206" s="1"/>
    </row>
    <row r="207" spans="1:15" ht="12.75" customHeight="1">
      <c r="A207" s="31">
        <v>197</v>
      </c>
      <c r="B207" s="31" t="s">
        <v>850</v>
      </c>
      <c r="C207" s="31">
        <v>2881.1</v>
      </c>
      <c r="D207" s="40">
        <v>2877.0666666666671</v>
      </c>
      <c r="E207" s="40">
        <v>2824.0833333333339</v>
      </c>
      <c r="F207" s="40">
        <v>2767.0666666666671</v>
      </c>
      <c r="G207" s="40">
        <v>2714.0833333333339</v>
      </c>
      <c r="H207" s="40">
        <v>2934.0833333333339</v>
      </c>
      <c r="I207" s="40">
        <v>2987.0666666666666</v>
      </c>
      <c r="J207" s="40">
        <v>3044.0833333333339</v>
      </c>
      <c r="K207" s="31">
        <v>2930.05</v>
      </c>
      <c r="L207" s="31">
        <v>2820.05</v>
      </c>
      <c r="M207" s="31">
        <v>9.0870000000000006E-2</v>
      </c>
      <c r="N207" s="1"/>
      <c r="O207" s="1"/>
    </row>
    <row r="208" spans="1:15" ht="12.75" customHeight="1">
      <c r="A208" s="31">
        <v>198</v>
      </c>
      <c r="B208" s="31" t="s">
        <v>834</v>
      </c>
      <c r="C208" s="31">
        <v>500.7</v>
      </c>
      <c r="D208" s="40">
        <v>504.93333333333339</v>
      </c>
      <c r="E208" s="40">
        <v>494.86666666666679</v>
      </c>
      <c r="F208" s="40">
        <v>489.03333333333342</v>
      </c>
      <c r="G208" s="40">
        <v>478.96666666666681</v>
      </c>
      <c r="H208" s="40">
        <v>510.76666666666677</v>
      </c>
      <c r="I208" s="40">
        <v>520.83333333333337</v>
      </c>
      <c r="J208" s="40">
        <v>526.66666666666674</v>
      </c>
      <c r="K208" s="31">
        <v>515</v>
      </c>
      <c r="L208" s="31">
        <v>499.1</v>
      </c>
      <c r="M208" s="31">
        <v>1.6962900000000001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421.35</v>
      </c>
      <c r="D209" s="40">
        <v>424.01666666666665</v>
      </c>
      <c r="E209" s="40">
        <v>415.5333333333333</v>
      </c>
      <c r="F209" s="40">
        <v>409.71666666666664</v>
      </c>
      <c r="G209" s="40">
        <v>401.23333333333329</v>
      </c>
      <c r="H209" s="40">
        <v>429.83333333333331</v>
      </c>
      <c r="I209" s="40">
        <v>438.31666666666666</v>
      </c>
      <c r="J209" s="40">
        <v>444.13333333333333</v>
      </c>
      <c r="K209" s="31">
        <v>432.5</v>
      </c>
      <c r="L209" s="31">
        <v>418.2</v>
      </c>
      <c r="M209" s="31">
        <v>81.608530000000002</v>
      </c>
      <c r="N209" s="1"/>
      <c r="O209" s="1"/>
    </row>
    <row r="210" spans="1:15" ht="12.75" customHeight="1">
      <c r="A210" s="31">
        <v>200</v>
      </c>
      <c r="B210" s="31" t="s">
        <v>391</v>
      </c>
      <c r="C210" s="31">
        <v>114.3</v>
      </c>
      <c r="D210" s="40">
        <v>115.63333333333333</v>
      </c>
      <c r="E210" s="40">
        <v>112.46666666666665</v>
      </c>
      <c r="F210" s="40">
        <v>110.63333333333333</v>
      </c>
      <c r="G210" s="40">
        <v>107.46666666666665</v>
      </c>
      <c r="H210" s="40">
        <v>117.46666666666665</v>
      </c>
      <c r="I210" s="40">
        <v>120.63333333333334</v>
      </c>
      <c r="J210" s="40">
        <v>122.46666666666665</v>
      </c>
      <c r="K210" s="31">
        <v>118.8</v>
      </c>
      <c r="L210" s="31">
        <v>113.8</v>
      </c>
      <c r="M210" s="31">
        <v>18.411210000000001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298.05</v>
      </c>
      <c r="D211" s="40">
        <v>298.28333333333336</v>
      </c>
      <c r="E211" s="40">
        <v>293.86666666666673</v>
      </c>
      <c r="F211" s="40">
        <v>289.68333333333339</v>
      </c>
      <c r="G211" s="40">
        <v>285.26666666666677</v>
      </c>
      <c r="H211" s="40">
        <v>302.4666666666667</v>
      </c>
      <c r="I211" s="40">
        <v>306.88333333333333</v>
      </c>
      <c r="J211" s="40">
        <v>311.06666666666666</v>
      </c>
      <c r="K211" s="31">
        <v>302.7</v>
      </c>
      <c r="L211" s="31">
        <v>294.10000000000002</v>
      </c>
      <c r="M211" s="31">
        <v>16.762260000000001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2306.5</v>
      </c>
      <c r="D212" s="40">
        <v>2323.8166666666666</v>
      </c>
      <c r="E212" s="40">
        <v>2283.6833333333334</v>
      </c>
      <c r="F212" s="40">
        <v>2260.8666666666668</v>
      </c>
      <c r="G212" s="40">
        <v>2220.7333333333336</v>
      </c>
      <c r="H212" s="40">
        <v>2346.6333333333332</v>
      </c>
      <c r="I212" s="40">
        <v>2386.7666666666664</v>
      </c>
      <c r="J212" s="40">
        <v>2409.583333333333</v>
      </c>
      <c r="K212" s="31">
        <v>2363.9499999999998</v>
      </c>
      <c r="L212" s="31">
        <v>2301</v>
      </c>
      <c r="M212" s="31">
        <v>10.79171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349</v>
      </c>
      <c r="D213" s="40">
        <v>349.10000000000008</v>
      </c>
      <c r="E213" s="40">
        <v>345.50000000000017</v>
      </c>
      <c r="F213" s="40">
        <v>342.00000000000011</v>
      </c>
      <c r="G213" s="40">
        <v>338.4000000000002</v>
      </c>
      <c r="H213" s="40">
        <v>352.60000000000014</v>
      </c>
      <c r="I213" s="40">
        <v>356.20000000000005</v>
      </c>
      <c r="J213" s="40">
        <v>359.7000000000001</v>
      </c>
      <c r="K213" s="31">
        <v>352.7</v>
      </c>
      <c r="L213" s="31">
        <v>345.6</v>
      </c>
      <c r="M213" s="31">
        <v>19.847519999999999</v>
      </c>
      <c r="N213" s="1"/>
      <c r="O213" s="1"/>
    </row>
    <row r="214" spans="1:15" ht="12.75" customHeight="1">
      <c r="A214" s="31">
        <v>204</v>
      </c>
      <c r="B214" s="31" t="s">
        <v>851</v>
      </c>
      <c r="C214" s="31">
        <v>835.6</v>
      </c>
      <c r="D214" s="40">
        <v>836.11666666666667</v>
      </c>
      <c r="E214" s="40">
        <v>811.63333333333333</v>
      </c>
      <c r="F214" s="40">
        <v>787.66666666666663</v>
      </c>
      <c r="G214" s="40">
        <v>763.18333333333328</v>
      </c>
      <c r="H214" s="40">
        <v>860.08333333333337</v>
      </c>
      <c r="I214" s="40">
        <v>884.56666666666672</v>
      </c>
      <c r="J214" s="40">
        <v>908.53333333333342</v>
      </c>
      <c r="K214" s="31">
        <v>860.6</v>
      </c>
      <c r="L214" s="31">
        <v>812.15</v>
      </c>
      <c r="M214" s="31">
        <v>2.0595699999999999</v>
      </c>
      <c r="N214" s="1"/>
      <c r="O214" s="1"/>
    </row>
    <row r="215" spans="1:15" ht="12.75" customHeight="1">
      <c r="A215" s="31">
        <v>205</v>
      </c>
      <c r="B215" s="31" t="s">
        <v>392</v>
      </c>
      <c r="C215" s="31">
        <v>39197.300000000003</v>
      </c>
      <c r="D215" s="40">
        <v>39058.633333333331</v>
      </c>
      <c r="E215" s="40">
        <v>38738.666666666664</v>
      </c>
      <c r="F215" s="40">
        <v>38280.033333333333</v>
      </c>
      <c r="G215" s="40">
        <v>37960.066666666666</v>
      </c>
      <c r="H215" s="40">
        <v>39517.266666666663</v>
      </c>
      <c r="I215" s="40">
        <v>39837.233333333337</v>
      </c>
      <c r="J215" s="40">
        <v>40295.866666666661</v>
      </c>
      <c r="K215" s="31">
        <v>39378.6</v>
      </c>
      <c r="L215" s="31">
        <v>38600</v>
      </c>
      <c r="M215" s="31">
        <v>6.3399999999999998E-2</v>
      </c>
      <c r="N215" s="1"/>
      <c r="O215" s="1"/>
    </row>
    <row r="216" spans="1:15" ht="12.75" customHeight="1">
      <c r="A216" s="31">
        <v>206</v>
      </c>
      <c r="B216" s="31" t="s">
        <v>393</v>
      </c>
      <c r="C216" s="31">
        <v>39.65</v>
      </c>
      <c r="D216" s="40">
        <v>39.800000000000004</v>
      </c>
      <c r="E216" s="40">
        <v>39.350000000000009</v>
      </c>
      <c r="F216" s="40">
        <v>39.050000000000004</v>
      </c>
      <c r="G216" s="40">
        <v>38.600000000000009</v>
      </c>
      <c r="H216" s="40">
        <v>40.100000000000009</v>
      </c>
      <c r="I216" s="40">
        <v>40.550000000000011</v>
      </c>
      <c r="J216" s="40">
        <v>40.850000000000009</v>
      </c>
      <c r="K216" s="31">
        <v>40.25</v>
      </c>
      <c r="L216" s="31">
        <v>39.5</v>
      </c>
      <c r="M216" s="31">
        <v>11.183870000000001</v>
      </c>
      <c r="N216" s="1"/>
      <c r="O216" s="1"/>
    </row>
    <row r="217" spans="1:15" ht="12.75" customHeight="1">
      <c r="A217" s="31">
        <v>207</v>
      </c>
      <c r="B217" s="31" t="s">
        <v>405</v>
      </c>
      <c r="C217" s="31">
        <v>167.45</v>
      </c>
      <c r="D217" s="40">
        <v>169.18333333333334</v>
      </c>
      <c r="E217" s="40">
        <v>164.71666666666667</v>
      </c>
      <c r="F217" s="40">
        <v>161.98333333333332</v>
      </c>
      <c r="G217" s="40">
        <v>157.51666666666665</v>
      </c>
      <c r="H217" s="40">
        <v>171.91666666666669</v>
      </c>
      <c r="I217" s="40">
        <v>176.38333333333338</v>
      </c>
      <c r="J217" s="40">
        <v>179.1166666666667</v>
      </c>
      <c r="K217" s="31">
        <v>173.65</v>
      </c>
      <c r="L217" s="31">
        <v>166.45</v>
      </c>
      <c r="M217" s="31">
        <v>87.106319999999997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243.75</v>
      </c>
      <c r="D218" s="40">
        <v>247.68333333333331</v>
      </c>
      <c r="E218" s="40">
        <v>238.56666666666661</v>
      </c>
      <c r="F218" s="40">
        <v>233.3833333333333</v>
      </c>
      <c r="G218" s="40">
        <v>224.26666666666659</v>
      </c>
      <c r="H218" s="40">
        <v>252.86666666666662</v>
      </c>
      <c r="I218" s="40">
        <v>261.98333333333335</v>
      </c>
      <c r="J218" s="40">
        <v>267.16666666666663</v>
      </c>
      <c r="K218" s="31">
        <v>256.8</v>
      </c>
      <c r="L218" s="31">
        <v>242.5</v>
      </c>
      <c r="M218" s="31">
        <v>222.30305000000001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709.55</v>
      </c>
      <c r="D219" s="40">
        <v>714.61666666666667</v>
      </c>
      <c r="E219" s="40">
        <v>702.43333333333339</v>
      </c>
      <c r="F219" s="40">
        <v>695.31666666666672</v>
      </c>
      <c r="G219" s="40">
        <v>683.13333333333344</v>
      </c>
      <c r="H219" s="40">
        <v>721.73333333333335</v>
      </c>
      <c r="I219" s="40">
        <v>733.91666666666652</v>
      </c>
      <c r="J219" s="40">
        <v>741.0333333333333</v>
      </c>
      <c r="K219" s="31">
        <v>726.8</v>
      </c>
      <c r="L219" s="31">
        <v>707.5</v>
      </c>
      <c r="M219" s="31">
        <v>201.29079999999999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1419.4</v>
      </c>
      <c r="D220" s="40">
        <v>1431.3333333333333</v>
      </c>
      <c r="E220" s="40">
        <v>1399.0666666666666</v>
      </c>
      <c r="F220" s="40">
        <v>1378.7333333333333</v>
      </c>
      <c r="G220" s="40">
        <v>1346.4666666666667</v>
      </c>
      <c r="H220" s="40">
        <v>1451.6666666666665</v>
      </c>
      <c r="I220" s="40">
        <v>1483.9333333333334</v>
      </c>
      <c r="J220" s="40">
        <v>1504.2666666666664</v>
      </c>
      <c r="K220" s="31">
        <v>1463.6</v>
      </c>
      <c r="L220" s="31">
        <v>1411</v>
      </c>
      <c r="M220" s="31">
        <v>5.4237200000000003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585.95000000000005</v>
      </c>
      <c r="D221" s="40">
        <v>592</v>
      </c>
      <c r="E221" s="40">
        <v>579</v>
      </c>
      <c r="F221" s="40">
        <v>572.04999999999995</v>
      </c>
      <c r="G221" s="40">
        <v>559.04999999999995</v>
      </c>
      <c r="H221" s="40">
        <v>598.95000000000005</v>
      </c>
      <c r="I221" s="40">
        <v>611.95000000000005</v>
      </c>
      <c r="J221" s="40">
        <v>618.90000000000009</v>
      </c>
      <c r="K221" s="31">
        <v>605</v>
      </c>
      <c r="L221" s="31">
        <v>585.04999999999995</v>
      </c>
      <c r="M221" s="31">
        <v>6.1765499999999998</v>
      </c>
      <c r="N221" s="1"/>
      <c r="O221" s="1"/>
    </row>
    <row r="222" spans="1:15" ht="12.75" customHeight="1">
      <c r="A222" s="31">
        <v>212</v>
      </c>
      <c r="B222" s="31" t="s">
        <v>409</v>
      </c>
      <c r="C222" s="31">
        <v>266.2</v>
      </c>
      <c r="D222" s="40">
        <v>263.23333333333329</v>
      </c>
      <c r="E222" s="40">
        <v>249.06666666666661</v>
      </c>
      <c r="F222" s="40">
        <v>231.93333333333331</v>
      </c>
      <c r="G222" s="40">
        <v>217.76666666666662</v>
      </c>
      <c r="H222" s="40">
        <v>280.36666666666656</v>
      </c>
      <c r="I222" s="40">
        <v>294.53333333333319</v>
      </c>
      <c r="J222" s="40">
        <v>311.66666666666657</v>
      </c>
      <c r="K222" s="31">
        <v>277.39999999999998</v>
      </c>
      <c r="L222" s="31">
        <v>246.1</v>
      </c>
      <c r="M222" s="31">
        <v>26.97616</v>
      </c>
      <c r="N222" s="1"/>
      <c r="O222" s="1"/>
    </row>
    <row r="223" spans="1:15" ht="12.75" customHeight="1">
      <c r="A223" s="31">
        <v>213</v>
      </c>
      <c r="B223" s="31" t="s">
        <v>395</v>
      </c>
      <c r="C223" s="31">
        <v>45.55</v>
      </c>
      <c r="D223" s="40">
        <v>46</v>
      </c>
      <c r="E223" s="40">
        <v>44.8</v>
      </c>
      <c r="F223" s="40">
        <v>44.05</v>
      </c>
      <c r="G223" s="40">
        <v>42.849999999999994</v>
      </c>
      <c r="H223" s="40">
        <v>46.75</v>
      </c>
      <c r="I223" s="40">
        <v>47.95</v>
      </c>
      <c r="J223" s="40">
        <v>48.7</v>
      </c>
      <c r="K223" s="31">
        <v>47.2</v>
      </c>
      <c r="L223" s="31">
        <v>45.25</v>
      </c>
      <c r="M223" s="31">
        <v>71.980850000000004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15</v>
      </c>
      <c r="D224" s="40">
        <v>15.083333333333334</v>
      </c>
      <c r="E224" s="40">
        <v>14.316666666666668</v>
      </c>
      <c r="F224" s="40">
        <v>13.633333333333335</v>
      </c>
      <c r="G224" s="40">
        <v>12.866666666666669</v>
      </c>
      <c r="H224" s="40">
        <v>15.766666666666667</v>
      </c>
      <c r="I224" s="40">
        <v>16.533333333333331</v>
      </c>
      <c r="J224" s="40">
        <v>17.216666666666669</v>
      </c>
      <c r="K224" s="31">
        <v>15.85</v>
      </c>
      <c r="L224" s="31">
        <v>14.4</v>
      </c>
      <c r="M224" s="31">
        <v>16951.43922</v>
      </c>
      <c r="N224" s="1"/>
      <c r="O224" s="1"/>
    </row>
    <row r="225" spans="1:15" ht="12.75" customHeight="1">
      <c r="A225" s="31">
        <v>215</v>
      </c>
      <c r="B225" s="31" t="s">
        <v>396</v>
      </c>
      <c r="C225" s="31">
        <v>50.2</v>
      </c>
      <c r="D225" s="40">
        <v>50.816666666666663</v>
      </c>
      <c r="E225" s="40">
        <v>49.483333333333327</v>
      </c>
      <c r="F225" s="40">
        <v>48.766666666666666</v>
      </c>
      <c r="G225" s="40">
        <v>47.43333333333333</v>
      </c>
      <c r="H225" s="40">
        <v>51.533333333333324</v>
      </c>
      <c r="I225" s="40">
        <v>52.866666666666667</v>
      </c>
      <c r="J225" s="40">
        <v>53.583333333333321</v>
      </c>
      <c r="K225" s="31">
        <v>52.15</v>
      </c>
      <c r="L225" s="31">
        <v>50.1</v>
      </c>
      <c r="M225" s="31">
        <v>64.501310000000004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46.6</v>
      </c>
      <c r="D226" s="40">
        <v>46.966666666666669</v>
      </c>
      <c r="E226" s="40">
        <v>46.083333333333336</v>
      </c>
      <c r="F226" s="40">
        <v>45.56666666666667</v>
      </c>
      <c r="G226" s="40">
        <v>44.683333333333337</v>
      </c>
      <c r="H226" s="40">
        <v>47.483333333333334</v>
      </c>
      <c r="I226" s="40">
        <v>48.36666666666666</v>
      </c>
      <c r="J226" s="40">
        <v>48.883333333333333</v>
      </c>
      <c r="K226" s="31">
        <v>47.85</v>
      </c>
      <c r="L226" s="31">
        <v>46.45</v>
      </c>
      <c r="M226" s="31">
        <v>202.49903</v>
      </c>
      <c r="N226" s="1"/>
      <c r="O226" s="1"/>
    </row>
    <row r="227" spans="1:15" ht="12.75" customHeight="1">
      <c r="A227" s="31">
        <v>217</v>
      </c>
      <c r="B227" s="31" t="s">
        <v>407</v>
      </c>
      <c r="C227" s="31">
        <v>251.4</v>
      </c>
      <c r="D227" s="40">
        <v>253.75</v>
      </c>
      <c r="E227" s="40">
        <v>247.75</v>
      </c>
      <c r="F227" s="40">
        <v>244.1</v>
      </c>
      <c r="G227" s="40">
        <v>238.1</v>
      </c>
      <c r="H227" s="40">
        <v>257.39999999999998</v>
      </c>
      <c r="I227" s="40">
        <v>263.39999999999998</v>
      </c>
      <c r="J227" s="40">
        <v>267.05</v>
      </c>
      <c r="K227" s="31">
        <v>259.75</v>
      </c>
      <c r="L227" s="31">
        <v>250.1</v>
      </c>
      <c r="M227" s="31">
        <v>153.83551</v>
      </c>
      <c r="N227" s="1"/>
      <c r="O227" s="1"/>
    </row>
    <row r="228" spans="1:15" ht="12.75" customHeight="1">
      <c r="A228" s="31">
        <v>218</v>
      </c>
      <c r="B228" s="31" t="s">
        <v>397</v>
      </c>
      <c r="C228" s="31">
        <v>1154.8499999999999</v>
      </c>
      <c r="D228" s="40">
        <v>1152.4333333333334</v>
      </c>
      <c r="E228" s="40">
        <v>1135.4166666666667</v>
      </c>
      <c r="F228" s="40">
        <v>1115.9833333333333</v>
      </c>
      <c r="G228" s="40">
        <v>1098.9666666666667</v>
      </c>
      <c r="H228" s="40">
        <v>1171.8666666666668</v>
      </c>
      <c r="I228" s="40">
        <v>1188.8833333333332</v>
      </c>
      <c r="J228" s="40">
        <v>1208.3166666666668</v>
      </c>
      <c r="K228" s="31">
        <v>1169.45</v>
      </c>
      <c r="L228" s="31">
        <v>1133</v>
      </c>
      <c r="M228" s="31">
        <v>1.3630899999999999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491.8</v>
      </c>
      <c r="D229" s="40">
        <v>497.56666666666666</v>
      </c>
      <c r="E229" s="40">
        <v>484.23333333333335</v>
      </c>
      <c r="F229" s="40">
        <v>476.66666666666669</v>
      </c>
      <c r="G229" s="40">
        <v>463.33333333333337</v>
      </c>
      <c r="H229" s="40">
        <v>505.13333333333333</v>
      </c>
      <c r="I229" s="40">
        <v>518.4666666666667</v>
      </c>
      <c r="J229" s="40">
        <v>526.0333333333333</v>
      </c>
      <c r="K229" s="31">
        <v>510.9</v>
      </c>
      <c r="L229" s="31">
        <v>490</v>
      </c>
      <c r="M229" s="31">
        <v>23.786899999999999</v>
      </c>
      <c r="N229" s="1"/>
      <c r="O229" s="1"/>
    </row>
    <row r="230" spans="1:15" ht="12.75" customHeight="1">
      <c r="A230" s="31">
        <v>220</v>
      </c>
      <c r="B230" s="31" t="s">
        <v>398</v>
      </c>
      <c r="C230" s="31">
        <v>321.25</v>
      </c>
      <c r="D230" s="40">
        <v>325.76666666666665</v>
      </c>
      <c r="E230" s="40">
        <v>314.18333333333328</v>
      </c>
      <c r="F230" s="40">
        <v>307.11666666666662</v>
      </c>
      <c r="G230" s="40">
        <v>295.53333333333325</v>
      </c>
      <c r="H230" s="40">
        <v>332.83333333333331</v>
      </c>
      <c r="I230" s="40">
        <v>344.41666666666669</v>
      </c>
      <c r="J230" s="40">
        <v>351.48333333333335</v>
      </c>
      <c r="K230" s="31">
        <v>337.35</v>
      </c>
      <c r="L230" s="31">
        <v>318.7</v>
      </c>
      <c r="M230" s="31">
        <v>5.1662999999999997</v>
      </c>
      <c r="N230" s="1"/>
      <c r="O230" s="1"/>
    </row>
    <row r="231" spans="1:15" ht="12.75" customHeight="1">
      <c r="A231" s="31">
        <v>221</v>
      </c>
      <c r="B231" s="31" t="s">
        <v>399</v>
      </c>
      <c r="C231" s="31">
        <v>1494.6</v>
      </c>
      <c r="D231" s="40">
        <v>1509.9333333333334</v>
      </c>
      <c r="E231" s="40">
        <v>1472.8666666666668</v>
      </c>
      <c r="F231" s="40">
        <v>1451.1333333333334</v>
      </c>
      <c r="G231" s="40">
        <v>1414.0666666666668</v>
      </c>
      <c r="H231" s="40">
        <v>1531.6666666666667</v>
      </c>
      <c r="I231" s="40">
        <v>1568.7333333333333</v>
      </c>
      <c r="J231" s="40">
        <v>1590.4666666666667</v>
      </c>
      <c r="K231" s="31">
        <v>1547</v>
      </c>
      <c r="L231" s="31">
        <v>1488.2</v>
      </c>
      <c r="M231" s="31">
        <v>0.24798999999999999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187</v>
      </c>
      <c r="D232" s="40">
        <v>189.25</v>
      </c>
      <c r="E232" s="40">
        <v>184.05</v>
      </c>
      <c r="F232" s="40">
        <v>181.10000000000002</v>
      </c>
      <c r="G232" s="40">
        <v>175.90000000000003</v>
      </c>
      <c r="H232" s="40">
        <v>192.2</v>
      </c>
      <c r="I232" s="40">
        <v>197.39999999999998</v>
      </c>
      <c r="J232" s="40">
        <v>200.34999999999997</v>
      </c>
      <c r="K232" s="31">
        <v>194.45</v>
      </c>
      <c r="L232" s="31">
        <v>186.3</v>
      </c>
      <c r="M232" s="31">
        <v>73.627759999999995</v>
      </c>
      <c r="N232" s="1"/>
      <c r="O232" s="1"/>
    </row>
    <row r="233" spans="1:15" ht="12.75" customHeight="1">
      <c r="A233" s="31">
        <v>223</v>
      </c>
      <c r="B233" s="31" t="s">
        <v>404</v>
      </c>
      <c r="C233" s="31">
        <v>183.4</v>
      </c>
      <c r="D233" s="40">
        <v>184.83333333333334</v>
      </c>
      <c r="E233" s="40">
        <v>181.66666666666669</v>
      </c>
      <c r="F233" s="40">
        <v>179.93333333333334</v>
      </c>
      <c r="G233" s="40">
        <v>176.76666666666668</v>
      </c>
      <c r="H233" s="40">
        <v>186.56666666666669</v>
      </c>
      <c r="I233" s="40">
        <v>189.73333333333338</v>
      </c>
      <c r="J233" s="40">
        <v>191.4666666666667</v>
      </c>
      <c r="K233" s="31">
        <v>188</v>
      </c>
      <c r="L233" s="31">
        <v>183.1</v>
      </c>
      <c r="M233" s="31">
        <v>15.24042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7081.45</v>
      </c>
      <c r="D234" s="40">
        <v>7110.4833333333336</v>
      </c>
      <c r="E234" s="40">
        <v>7000.9666666666672</v>
      </c>
      <c r="F234" s="40">
        <v>6920.4833333333336</v>
      </c>
      <c r="G234" s="40">
        <v>6810.9666666666672</v>
      </c>
      <c r="H234" s="40">
        <v>7190.9666666666672</v>
      </c>
      <c r="I234" s="40">
        <v>7300.4833333333336</v>
      </c>
      <c r="J234" s="40">
        <v>7380.9666666666672</v>
      </c>
      <c r="K234" s="31">
        <v>7220</v>
      </c>
      <c r="L234" s="31">
        <v>7030</v>
      </c>
      <c r="M234" s="31">
        <v>0.69244000000000006</v>
      </c>
      <c r="N234" s="1"/>
      <c r="O234" s="1"/>
    </row>
    <row r="235" spans="1:15" ht="12.75" customHeight="1">
      <c r="A235" s="31">
        <v>225</v>
      </c>
      <c r="B235" s="31" t="s">
        <v>406</v>
      </c>
      <c r="C235" s="31">
        <v>144.94999999999999</v>
      </c>
      <c r="D235" s="40">
        <v>143.88333333333333</v>
      </c>
      <c r="E235" s="40">
        <v>142.31666666666666</v>
      </c>
      <c r="F235" s="40">
        <v>139.68333333333334</v>
      </c>
      <c r="G235" s="40">
        <v>138.11666666666667</v>
      </c>
      <c r="H235" s="40">
        <v>146.51666666666665</v>
      </c>
      <c r="I235" s="40">
        <v>148.08333333333331</v>
      </c>
      <c r="J235" s="40">
        <v>150.71666666666664</v>
      </c>
      <c r="K235" s="31">
        <v>145.44999999999999</v>
      </c>
      <c r="L235" s="31">
        <v>141.25</v>
      </c>
      <c r="M235" s="31">
        <v>29.242450000000002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1859.05</v>
      </c>
      <c r="D236" s="40">
        <v>1872.9833333333333</v>
      </c>
      <c r="E236" s="40">
        <v>1834.0666666666666</v>
      </c>
      <c r="F236" s="40">
        <v>1809.0833333333333</v>
      </c>
      <c r="G236" s="40">
        <v>1770.1666666666665</v>
      </c>
      <c r="H236" s="40">
        <v>1897.9666666666667</v>
      </c>
      <c r="I236" s="40">
        <v>1936.8833333333332</v>
      </c>
      <c r="J236" s="40">
        <v>1961.8666666666668</v>
      </c>
      <c r="K236" s="31">
        <v>1911.9</v>
      </c>
      <c r="L236" s="31">
        <v>1848</v>
      </c>
      <c r="M236" s="31">
        <v>7.2939600000000002</v>
      </c>
      <c r="N236" s="1"/>
      <c r="O236" s="1"/>
    </row>
    <row r="237" spans="1:15" ht="12.75" customHeight="1">
      <c r="A237" s="31">
        <v>227</v>
      </c>
      <c r="B237" s="31" t="s">
        <v>852</v>
      </c>
      <c r="C237" s="31">
        <v>2089</v>
      </c>
      <c r="D237" s="40">
        <v>2127.0666666666671</v>
      </c>
      <c r="E237" s="40">
        <v>2044.5333333333342</v>
      </c>
      <c r="F237" s="40">
        <v>2000.0666666666671</v>
      </c>
      <c r="G237" s="40">
        <v>1917.5333333333342</v>
      </c>
      <c r="H237" s="40">
        <v>2171.5333333333342</v>
      </c>
      <c r="I237" s="40">
        <v>2254.0666666666671</v>
      </c>
      <c r="J237" s="40">
        <v>2298.5333333333342</v>
      </c>
      <c r="K237" s="31">
        <v>2209.6</v>
      </c>
      <c r="L237" s="31">
        <v>2082.6</v>
      </c>
      <c r="M237" s="31">
        <v>0.32384000000000002</v>
      </c>
      <c r="N237" s="1"/>
      <c r="O237" s="1"/>
    </row>
    <row r="238" spans="1:15" ht="12.75" customHeight="1">
      <c r="A238" s="31">
        <v>228</v>
      </c>
      <c r="B238" s="31" t="s">
        <v>410</v>
      </c>
      <c r="C238" s="31">
        <v>418.1</v>
      </c>
      <c r="D238" s="40">
        <v>417.45</v>
      </c>
      <c r="E238" s="40">
        <v>402.9</v>
      </c>
      <c r="F238" s="40">
        <v>387.7</v>
      </c>
      <c r="G238" s="40">
        <v>373.15</v>
      </c>
      <c r="H238" s="40">
        <v>432.65</v>
      </c>
      <c r="I238" s="40">
        <v>447.20000000000005</v>
      </c>
      <c r="J238" s="40">
        <v>462.4</v>
      </c>
      <c r="K238" s="31">
        <v>432</v>
      </c>
      <c r="L238" s="31">
        <v>402.25</v>
      </c>
      <c r="M238" s="31">
        <v>4.6771200000000004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915.65</v>
      </c>
      <c r="D239" s="40">
        <v>927.2166666666667</v>
      </c>
      <c r="E239" s="40">
        <v>902.43333333333339</v>
      </c>
      <c r="F239" s="40">
        <v>889.2166666666667</v>
      </c>
      <c r="G239" s="40">
        <v>864.43333333333339</v>
      </c>
      <c r="H239" s="40">
        <v>940.43333333333339</v>
      </c>
      <c r="I239" s="40">
        <v>965.2166666666667</v>
      </c>
      <c r="J239" s="40">
        <v>978.43333333333339</v>
      </c>
      <c r="K239" s="31">
        <v>952</v>
      </c>
      <c r="L239" s="31">
        <v>914</v>
      </c>
      <c r="M239" s="31">
        <v>46.173459999999999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268.5</v>
      </c>
      <c r="D240" s="40">
        <v>272.56666666666666</v>
      </c>
      <c r="E240" s="40">
        <v>262.13333333333333</v>
      </c>
      <c r="F240" s="40">
        <v>255.76666666666665</v>
      </c>
      <c r="G240" s="40">
        <v>245.33333333333331</v>
      </c>
      <c r="H240" s="40">
        <v>278.93333333333334</v>
      </c>
      <c r="I240" s="40">
        <v>289.36666666666662</v>
      </c>
      <c r="J240" s="40">
        <v>295.73333333333335</v>
      </c>
      <c r="K240" s="31">
        <v>283</v>
      </c>
      <c r="L240" s="31">
        <v>266.2</v>
      </c>
      <c r="M240" s="31">
        <v>39.474200000000003</v>
      </c>
      <c r="N240" s="1"/>
      <c r="O240" s="1"/>
    </row>
    <row r="241" spans="1:15" ht="12.75" customHeight="1">
      <c r="A241" s="31">
        <v>231</v>
      </c>
      <c r="B241" s="31" t="s">
        <v>411</v>
      </c>
      <c r="C241" s="31">
        <v>39.950000000000003</v>
      </c>
      <c r="D241" s="40">
        <v>40.133333333333333</v>
      </c>
      <c r="E241" s="40">
        <v>39.566666666666663</v>
      </c>
      <c r="F241" s="40">
        <v>39.18333333333333</v>
      </c>
      <c r="G241" s="40">
        <v>38.61666666666666</v>
      </c>
      <c r="H241" s="40">
        <v>40.516666666666666</v>
      </c>
      <c r="I241" s="40">
        <v>41.083333333333343</v>
      </c>
      <c r="J241" s="40">
        <v>41.466666666666669</v>
      </c>
      <c r="K241" s="31">
        <v>40.700000000000003</v>
      </c>
      <c r="L241" s="31">
        <v>39.75</v>
      </c>
      <c r="M241" s="31">
        <v>17.43319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1695.3</v>
      </c>
      <c r="D242" s="40">
        <v>1706.9166666666667</v>
      </c>
      <c r="E242" s="40">
        <v>1679.8833333333334</v>
      </c>
      <c r="F242" s="40">
        <v>1664.4666666666667</v>
      </c>
      <c r="G242" s="40">
        <v>1637.4333333333334</v>
      </c>
      <c r="H242" s="40">
        <v>1722.3333333333335</v>
      </c>
      <c r="I242" s="40">
        <v>1749.3666666666668</v>
      </c>
      <c r="J242" s="40">
        <v>1764.7833333333335</v>
      </c>
      <c r="K242" s="31">
        <v>1733.95</v>
      </c>
      <c r="L242" s="31">
        <v>1691.5</v>
      </c>
      <c r="M242" s="31">
        <v>39.914490000000001</v>
      </c>
      <c r="N242" s="1"/>
      <c r="O242" s="1"/>
    </row>
    <row r="243" spans="1:15" ht="12.75" customHeight="1">
      <c r="A243" s="31">
        <v>233</v>
      </c>
      <c r="B243" s="31" t="s">
        <v>412</v>
      </c>
      <c r="C243" s="31">
        <v>1205.25</v>
      </c>
      <c r="D243" s="40">
        <v>1209.8166666666666</v>
      </c>
      <c r="E243" s="40">
        <v>1183.6333333333332</v>
      </c>
      <c r="F243" s="40">
        <v>1162.0166666666667</v>
      </c>
      <c r="G243" s="40">
        <v>1135.8333333333333</v>
      </c>
      <c r="H243" s="40">
        <v>1231.4333333333332</v>
      </c>
      <c r="I243" s="40">
        <v>1257.6166666666666</v>
      </c>
      <c r="J243" s="40">
        <v>1279.2333333333331</v>
      </c>
      <c r="K243" s="31">
        <v>1236</v>
      </c>
      <c r="L243" s="31">
        <v>1188.2</v>
      </c>
      <c r="M243" s="31">
        <v>0.18790000000000001</v>
      </c>
      <c r="N243" s="1"/>
      <c r="O243" s="1"/>
    </row>
    <row r="244" spans="1:15" ht="12.75" customHeight="1">
      <c r="A244" s="31">
        <v>234</v>
      </c>
      <c r="B244" s="31" t="s">
        <v>413</v>
      </c>
      <c r="C244" s="31">
        <v>342.5</v>
      </c>
      <c r="D244" s="40">
        <v>346.05</v>
      </c>
      <c r="E244" s="40">
        <v>334.15000000000003</v>
      </c>
      <c r="F244" s="40">
        <v>325.8</v>
      </c>
      <c r="G244" s="40">
        <v>313.90000000000003</v>
      </c>
      <c r="H244" s="40">
        <v>354.40000000000003</v>
      </c>
      <c r="I244" s="40">
        <v>366.3</v>
      </c>
      <c r="J244" s="40">
        <v>374.65000000000003</v>
      </c>
      <c r="K244" s="31">
        <v>357.95</v>
      </c>
      <c r="L244" s="31">
        <v>337.7</v>
      </c>
      <c r="M244" s="31">
        <v>6.1898900000000001</v>
      </c>
      <c r="N244" s="1"/>
      <c r="O244" s="1"/>
    </row>
    <row r="245" spans="1:15" ht="12.75" customHeight="1">
      <c r="A245" s="31">
        <v>235</v>
      </c>
      <c r="B245" s="31" t="s">
        <v>414</v>
      </c>
      <c r="C245" s="31">
        <v>645.04999999999995</v>
      </c>
      <c r="D245" s="40">
        <v>643.93333333333328</v>
      </c>
      <c r="E245" s="40">
        <v>637.86666666666656</v>
      </c>
      <c r="F245" s="40">
        <v>630.68333333333328</v>
      </c>
      <c r="G245" s="40">
        <v>624.61666666666656</v>
      </c>
      <c r="H245" s="40">
        <v>651.11666666666656</v>
      </c>
      <c r="I245" s="40">
        <v>657.18333333333339</v>
      </c>
      <c r="J245" s="40">
        <v>664.36666666666656</v>
      </c>
      <c r="K245" s="31">
        <v>650</v>
      </c>
      <c r="L245" s="31">
        <v>636.75</v>
      </c>
      <c r="M245" s="31">
        <v>1.27895</v>
      </c>
      <c r="N245" s="1"/>
      <c r="O245" s="1"/>
    </row>
    <row r="246" spans="1:15" ht="12.75" customHeight="1">
      <c r="A246" s="31">
        <v>236</v>
      </c>
      <c r="B246" s="31" t="s">
        <v>408</v>
      </c>
      <c r="C246" s="31">
        <v>20.7</v>
      </c>
      <c r="D246" s="40">
        <v>20.833333333333332</v>
      </c>
      <c r="E246" s="40">
        <v>20.416666666666664</v>
      </c>
      <c r="F246" s="40">
        <v>20.133333333333333</v>
      </c>
      <c r="G246" s="40">
        <v>19.716666666666665</v>
      </c>
      <c r="H246" s="40">
        <v>21.116666666666664</v>
      </c>
      <c r="I246" s="40">
        <v>21.533333333333328</v>
      </c>
      <c r="J246" s="40">
        <v>21.816666666666663</v>
      </c>
      <c r="K246" s="31">
        <v>21.25</v>
      </c>
      <c r="L246" s="31">
        <v>20.55</v>
      </c>
      <c r="M246" s="31">
        <v>42.883420000000001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120.95</v>
      </c>
      <c r="D247" s="40">
        <v>121.51666666666667</v>
      </c>
      <c r="E247" s="40">
        <v>119.93333333333334</v>
      </c>
      <c r="F247" s="40">
        <v>118.91666666666667</v>
      </c>
      <c r="G247" s="40">
        <v>117.33333333333334</v>
      </c>
      <c r="H247" s="40">
        <v>122.53333333333333</v>
      </c>
      <c r="I247" s="40">
        <v>124.11666666666667</v>
      </c>
      <c r="J247" s="40">
        <v>125.13333333333333</v>
      </c>
      <c r="K247" s="31">
        <v>123.1</v>
      </c>
      <c r="L247" s="31">
        <v>120.5</v>
      </c>
      <c r="M247" s="31">
        <v>62.528460000000003</v>
      </c>
      <c r="N247" s="1"/>
      <c r="O247" s="1"/>
    </row>
    <row r="248" spans="1:15" ht="12.75" customHeight="1">
      <c r="A248" s="31">
        <v>238</v>
      </c>
      <c r="B248" s="31" t="s">
        <v>400</v>
      </c>
      <c r="C248" s="31">
        <v>441.05</v>
      </c>
      <c r="D248" s="40">
        <v>444.65000000000003</v>
      </c>
      <c r="E248" s="40">
        <v>436.50000000000006</v>
      </c>
      <c r="F248" s="40">
        <v>431.95000000000005</v>
      </c>
      <c r="G248" s="40">
        <v>423.80000000000007</v>
      </c>
      <c r="H248" s="40">
        <v>449.20000000000005</v>
      </c>
      <c r="I248" s="40">
        <v>457.35</v>
      </c>
      <c r="J248" s="40">
        <v>461.90000000000003</v>
      </c>
      <c r="K248" s="31">
        <v>452.8</v>
      </c>
      <c r="L248" s="31">
        <v>440.1</v>
      </c>
      <c r="M248" s="31">
        <v>1.6518699999999999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2015.8</v>
      </c>
      <c r="D249" s="40">
        <v>2022.6666666666667</v>
      </c>
      <c r="E249" s="40">
        <v>1996.3333333333335</v>
      </c>
      <c r="F249" s="40">
        <v>1976.8666666666668</v>
      </c>
      <c r="G249" s="40">
        <v>1950.5333333333335</v>
      </c>
      <c r="H249" s="40">
        <v>2042.1333333333334</v>
      </c>
      <c r="I249" s="40">
        <v>2068.4666666666672</v>
      </c>
      <c r="J249" s="40">
        <v>2087.9333333333334</v>
      </c>
      <c r="K249" s="31">
        <v>2049</v>
      </c>
      <c r="L249" s="31">
        <v>2003.2</v>
      </c>
      <c r="M249" s="31">
        <v>8.6516400000000004</v>
      </c>
      <c r="N249" s="1"/>
      <c r="O249" s="1"/>
    </row>
    <row r="250" spans="1:15" ht="12.75" customHeight="1">
      <c r="A250" s="31">
        <v>240</v>
      </c>
      <c r="B250" s="31" t="s">
        <v>401</v>
      </c>
      <c r="C250" s="31">
        <v>222.1</v>
      </c>
      <c r="D250" s="40">
        <v>225.38333333333333</v>
      </c>
      <c r="E250" s="40">
        <v>217.71666666666664</v>
      </c>
      <c r="F250" s="40">
        <v>213.33333333333331</v>
      </c>
      <c r="G250" s="40">
        <v>205.66666666666663</v>
      </c>
      <c r="H250" s="40">
        <v>229.76666666666665</v>
      </c>
      <c r="I250" s="40">
        <v>237.43333333333334</v>
      </c>
      <c r="J250" s="40">
        <v>241.81666666666666</v>
      </c>
      <c r="K250" s="31">
        <v>233.05</v>
      </c>
      <c r="L250" s="31">
        <v>221</v>
      </c>
      <c r="M250" s="31">
        <v>14.44392</v>
      </c>
      <c r="N250" s="1"/>
      <c r="O250" s="1"/>
    </row>
    <row r="251" spans="1:15" ht="12.75" customHeight="1">
      <c r="A251" s="31">
        <v>241</v>
      </c>
      <c r="B251" s="31" t="s">
        <v>402</v>
      </c>
      <c r="C251" s="31">
        <v>44.9</v>
      </c>
      <c r="D251" s="40">
        <v>45.1</v>
      </c>
      <c r="E251" s="40">
        <v>44.6</v>
      </c>
      <c r="F251" s="40">
        <v>44.3</v>
      </c>
      <c r="G251" s="40">
        <v>43.8</v>
      </c>
      <c r="H251" s="40">
        <v>45.400000000000006</v>
      </c>
      <c r="I251" s="40">
        <v>45.900000000000006</v>
      </c>
      <c r="J251" s="40">
        <v>46.20000000000001</v>
      </c>
      <c r="K251" s="31">
        <v>45.6</v>
      </c>
      <c r="L251" s="31">
        <v>44.8</v>
      </c>
      <c r="M251" s="31">
        <v>6.8824800000000002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801.4</v>
      </c>
      <c r="D252" s="40">
        <v>806.36666666666679</v>
      </c>
      <c r="E252" s="40">
        <v>793.23333333333358</v>
      </c>
      <c r="F252" s="40">
        <v>785.06666666666683</v>
      </c>
      <c r="G252" s="40">
        <v>771.93333333333362</v>
      </c>
      <c r="H252" s="40">
        <v>814.53333333333353</v>
      </c>
      <c r="I252" s="40">
        <v>827.66666666666674</v>
      </c>
      <c r="J252" s="40">
        <v>835.83333333333348</v>
      </c>
      <c r="K252" s="31">
        <v>819.5</v>
      </c>
      <c r="L252" s="31">
        <v>798.2</v>
      </c>
      <c r="M252" s="31">
        <v>44.7393</v>
      </c>
      <c r="N252" s="1"/>
      <c r="O252" s="1"/>
    </row>
    <row r="253" spans="1:15" ht="12.75" customHeight="1">
      <c r="A253" s="31">
        <v>243</v>
      </c>
      <c r="B253" s="31" t="s">
        <v>845</v>
      </c>
      <c r="C253" s="31">
        <v>23.3</v>
      </c>
      <c r="D253" s="40">
        <v>23.349999999999998</v>
      </c>
      <c r="E253" s="40">
        <v>23.149999999999995</v>
      </c>
      <c r="F253" s="40">
        <v>22.999999999999996</v>
      </c>
      <c r="G253" s="40">
        <v>22.799999999999994</v>
      </c>
      <c r="H253" s="40">
        <v>23.499999999999996</v>
      </c>
      <c r="I253" s="40">
        <v>23.7</v>
      </c>
      <c r="J253" s="40">
        <v>23.849999999999998</v>
      </c>
      <c r="K253" s="31">
        <v>23.55</v>
      </c>
      <c r="L253" s="31">
        <v>23.2</v>
      </c>
      <c r="M253" s="31">
        <v>59.835329999999999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740.3</v>
      </c>
      <c r="D254" s="40">
        <v>746.1</v>
      </c>
      <c r="E254" s="40">
        <v>718.2</v>
      </c>
      <c r="F254" s="40">
        <v>696.1</v>
      </c>
      <c r="G254" s="40">
        <v>668.2</v>
      </c>
      <c r="H254" s="40">
        <v>768.2</v>
      </c>
      <c r="I254" s="40">
        <v>796.09999999999991</v>
      </c>
      <c r="J254" s="40">
        <v>818.2</v>
      </c>
      <c r="K254" s="31">
        <v>774</v>
      </c>
      <c r="L254" s="31">
        <v>724</v>
      </c>
      <c r="M254" s="31">
        <v>2.8956499999999998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217.9</v>
      </c>
      <c r="D255" s="40">
        <v>219.20000000000002</v>
      </c>
      <c r="E255" s="40">
        <v>216.20000000000005</v>
      </c>
      <c r="F255" s="40">
        <v>214.50000000000003</v>
      </c>
      <c r="G255" s="40">
        <v>211.50000000000006</v>
      </c>
      <c r="H255" s="40">
        <v>220.90000000000003</v>
      </c>
      <c r="I255" s="40">
        <v>223.89999999999998</v>
      </c>
      <c r="J255" s="40">
        <v>225.60000000000002</v>
      </c>
      <c r="K255" s="31">
        <v>222.2</v>
      </c>
      <c r="L255" s="31">
        <v>217.5</v>
      </c>
      <c r="M255" s="31">
        <v>131.38355000000001</v>
      </c>
      <c r="N255" s="1"/>
      <c r="O255" s="1"/>
    </row>
    <row r="256" spans="1:15" ht="12.75" customHeight="1">
      <c r="A256" s="31">
        <v>246</v>
      </c>
      <c r="B256" s="31" t="s">
        <v>403</v>
      </c>
      <c r="C256" s="31">
        <v>111</v>
      </c>
      <c r="D256" s="40">
        <v>111.86666666666667</v>
      </c>
      <c r="E256" s="40">
        <v>109.33333333333334</v>
      </c>
      <c r="F256" s="40">
        <v>107.66666666666667</v>
      </c>
      <c r="G256" s="40">
        <v>105.13333333333334</v>
      </c>
      <c r="H256" s="40">
        <v>113.53333333333335</v>
      </c>
      <c r="I256" s="40">
        <v>116.06666666666668</v>
      </c>
      <c r="J256" s="40">
        <v>117.73333333333335</v>
      </c>
      <c r="K256" s="31">
        <v>114.4</v>
      </c>
      <c r="L256" s="31">
        <v>110.2</v>
      </c>
      <c r="M256" s="31">
        <v>4.8752199999999997</v>
      </c>
      <c r="N256" s="1"/>
      <c r="O256" s="1"/>
    </row>
    <row r="257" spans="1:15" ht="12.75" customHeight="1">
      <c r="A257" s="31">
        <v>247</v>
      </c>
      <c r="B257" s="31" t="s">
        <v>421</v>
      </c>
      <c r="C257" s="31">
        <v>99.3</v>
      </c>
      <c r="D257" s="40">
        <v>99.816666666666677</v>
      </c>
      <c r="E257" s="40">
        <v>98.133333333333354</v>
      </c>
      <c r="F257" s="40">
        <v>96.966666666666683</v>
      </c>
      <c r="G257" s="40">
        <v>95.28333333333336</v>
      </c>
      <c r="H257" s="40">
        <v>100.98333333333335</v>
      </c>
      <c r="I257" s="40">
        <v>102.66666666666666</v>
      </c>
      <c r="J257" s="40">
        <v>103.83333333333334</v>
      </c>
      <c r="K257" s="31">
        <v>101.5</v>
      </c>
      <c r="L257" s="31">
        <v>98.65</v>
      </c>
      <c r="M257" s="31">
        <v>5.7850000000000001</v>
      </c>
      <c r="N257" s="1"/>
      <c r="O257" s="1"/>
    </row>
    <row r="258" spans="1:15" ht="12.75" customHeight="1">
      <c r="A258" s="31">
        <v>248</v>
      </c>
      <c r="B258" s="31" t="s">
        <v>415</v>
      </c>
      <c r="C258" s="31">
        <v>1583</v>
      </c>
      <c r="D258" s="40">
        <v>1588.9166666666667</v>
      </c>
      <c r="E258" s="40">
        <v>1566.1333333333334</v>
      </c>
      <c r="F258" s="40">
        <v>1549.2666666666667</v>
      </c>
      <c r="G258" s="40">
        <v>1526.4833333333333</v>
      </c>
      <c r="H258" s="40">
        <v>1605.7833333333335</v>
      </c>
      <c r="I258" s="40">
        <v>1628.5666666666668</v>
      </c>
      <c r="J258" s="40">
        <v>1645.4333333333336</v>
      </c>
      <c r="K258" s="31">
        <v>1611.7</v>
      </c>
      <c r="L258" s="31">
        <v>1572.05</v>
      </c>
      <c r="M258" s="31">
        <v>0.23207</v>
      </c>
      <c r="N258" s="1"/>
      <c r="O258" s="1"/>
    </row>
    <row r="259" spans="1:15" ht="12.75" customHeight="1">
      <c r="A259" s="31">
        <v>249</v>
      </c>
      <c r="B259" s="31" t="s">
        <v>425</v>
      </c>
      <c r="C259" s="31">
        <v>1872.7</v>
      </c>
      <c r="D259" s="40">
        <v>1880.8</v>
      </c>
      <c r="E259" s="40">
        <v>1860.3999999999999</v>
      </c>
      <c r="F259" s="40">
        <v>1848.1</v>
      </c>
      <c r="G259" s="40">
        <v>1827.6999999999998</v>
      </c>
      <c r="H259" s="40">
        <v>1893.1</v>
      </c>
      <c r="I259" s="40">
        <v>1913.5</v>
      </c>
      <c r="J259" s="40">
        <v>1925.8</v>
      </c>
      <c r="K259" s="31">
        <v>1901.2</v>
      </c>
      <c r="L259" s="31">
        <v>1868.5</v>
      </c>
      <c r="M259" s="31">
        <v>5.1380000000000002E-2</v>
      </c>
      <c r="N259" s="1"/>
      <c r="O259" s="1"/>
    </row>
    <row r="260" spans="1:15" ht="12.75" customHeight="1">
      <c r="A260" s="31">
        <v>250</v>
      </c>
      <c r="B260" s="31" t="s">
        <v>422</v>
      </c>
      <c r="C260" s="31">
        <v>106.4</v>
      </c>
      <c r="D260" s="40">
        <v>106.03333333333335</v>
      </c>
      <c r="E260" s="40">
        <v>104.36666666666669</v>
      </c>
      <c r="F260" s="40">
        <v>102.33333333333334</v>
      </c>
      <c r="G260" s="40">
        <v>100.66666666666669</v>
      </c>
      <c r="H260" s="40">
        <v>108.06666666666669</v>
      </c>
      <c r="I260" s="40">
        <v>109.73333333333335</v>
      </c>
      <c r="J260" s="40">
        <v>111.76666666666669</v>
      </c>
      <c r="K260" s="31">
        <v>107.7</v>
      </c>
      <c r="L260" s="31">
        <v>104</v>
      </c>
      <c r="M260" s="31">
        <v>10.89655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356.8</v>
      </c>
      <c r="D261" s="40">
        <v>358.36666666666662</v>
      </c>
      <c r="E261" s="40">
        <v>351.33333333333326</v>
      </c>
      <c r="F261" s="40">
        <v>345.86666666666662</v>
      </c>
      <c r="G261" s="40">
        <v>338.83333333333326</v>
      </c>
      <c r="H261" s="40">
        <v>363.83333333333326</v>
      </c>
      <c r="I261" s="40">
        <v>370.86666666666667</v>
      </c>
      <c r="J261" s="40">
        <v>376.33333333333326</v>
      </c>
      <c r="K261" s="31">
        <v>365.4</v>
      </c>
      <c r="L261" s="31">
        <v>352.9</v>
      </c>
      <c r="M261" s="31">
        <v>53.091230000000003</v>
      </c>
      <c r="N261" s="1"/>
      <c r="O261" s="1"/>
    </row>
    <row r="262" spans="1:15" ht="12.75" customHeight="1">
      <c r="A262" s="31">
        <v>252</v>
      </c>
      <c r="B262" s="31" t="s">
        <v>416</v>
      </c>
      <c r="C262" s="31">
        <v>3281.5</v>
      </c>
      <c r="D262" s="40">
        <v>3295.4166666666665</v>
      </c>
      <c r="E262" s="40">
        <v>3236.083333333333</v>
      </c>
      <c r="F262" s="40">
        <v>3190.6666666666665</v>
      </c>
      <c r="G262" s="40">
        <v>3131.333333333333</v>
      </c>
      <c r="H262" s="40">
        <v>3340.833333333333</v>
      </c>
      <c r="I262" s="40">
        <v>3400.1666666666661</v>
      </c>
      <c r="J262" s="40">
        <v>3445.583333333333</v>
      </c>
      <c r="K262" s="31">
        <v>3354.75</v>
      </c>
      <c r="L262" s="31">
        <v>3250</v>
      </c>
      <c r="M262" s="31">
        <v>0.67684</v>
      </c>
      <c r="N262" s="1"/>
      <c r="O262" s="1"/>
    </row>
    <row r="263" spans="1:15" ht="12.75" customHeight="1">
      <c r="A263" s="31">
        <v>253</v>
      </c>
      <c r="B263" s="31" t="s">
        <v>417</v>
      </c>
      <c r="C263" s="31">
        <v>620.15</v>
      </c>
      <c r="D263" s="40">
        <v>624.03333333333342</v>
      </c>
      <c r="E263" s="40">
        <v>615.06666666666683</v>
      </c>
      <c r="F263" s="40">
        <v>609.98333333333346</v>
      </c>
      <c r="G263" s="40">
        <v>601.01666666666688</v>
      </c>
      <c r="H263" s="40">
        <v>629.11666666666679</v>
      </c>
      <c r="I263" s="40">
        <v>638.08333333333326</v>
      </c>
      <c r="J263" s="40">
        <v>643.16666666666674</v>
      </c>
      <c r="K263" s="31">
        <v>633</v>
      </c>
      <c r="L263" s="31">
        <v>618.95000000000005</v>
      </c>
      <c r="M263" s="31">
        <v>0.51092000000000004</v>
      </c>
      <c r="N263" s="1"/>
      <c r="O263" s="1"/>
    </row>
    <row r="264" spans="1:15" ht="12.75" customHeight="1">
      <c r="A264" s="31">
        <v>254</v>
      </c>
      <c r="B264" s="31" t="s">
        <v>418</v>
      </c>
      <c r="C264" s="31">
        <v>205</v>
      </c>
      <c r="D264" s="40">
        <v>206.2166666666667</v>
      </c>
      <c r="E264" s="40">
        <v>202.0833333333334</v>
      </c>
      <c r="F264" s="40">
        <v>199.16666666666671</v>
      </c>
      <c r="G264" s="40">
        <v>195.03333333333342</v>
      </c>
      <c r="H264" s="40">
        <v>209.13333333333338</v>
      </c>
      <c r="I264" s="40">
        <v>213.26666666666671</v>
      </c>
      <c r="J264" s="40">
        <v>216.18333333333337</v>
      </c>
      <c r="K264" s="31">
        <v>210.35</v>
      </c>
      <c r="L264" s="31">
        <v>203.3</v>
      </c>
      <c r="M264" s="31">
        <v>2.4855700000000001</v>
      </c>
      <c r="N264" s="1"/>
      <c r="O264" s="1"/>
    </row>
    <row r="265" spans="1:15" ht="12.75" customHeight="1">
      <c r="A265" s="31">
        <v>255</v>
      </c>
      <c r="B265" s="31" t="s">
        <v>419</v>
      </c>
      <c r="C265" s="31">
        <v>135.30000000000001</v>
      </c>
      <c r="D265" s="40">
        <v>135.73333333333335</v>
      </c>
      <c r="E265" s="40">
        <v>133.56666666666669</v>
      </c>
      <c r="F265" s="40">
        <v>131.83333333333334</v>
      </c>
      <c r="G265" s="40">
        <v>129.66666666666669</v>
      </c>
      <c r="H265" s="40">
        <v>137.4666666666667</v>
      </c>
      <c r="I265" s="40">
        <v>139.63333333333333</v>
      </c>
      <c r="J265" s="40">
        <v>141.3666666666667</v>
      </c>
      <c r="K265" s="31">
        <v>137.9</v>
      </c>
      <c r="L265" s="31">
        <v>134</v>
      </c>
      <c r="M265" s="31">
        <v>5.7756100000000004</v>
      </c>
      <c r="N265" s="1"/>
      <c r="O265" s="1"/>
    </row>
    <row r="266" spans="1:15" ht="12.75" customHeight="1">
      <c r="A266" s="31">
        <v>256</v>
      </c>
      <c r="B266" s="31" t="s">
        <v>420</v>
      </c>
      <c r="C266" s="31">
        <v>68.5</v>
      </c>
      <c r="D266" s="40">
        <v>69.733333333333334</v>
      </c>
      <c r="E266" s="40">
        <v>67.166666666666671</v>
      </c>
      <c r="F266" s="40">
        <v>65.833333333333343</v>
      </c>
      <c r="G266" s="40">
        <v>63.26666666666668</v>
      </c>
      <c r="H266" s="40">
        <v>71.066666666666663</v>
      </c>
      <c r="I266" s="40">
        <v>73.633333333333326</v>
      </c>
      <c r="J266" s="40">
        <v>74.966666666666654</v>
      </c>
      <c r="K266" s="31">
        <v>72.3</v>
      </c>
      <c r="L266" s="31">
        <v>68.400000000000006</v>
      </c>
      <c r="M266" s="31">
        <v>22.62809</v>
      </c>
      <c r="N266" s="1"/>
      <c r="O266" s="1"/>
    </row>
    <row r="267" spans="1:15" ht="12.75" customHeight="1">
      <c r="A267" s="31">
        <v>257</v>
      </c>
      <c r="B267" s="31" t="s">
        <v>424</v>
      </c>
      <c r="C267" s="31">
        <v>160.15</v>
      </c>
      <c r="D267" s="40">
        <v>161.50000000000003</v>
      </c>
      <c r="E267" s="40">
        <v>158.45000000000005</v>
      </c>
      <c r="F267" s="40">
        <v>156.75000000000003</v>
      </c>
      <c r="G267" s="40">
        <v>153.70000000000005</v>
      </c>
      <c r="H267" s="40">
        <v>163.20000000000005</v>
      </c>
      <c r="I267" s="40">
        <v>166.25000000000006</v>
      </c>
      <c r="J267" s="40">
        <v>167.95000000000005</v>
      </c>
      <c r="K267" s="31">
        <v>164.55</v>
      </c>
      <c r="L267" s="31">
        <v>159.80000000000001</v>
      </c>
      <c r="M267" s="31">
        <v>4.9528100000000004</v>
      </c>
      <c r="N267" s="1"/>
      <c r="O267" s="1"/>
    </row>
    <row r="268" spans="1:15" ht="12.75" customHeight="1">
      <c r="A268" s="31">
        <v>258</v>
      </c>
      <c r="B268" s="31" t="s">
        <v>423</v>
      </c>
      <c r="C268" s="31">
        <v>285.8</v>
      </c>
      <c r="D268" s="40">
        <v>287.65000000000003</v>
      </c>
      <c r="E268" s="40">
        <v>281.20000000000005</v>
      </c>
      <c r="F268" s="40">
        <v>276.60000000000002</v>
      </c>
      <c r="G268" s="40">
        <v>270.15000000000003</v>
      </c>
      <c r="H268" s="40">
        <v>292.25000000000006</v>
      </c>
      <c r="I268" s="40">
        <v>298.7</v>
      </c>
      <c r="J268" s="40">
        <v>303.30000000000007</v>
      </c>
      <c r="K268" s="31">
        <v>294.10000000000002</v>
      </c>
      <c r="L268" s="31">
        <v>283.05</v>
      </c>
      <c r="M268" s="31">
        <v>1.2424299999999999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310.7</v>
      </c>
      <c r="D269" s="40">
        <v>314.56666666666666</v>
      </c>
      <c r="E269" s="40">
        <v>304.13333333333333</v>
      </c>
      <c r="F269" s="40">
        <v>297.56666666666666</v>
      </c>
      <c r="G269" s="40">
        <v>287.13333333333333</v>
      </c>
      <c r="H269" s="40">
        <v>321.13333333333333</v>
      </c>
      <c r="I269" s="40">
        <v>331.56666666666661</v>
      </c>
      <c r="J269" s="40">
        <v>338.13333333333333</v>
      </c>
      <c r="K269" s="31">
        <v>325</v>
      </c>
      <c r="L269" s="31">
        <v>308</v>
      </c>
      <c r="M269" s="31">
        <v>8.5120199999999997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642.85</v>
      </c>
      <c r="D270" s="40">
        <v>646.86666666666667</v>
      </c>
      <c r="E270" s="40">
        <v>632.73333333333335</v>
      </c>
      <c r="F270" s="40">
        <v>622.61666666666667</v>
      </c>
      <c r="G270" s="40">
        <v>608.48333333333335</v>
      </c>
      <c r="H270" s="40">
        <v>656.98333333333335</v>
      </c>
      <c r="I270" s="40">
        <v>671.11666666666679</v>
      </c>
      <c r="J270" s="40">
        <v>681.23333333333335</v>
      </c>
      <c r="K270" s="31">
        <v>661</v>
      </c>
      <c r="L270" s="31">
        <v>636.75</v>
      </c>
      <c r="M270" s="31">
        <v>136.99768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3706.55</v>
      </c>
      <c r="D271" s="40">
        <v>3765.8833333333337</v>
      </c>
      <c r="E271" s="40">
        <v>3635.8666666666672</v>
      </c>
      <c r="F271" s="40">
        <v>3565.1833333333334</v>
      </c>
      <c r="G271" s="40">
        <v>3435.166666666667</v>
      </c>
      <c r="H271" s="40">
        <v>3836.5666666666675</v>
      </c>
      <c r="I271" s="40">
        <v>3966.5833333333339</v>
      </c>
      <c r="J271" s="40">
        <v>4037.2666666666678</v>
      </c>
      <c r="K271" s="31">
        <v>3895.9</v>
      </c>
      <c r="L271" s="31">
        <v>3695.2</v>
      </c>
      <c r="M271" s="31">
        <v>5.0796400000000004</v>
      </c>
      <c r="N271" s="1"/>
      <c r="O271" s="1"/>
    </row>
    <row r="272" spans="1:15" ht="12.75" customHeight="1">
      <c r="A272" s="31">
        <v>262</v>
      </c>
      <c r="B272" s="31" t="s">
        <v>853</v>
      </c>
      <c r="C272" s="31">
        <v>577.70000000000005</v>
      </c>
      <c r="D272" s="40">
        <v>583.6</v>
      </c>
      <c r="E272" s="40">
        <v>569.20000000000005</v>
      </c>
      <c r="F272" s="40">
        <v>560.70000000000005</v>
      </c>
      <c r="G272" s="40">
        <v>546.30000000000007</v>
      </c>
      <c r="H272" s="40">
        <v>592.1</v>
      </c>
      <c r="I272" s="40">
        <v>606.49999999999989</v>
      </c>
      <c r="J272" s="40">
        <v>615</v>
      </c>
      <c r="K272" s="31">
        <v>598</v>
      </c>
      <c r="L272" s="31">
        <v>575.1</v>
      </c>
      <c r="M272" s="31">
        <v>4.8672800000000001</v>
      </c>
      <c r="N272" s="1"/>
      <c r="O272" s="1"/>
    </row>
    <row r="273" spans="1:15" ht="12.75" customHeight="1">
      <c r="A273" s="31">
        <v>263</v>
      </c>
      <c r="B273" s="31" t="s">
        <v>854</v>
      </c>
      <c r="C273" s="31">
        <v>597</v>
      </c>
      <c r="D273" s="40">
        <v>595.69999999999993</v>
      </c>
      <c r="E273" s="40">
        <v>590.69999999999982</v>
      </c>
      <c r="F273" s="40">
        <v>584.39999999999986</v>
      </c>
      <c r="G273" s="40">
        <v>579.39999999999975</v>
      </c>
      <c r="H273" s="40">
        <v>601.99999999999989</v>
      </c>
      <c r="I273" s="40">
        <v>607.00000000000011</v>
      </c>
      <c r="J273" s="40">
        <v>613.29999999999995</v>
      </c>
      <c r="K273" s="31">
        <v>600.70000000000005</v>
      </c>
      <c r="L273" s="31">
        <v>589.4</v>
      </c>
      <c r="M273" s="31">
        <v>0.52812999999999999</v>
      </c>
      <c r="N273" s="1"/>
      <c r="O273" s="1"/>
    </row>
    <row r="274" spans="1:15" ht="12.75" customHeight="1">
      <c r="A274" s="31">
        <v>264</v>
      </c>
      <c r="B274" s="31" t="s">
        <v>426</v>
      </c>
      <c r="C274" s="31">
        <v>714.1</v>
      </c>
      <c r="D274" s="40">
        <v>717.5333333333333</v>
      </c>
      <c r="E274" s="40">
        <v>698.56666666666661</v>
      </c>
      <c r="F274" s="40">
        <v>683.0333333333333</v>
      </c>
      <c r="G274" s="40">
        <v>664.06666666666661</v>
      </c>
      <c r="H274" s="40">
        <v>733.06666666666661</v>
      </c>
      <c r="I274" s="40">
        <v>752.0333333333333</v>
      </c>
      <c r="J274" s="40">
        <v>767.56666666666661</v>
      </c>
      <c r="K274" s="31">
        <v>736.5</v>
      </c>
      <c r="L274" s="31">
        <v>702</v>
      </c>
      <c r="M274" s="31">
        <v>8.3689499999999999</v>
      </c>
      <c r="N274" s="1"/>
      <c r="O274" s="1"/>
    </row>
    <row r="275" spans="1:15" ht="12.75" customHeight="1">
      <c r="A275" s="31">
        <v>265</v>
      </c>
      <c r="B275" s="31" t="s">
        <v>427</v>
      </c>
      <c r="C275" s="31">
        <v>149.15</v>
      </c>
      <c r="D275" s="40">
        <v>149.70000000000002</v>
      </c>
      <c r="E275" s="40">
        <v>148.45000000000005</v>
      </c>
      <c r="F275" s="40">
        <v>147.75000000000003</v>
      </c>
      <c r="G275" s="40">
        <v>146.50000000000006</v>
      </c>
      <c r="H275" s="40">
        <v>150.40000000000003</v>
      </c>
      <c r="I275" s="40">
        <v>151.64999999999998</v>
      </c>
      <c r="J275" s="40">
        <v>152.35000000000002</v>
      </c>
      <c r="K275" s="31">
        <v>150.94999999999999</v>
      </c>
      <c r="L275" s="31">
        <v>149</v>
      </c>
      <c r="M275" s="31">
        <v>1.95198</v>
      </c>
      <c r="N275" s="1"/>
      <c r="O275" s="1"/>
    </row>
    <row r="276" spans="1:15" ht="12.75" customHeight="1">
      <c r="A276" s="31">
        <v>266</v>
      </c>
      <c r="B276" s="31" t="s">
        <v>434</v>
      </c>
      <c r="C276" s="31">
        <v>1114.45</v>
      </c>
      <c r="D276" s="40">
        <v>1114.9166666666667</v>
      </c>
      <c r="E276" s="40">
        <v>1095.1333333333334</v>
      </c>
      <c r="F276" s="40">
        <v>1075.8166666666666</v>
      </c>
      <c r="G276" s="40">
        <v>1056.0333333333333</v>
      </c>
      <c r="H276" s="40">
        <v>1134.2333333333336</v>
      </c>
      <c r="I276" s="40">
        <v>1154.0166666666669</v>
      </c>
      <c r="J276" s="40">
        <v>1173.3333333333337</v>
      </c>
      <c r="K276" s="31">
        <v>1134.7</v>
      </c>
      <c r="L276" s="31">
        <v>1095.5999999999999</v>
      </c>
      <c r="M276" s="31">
        <v>1.36046</v>
      </c>
      <c r="N276" s="1"/>
      <c r="O276" s="1"/>
    </row>
    <row r="277" spans="1:15" ht="12.75" customHeight="1">
      <c r="A277" s="31">
        <v>267</v>
      </c>
      <c r="B277" s="31" t="s">
        <v>435</v>
      </c>
      <c r="C277" s="31">
        <v>379.5</v>
      </c>
      <c r="D277" s="40">
        <v>379.51666666666665</v>
      </c>
      <c r="E277" s="40">
        <v>376.98333333333329</v>
      </c>
      <c r="F277" s="40">
        <v>374.46666666666664</v>
      </c>
      <c r="G277" s="40">
        <v>371.93333333333328</v>
      </c>
      <c r="H277" s="40">
        <v>382.0333333333333</v>
      </c>
      <c r="I277" s="40">
        <v>384.56666666666661</v>
      </c>
      <c r="J277" s="40">
        <v>387.08333333333331</v>
      </c>
      <c r="K277" s="31">
        <v>382.05</v>
      </c>
      <c r="L277" s="31">
        <v>377</v>
      </c>
      <c r="M277" s="31">
        <v>2.9589099999999999</v>
      </c>
      <c r="N277" s="1"/>
      <c r="O277" s="1"/>
    </row>
    <row r="278" spans="1:15" ht="12.75" customHeight="1">
      <c r="A278" s="31">
        <v>268</v>
      </c>
      <c r="B278" s="31" t="s">
        <v>855</v>
      </c>
      <c r="C278" s="31">
        <v>67.7</v>
      </c>
      <c r="D278" s="40">
        <v>68.600000000000009</v>
      </c>
      <c r="E278" s="40">
        <v>66.40000000000002</v>
      </c>
      <c r="F278" s="40">
        <v>65.100000000000009</v>
      </c>
      <c r="G278" s="40">
        <v>62.90000000000002</v>
      </c>
      <c r="H278" s="40">
        <v>69.90000000000002</v>
      </c>
      <c r="I278" s="40">
        <v>72.100000000000009</v>
      </c>
      <c r="J278" s="40">
        <v>73.40000000000002</v>
      </c>
      <c r="K278" s="31">
        <v>70.8</v>
      </c>
      <c r="L278" s="31">
        <v>67.3</v>
      </c>
      <c r="M278" s="31">
        <v>9.3292300000000008</v>
      </c>
      <c r="N278" s="1"/>
      <c r="O278" s="1"/>
    </row>
    <row r="279" spans="1:15" ht="12.75" customHeight="1">
      <c r="A279" s="31">
        <v>269</v>
      </c>
      <c r="B279" s="31" t="s">
        <v>436</v>
      </c>
      <c r="C279" s="31">
        <v>596.35</v>
      </c>
      <c r="D279" s="40">
        <v>594.83333333333337</v>
      </c>
      <c r="E279" s="40">
        <v>589.66666666666674</v>
      </c>
      <c r="F279" s="40">
        <v>582.98333333333335</v>
      </c>
      <c r="G279" s="40">
        <v>577.81666666666672</v>
      </c>
      <c r="H279" s="40">
        <v>601.51666666666677</v>
      </c>
      <c r="I279" s="40">
        <v>606.68333333333351</v>
      </c>
      <c r="J279" s="40">
        <v>613.36666666666679</v>
      </c>
      <c r="K279" s="31">
        <v>600</v>
      </c>
      <c r="L279" s="31">
        <v>588.15</v>
      </c>
      <c r="M279" s="31">
        <v>1.20977</v>
      </c>
      <c r="N279" s="1"/>
      <c r="O279" s="1"/>
    </row>
    <row r="280" spans="1:15" ht="12.75" customHeight="1">
      <c r="A280" s="31">
        <v>270</v>
      </c>
      <c r="B280" s="31" t="s">
        <v>437</v>
      </c>
      <c r="C280" s="31">
        <v>48.15</v>
      </c>
      <c r="D280" s="40">
        <v>48.716666666666669</v>
      </c>
      <c r="E280" s="40">
        <v>47.283333333333339</v>
      </c>
      <c r="F280" s="40">
        <v>46.416666666666671</v>
      </c>
      <c r="G280" s="40">
        <v>44.983333333333341</v>
      </c>
      <c r="H280" s="40">
        <v>49.583333333333336</v>
      </c>
      <c r="I280" s="40">
        <v>51.016666666666673</v>
      </c>
      <c r="J280" s="40">
        <v>51.883333333333333</v>
      </c>
      <c r="K280" s="31">
        <v>50.15</v>
      </c>
      <c r="L280" s="31">
        <v>47.85</v>
      </c>
      <c r="M280" s="31">
        <v>33.072760000000002</v>
      </c>
      <c r="N280" s="1"/>
      <c r="O280" s="1"/>
    </row>
    <row r="281" spans="1:15" ht="12.75" customHeight="1">
      <c r="A281" s="31">
        <v>271</v>
      </c>
      <c r="B281" s="31" t="s">
        <v>439</v>
      </c>
      <c r="C281" s="31">
        <v>430.05</v>
      </c>
      <c r="D281" s="40">
        <v>432.23333333333329</v>
      </c>
      <c r="E281" s="40">
        <v>424.71666666666658</v>
      </c>
      <c r="F281" s="40">
        <v>419.38333333333327</v>
      </c>
      <c r="G281" s="40">
        <v>411.86666666666656</v>
      </c>
      <c r="H281" s="40">
        <v>437.56666666666661</v>
      </c>
      <c r="I281" s="40">
        <v>445.08333333333337</v>
      </c>
      <c r="J281" s="40">
        <v>450.41666666666663</v>
      </c>
      <c r="K281" s="31">
        <v>439.75</v>
      </c>
      <c r="L281" s="31">
        <v>426.9</v>
      </c>
      <c r="M281" s="31">
        <v>2.5051999999999999</v>
      </c>
      <c r="N281" s="1"/>
      <c r="O281" s="1"/>
    </row>
    <row r="282" spans="1:15" ht="12.75" customHeight="1">
      <c r="A282" s="31">
        <v>272</v>
      </c>
      <c r="B282" s="31" t="s">
        <v>429</v>
      </c>
      <c r="C282" s="31">
        <v>1223.8</v>
      </c>
      <c r="D282" s="40">
        <v>1218.5</v>
      </c>
      <c r="E282" s="40">
        <v>1172</v>
      </c>
      <c r="F282" s="40">
        <v>1120.2</v>
      </c>
      <c r="G282" s="40">
        <v>1073.7</v>
      </c>
      <c r="H282" s="40">
        <v>1270.3</v>
      </c>
      <c r="I282" s="40">
        <v>1316.8</v>
      </c>
      <c r="J282" s="40">
        <v>1368.6</v>
      </c>
      <c r="K282" s="31">
        <v>1265</v>
      </c>
      <c r="L282" s="31">
        <v>1166.7</v>
      </c>
      <c r="M282" s="31">
        <v>12.69351</v>
      </c>
      <c r="N282" s="1"/>
      <c r="O282" s="1"/>
    </row>
    <row r="283" spans="1:15" ht="12.75" customHeight="1">
      <c r="A283" s="31">
        <v>273</v>
      </c>
      <c r="B283" s="31" t="s">
        <v>430</v>
      </c>
      <c r="C283" s="31">
        <v>273</v>
      </c>
      <c r="D283" s="40">
        <v>275.23333333333335</v>
      </c>
      <c r="E283" s="40">
        <v>267.9666666666667</v>
      </c>
      <c r="F283" s="40">
        <v>262.93333333333334</v>
      </c>
      <c r="G283" s="40">
        <v>255.66666666666669</v>
      </c>
      <c r="H283" s="40">
        <v>280.26666666666671</v>
      </c>
      <c r="I283" s="40">
        <v>287.53333333333336</v>
      </c>
      <c r="J283" s="40">
        <v>292.56666666666672</v>
      </c>
      <c r="K283" s="31">
        <v>282.5</v>
      </c>
      <c r="L283" s="31">
        <v>270.2</v>
      </c>
      <c r="M283" s="31">
        <v>1.1830000000000001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1885.2</v>
      </c>
      <c r="D284" s="40">
        <v>1896.2333333333333</v>
      </c>
      <c r="E284" s="40">
        <v>1865.9666666666667</v>
      </c>
      <c r="F284" s="40">
        <v>1846.7333333333333</v>
      </c>
      <c r="G284" s="40">
        <v>1816.4666666666667</v>
      </c>
      <c r="H284" s="40">
        <v>1915.4666666666667</v>
      </c>
      <c r="I284" s="40">
        <v>1945.7333333333336</v>
      </c>
      <c r="J284" s="40">
        <v>1964.9666666666667</v>
      </c>
      <c r="K284" s="31">
        <v>1926.5</v>
      </c>
      <c r="L284" s="31">
        <v>1877</v>
      </c>
      <c r="M284" s="31">
        <v>30.813359999999999</v>
      </c>
      <c r="N284" s="1"/>
      <c r="O284" s="1"/>
    </row>
    <row r="285" spans="1:15" ht="12.75" customHeight="1">
      <c r="A285" s="31">
        <v>275</v>
      </c>
      <c r="B285" s="31" t="s">
        <v>431</v>
      </c>
      <c r="C285" s="31">
        <v>488.2</v>
      </c>
      <c r="D285" s="40">
        <v>494.75</v>
      </c>
      <c r="E285" s="40">
        <v>478.7</v>
      </c>
      <c r="F285" s="40">
        <v>469.2</v>
      </c>
      <c r="G285" s="40">
        <v>453.15</v>
      </c>
      <c r="H285" s="40">
        <v>504.25</v>
      </c>
      <c r="I285" s="40">
        <v>520.29999999999995</v>
      </c>
      <c r="J285" s="40">
        <v>529.79999999999995</v>
      </c>
      <c r="K285" s="31">
        <v>510.8</v>
      </c>
      <c r="L285" s="31">
        <v>485.25</v>
      </c>
      <c r="M285" s="31">
        <v>14.72124</v>
      </c>
      <c r="N285" s="1"/>
      <c r="O285" s="1"/>
    </row>
    <row r="286" spans="1:15" ht="12.75" customHeight="1">
      <c r="A286" s="31">
        <v>276</v>
      </c>
      <c r="B286" s="31" t="s">
        <v>428</v>
      </c>
      <c r="C286" s="31">
        <v>510.5</v>
      </c>
      <c r="D286" s="40">
        <v>513.38333333333333</v>
      </c>
      <c r="E286" s="40">
        <v>504.26666666666665</v>
      </c>
      <c r="F286" s="40">
        <v>498.0333333333333</v>
      </c>
      <c r="G286" s="40">
        <v>488.91666666666663</v>
      </c>
      <c r="H286" s="40">
        <v>519.61666666666667</v>
      </c>
      <c r="I286" s="40">
        <v>528.73333333333323</v>
      </c>
      <c r="J286" s="40">
        <v>534.9666666666667</v>
      </c>
      <c r="K286" s="31">
        <v>522.5</v>
      </c>
      <c r="L286" s="31">
        <v>507.15</v>
      </c>
      <c r="M286" s="31">
        <v>2.96515</v>
      </c>
      <c r="N286" s="1"/>
      <c r="O286" s="1"/>
    </row>
    <row r="287" spans="1:15" ht="12.75" customHeight="1">
      <c r="A287" s="31">
        <v>277</v>
      </c>
      <c r="B287" s="31" t="s">
        <v>432</v>
      </c>
      <c r="C287" s="31">
        <v>233.75</v>
      </c>
      <c r="D287" s="40">
        <v>235.23333333333335</v>
      </c>
      <c r="E287" s="40">
        <v>230.51666666666671</v>
      </c>
      <c r="F287" s="40">
        <v>227.28333333333336</v>
      </c>
      <c r="G287" s="40">
        <v>222.56666666666672</v>
      </c>
      <c r="H287" s="40">
        <v>238.4666666666667</v>
      </c>
      <c r="I287" s="40">
        <v>243.18333333333334</v>
      </c>
      <c r="J287" s="40">
        <v>246.41666666666669</v>
      </c>
      <c r="K287" s="31">
        <v>239.95</v>
      </c>
      <c r="L287" s="31">
        <v>232</v>
      </c>
      <c r="M287" s="31">
        <v>2.0586700000000002</v>
      </c>
      <c r="N287" s="1"/>
      <c r="O287" s="1"/>
    </row>
    <row r="288" spans="1:15" ht="12.75" customHeight="1">
      <c r="A288" s="31">
        <v>278</v>
      </c>
      <c r="B288" s="31" t="s">
        <v>433</v>
      </c>
      <c r="C288" s="31">
        <v>1253.1500000000001</v>
      </c>
      <c r="D288" s="40">
        <v>1261.9333333333334</v>
      </c>
      <c r="E288" s="40">
        <v>1238.8666666666668</v>
      </c>
      <c r="F288" s="40">
        <v>1224.5833333333335</v>
      </c>
      <c r="G288" s="40">
        <v>1201.5166666666669</v>
      </c>
      <c r="H288" s="40">
        <v>1276.2166666666667</v>
      </c>
      <c r="I288" s="40">
        <v>1299.2833333333333</v>
      </c>
      <c r="J288" s="40">
        <v>1313.5666666666666</v>
      </c>
      <c r="K288" s="31">
        <v>1285</v>
      </c>
      <c r="L288" s="31">
        <v>1247.6500000000001</v>
      </c>
      <c r="M288" s="31">
        <v>9.5610000000000001E-2</v>
      </c>
      <c r="N288" s="1"/>
      <c r="O288" s="1"/>
    </row>
    <row r="289" spans="1:15" ht="12.75" customHeight="1">
      <c r="A289" s="31">
        <v>279</v>
      </c>
      <c r="B289" s="31" t="s">
        <v>438</v>
      </c>
      <c r="C289" s="31">
        <v>500.65</v>
      </c>
      <c r="D289" s="40">
        <v>504.55</v>
      </c>
      <c r="E289" s="40">
        <v>496.1</v>
      </c>
      <c r="F289" s="40">
        <v>491.55</v>
      </c>
      <c r="G289" s="40">
        <v>483.1</v>
      </c>
      <c r="H289" s="40">
        <v>509.1</v>
      </c>
      <c r="I289" s="40">
        <v>517.54999999999995</v>
      </c>
      <c r="J289" s="40">
        <v>522.1</v>
      </c>
      <c r="K289" s="31">
        <v>513</v>
      </c>
      <c r="L289" s="31">
        <v>500</v>
      </c>
      <c r="M289" s="31">
        <v>0.95889000000000002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77.849999999999994</v>
      </c>
      <c r="D290" s="40">
        <v>78.36666666666666</v>
      </c>
      <c r="E290" s="40">
        <v>77.133333333333326</v>
      </c>
      <c r="F290" s="40">
        <v>76.416666666666671</v>
      </c>
      <c r="G290" s="40">
        <v>75.183333333333337</v>
      </c>
      <c r="H290" s="40">
        <v>79.083333333333314</v>
      </c>
      <c r="I290" s="40">
        <v>80.316666666666634</v>
      </c>
      <c r="J290" s="40">
        <v>81.033333333333303</v>
      </c>
      <c r="K290" s="31">
        <v>79.599999999999994</v>
      </c>
      <c r="L290" s="31">
        <v>77.650000000000006</v>
      </c>
      <c r="M290" s="31">
        <v>32.283470000000001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3615.35</v>
      </c>
      <c r="D291" s="40">
        <v>3662.0833333333335</v>
      </c>
      <c r="E291" s="40">
        <v>3545.5166666666669</v>
      </c>
      <c r="F291" s="40">
        <v>3475.6833333333334</v>
      </c>
      <c r="G291" s="40">
        <v>3359.1166666666668</v>
      </c>
      <c r="H291" s="40">
        <v>3731.916666666667</v>
      </c>
      <c r="I291" s="40">
        <v>3848.4833333333336</v>
      </c>
      <c r="J291" s="40">
        <v>3918.3166666666671</v>
      </c>
      <c r="K291" s="31">
        <v>3778.65</v>
      </c>
      <c r="L291" s="31">
        <v>3592.25</v>
      </c>
      <c r="M291" s="31">
        <v>2.8761999999999999</v>
      </c>
      <c r="N291" s="1"/>
      <c r="O291" s="1"/>
    </row>
    <row r="292" spans="1:15" ht="12.75" customHeight="1">
      <c r="A292" s="31">
        <v>282</v>
      </c>
      <c r="B292" s="31" t="s">
        <v>440</v>
      </c>
      <c r="C292" s="31">
        <v>373.8</v>
      </c>
      <c r="D292" s="40">
        <v>376.26666666666665</v>
      </c>
      <c r="E292" s="40">
        <v>367.5333333333333</v>
      </c>
      <c r="F292" s="40">
        <v>361.26666666666665</v>
      </c>
      <c r="G292" s="40">
        <v>352.5333333333333</v>
      </c>
      <c r="H292" s="40">
        <v>382.5333333333333</v>
      </c>
      <c r="I292" s="40">
        <v>391.26666666666665</v>
      </c>
      <c r="J292" s="40">
        <v>397.5333333333333</v>
      </c>
      <c r="K292" s="31">
        <v>385</v>
      </c>
      <c r="L292" s="31">
        <v>370</v>
      </c>
      <c r="M292" s="31">
        <v>21.163329999999998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501.95</v>
      </c>
      <c r="D293" s="40">
        <v>503.23333333333329</v>
      </c>
      <c r="E293" s="40">
        <v>493.36666666666656</v>
      </c>
      <c r="F293" s="40">
        <v>484.78333333333325</v>
      </c>
      <c r="G293" s="40">
        <v>474.91666666666652</v>
      </c>
      <c r="H293" s="40">
        <v>511.81666666666661</v>
      </c>
      <c r="I293" s="40">
        <v>521.68333333333328</v>
      </c>
      <c r="J293" s="40">
        <v>530.26666666666665</v>
      </c>
      <c r="K293" s="31">
        <v>513.1</v>
      </c>
      <c r="L293" s="31">
        <v>494.65</v>
      </c>
      <c r="M293" s="31">
        <v>17.626719999999999</v>
      </c>
      <c r="N293" s="1"/>
      <c r="O293" s="1"/>
    </row>
    <row r="294" spans="1:15" ht="12.75" customHeight="1">
      <c r="A294" s="31">
        <v>284</v>
      </c>
      <c r="B294" s="31" t="s">
        <v>441</v>
      </c>
      <c r="C294" s="31">
        <v>8842.6</v>
      </c>
      <c r="D294" s="40">
        <v>8902.8166666666675</v>
      </c>
      <c r="E294" s="40">
        <v>8739.7833333333347</v>
      </c>
      <c r="F294" s="40">
        <v>8636.9666666666672</v>
      </c>
      <c r="G294" s="40">
        <v>8473.9333333333343</v>
      </c>
      <c r="H294" s="40">
        <v>9005.633333333335</v>
      </c>
      <c r="I294" s="40">
        <v>9168.6666666666679</v>
      </c>
      <c r="J294" s="40">
        <v>9271.4833333333354</v>
      </c>
      <c r="K294" s="31">
        <v>9065.85</v>
      </c>
      <c r="L294" s="31">
        <v>8800</v>
      </c>
      <c r="M294" s="31">
        <v>7.5899999999999995E-2</v>
      </c>
      <c r="N294" s="1"/>
      <c r="O294" s="1"/>
    </row>
    <row r="295" spans="1:15" ht="12.75" customHeight="1">
      <c r="A295" s="31">
        <v>285</v>
      </c>
      <c r="B295" s="31" t="s">
        <v>442</v>
      </c>
      <c r="C295" s="31">
        <v>45.4</v>
      </c>
      <c r="D295" s="40">
        <v>46.083333333333336</v>
      </c>
      <c r="E295" s="40">
        <v>43.966666666666669</v>
      </c>
      <c r="F295" s="40">
        <v>42.533333333333331</v>
      </c>
      <c r="G295" s="40">
        <v>40.416666666666664</v>
      </c>
      <c r="H295" s="40">
        <v>47.516666666666673</v>
      </c>
      <c r="I295" s="40">
        <v>49.633333333333333</v>
      </c>
      <c r="J295" s="40">
        <v>51.066666666666677</v>
      </c>
      <c r="K295" s="31">
        <v>48.2</v>
      </c>
      <c r="L295" s="31">
        <v>44.65</v>
      </c>
      <c r="M295" s="31">
        <v>57.61177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378.7</v>
      </c>
      <c r="D296" s="40">
        <v>380.8</v>
      </c>
      <c r="E296" s="40">
        <v>375</v>
      </c>
      <c r="F296" s="40">
        <v>371.3</v>
      </c>
      <c r="G296" s="40">
        <v>365.5</v>
      </c>
      <c r="H296" s="40">
        <v>384.5</v>
      </c>
      <c r="I296" s="40">
        <v>390.30000000000007</v>
      </c>
      <c r="J296" s="40">
        <v>394</v>
      </c>
      <c r="K296" s="31">
        <v>386.6</v>
      </c>
      <c r="L296" s="31">
        <v>377.1</v>
      </c>
      <c r="M296" s="31">
        <v>13.30006</v>
      </c>
      <c r="N296" s="1"/>
      <c r="O296" s="1"/>
    </row>
    <row r="297" spans="1:15" ht="12.75" customHeight="1">
      <c r="A297" s="31">
        <v>287</v>
      </c>
      <c r="B297" s="31" t="s">
        <v>443</v>
      </c>
      <c r="C297" s="31">
        <v>2438.6999999999998</v>
      </c>
      <c r="D297" s="40">
        <v>2457.9333333333329</v>
      </c>
      <c r="E297" s="40">
        <v>2397.9166666666661</v>
      </c>
      <c r="F297" s="40">
        <v>2357.1333333333332</v>
      </c>
      <c r="G297" s="40">
        <v>2297.1166666666663</v>
      </c>
      <c r="H297" s="40">
        <v>2498.7166666666658</v>
      </c>
      <c r="I297" s="40">
        <v>2558.7333333333331</v>
      </c>
      <c r="J297" s="40">
        <v>2599.5166666666655</v>
      </c>
      <c r="K297" s="31">
        <v>2517.9499999999998</v>
      </c>
      <c r="L297" s="31">
        <v>2417.15</v>
      </c>
      <c r="M297" s="31">
        <v>0.61338000000000004</v>
      </c>
      <c r="N297" s="1"/>
      <c r="O297" s="1"/>
    </row>
    <row r="298" spans="1:15" ht="12.75" customHeight="1">
      <c r="A298" s="31">
        <v>288</v>
      </c>
      <c r="B298" s="31" t="s">
        <v>856</v>
      </c>
      <c r="C298" s="31">
        <v>1432.7</v>
      </c>
      <c r="D298" s="40">
        <v>1433.8500000000001</v>
      </c>
      <c r="E298" s="40">
        <v>1412.7500000000002</v>
      </c>
      <c r="F298" s="40">
        <v>1392.8000000000002</v>
      </c>
      <c r="G298" s="40">
        <v>1371.7000000000003</v>
      </c>
      <c r="H298" s="40">
        <v>1453.8000000000002</v>
      </c>
      <c r="I298" s="40">
        <v>1474.9</v>
      </c>
      <c r="J298" s="40">
        <v>1494.8500000000001</v>
      </c>
      <c r="K298" s="31">
        <v>1454.95</v>
      </c>
      <c r="L298" s="31">
        <v>1413.9</v>
      </c>
      <c r="M298" s="31">
        <v>2.1421899999999998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1782.65</v>
      </c>
      <c r="D299" s="40">
        <v>1793.8833333333332</v>
      </c>
      <c r="E299" s="40">
        <v>1766.7666666666664</v>
      </c>
      <c r="F299" s="40">
        <v>1750.8833333333332</v>
      </c>
      <c r="G299" s="40">
        <v>1723.7666666666664</v>
      </c>
      <c r="H299" s="40">
        <v>1809.7666666666664</v>
      </c>
      <c r="I299" s="40">
        <v>1836.8833333333332</v>
      </c>
      <c r="J299" s="40">
        <v>1852.7666666666664</v>
      </c>
      <c r="K299" s="31">
        <v>1821</v>
      </c>
      <c r="L299" s="31">
        <v>1778</v>
      </c>
      <c r="M299" s="31">
        <v>15.66109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6556.05</v>
      </c>
      <c r="D300" s="40">
        <v>6647.75</v>
      </c>
      <c r="E300" s="40">
        <v>6429.1</v>
      </c>
      <c r="F300" s="40">
        <v>6302.1500000000005</v>
      </c>
      <c r="G300" s="40">
        <v>6083.5000000000009</v>
      </c>
      <c r="H300" s="40">
        <v>6774.7</v>
      </c>
      <c r="I300" s="40">
        <v>6993.3499999999995</v>
      </c>
      <c r="J300" s="40">
        <v>7120.2999999999993</v>
      </c>
      <c r="K300" s="31">
        <v>6866.4</v>
      </c>
      <c r="L300" s="31">
        <v>6520.8</v>
      </c>
      <c r="M300" s="31">
        <v>3.1732100000000001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5247.95</v>
      </c>
      <c r="D301" s="40">
        <v>5302.9833333333336</v>
      </c>
      <c r="E301" s="40">
        <v>5169.9666666666672</v>
      </c>
      <c r="F301" s="40">
        <v>5091.9833333333336</v>
      </c>
      <c r="G301" s="40">
        <v>4958.9666666666672</v>
      </c>
      <c r="H301" s="40">
        <v>5380.9666666666672</v>
      </c>
      <c r="I301" s="40">
        <v>5513.9833333333336</v>
      </c>
      <c r="J301" s="40">
        <v>5591.9666666666672</v>
      </c>
      <c r="K301" s="31">
        <v>5436</v>
      </c>
      <c r="L301" s="31">
        <v>5225</v>
      </c>
      <c r="M301" s="31">
        <v>1.8001499999999999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858.25</v>
      </c>
      <c r="D302" s="40">
        <v>865.71666666666658</v>
      </c>
      <c r="E302" s="40">
        <v>848.58333333333314</v>
      </c>
      <c r="F302" s="40">
        <v>838.91666666666652</v>
      </c>
      <c r="G302" s="40">
        <v>821.78333333333308</v>
      </c>
      <c r="H302" s="40">
        <v>875.38333333333321</v>
      </c>
      <c r="I302" s="40">
        <v>892.51666666666665</v>
      </c>
      <c r="J302" s="40">
        <v>902.18333333333328</v>
      </c>
      <c r="K302" s="31">
        <v>882.85</v>
      </c>
      <c r="L302" s="31">
        <v>856.05</v>
      </c>
      <c r="M302" s="31">
        <v>7.8919499999999996</v>
      </c>
      <c r="N302" s="1"/>
      <c r="O302" s="1"/>
    </row>
    <row r="303" spans="1:15" ht="12.75" customHeight="1">
      <c r="A303" s="31">
        <v>293</v>
      </c>
      <c r="B303" s="31" t="s">
        <v>444</v>
      </c>
      <c r="C303" s="31">
        <v>3742.2</v>
      </c>
      <c r="D303" s="40">
        <v>3769.0833333333335</v>
      </c>
      <c r="E303" s="40">
        <v>3688.1166666666668</v>
      </c>
      <c r="F303" s="40">
        <v>3634.0333333333333</v>
      </c>
      <c r="G303" s="40">
        <v>3553.0666666666666</v>
      </c>
      <c r="H303" s="40">
        <v>3823.166666666667</v>
      </c>
      <c r="I303" s="40">
        <v>3904.1333333333332</v>
      </c>
      <c r="J303" s="40">
        <v>3958.2166666666672</v>
      </c>
      <c r="K303" s="31">
        <v>3850.05</v>
      </c>
      <c r="L303" s="31">
        <v>3715</v>
      </c>
      <c r="M303" s="31">
        <v>0.41513</v>
      </c>
      <c r="N303" s="1"/>
      <c r="O303" s="1"/>
    </row>
    <row r="304" spans="1:15" ht="12.75" customHeight="1">
      <c r="A304" s="31">
        <v>294</v>
      </c>
      <c r="B304" s="31" t="s">
        <v>857</v>
      </c>
      <c r="C304" s="31">
        <v>420.95</v>
      </c>
      <c r="D304" s="40">
        <v>426.56666666666666</v>
      </c>
      <c r="E304" s="40">
        <v>413.43333333333334</v>
      </c>
      <c r="F304" s="40">
        <v>405.91666666666669</v>
      </c>
      <c r="G304" s="40">
        <v>392.78333333333336</v>
      </c>
      <c r="H304" s="40">
        <v>434.08333333333331</v>
      </c>
      <c r="I304" s="40">
        <v>447.21666666666664</v>
      </c>
      <c r="J304" s="40">
        <v>454.73333333333329</v>
      </c>
      <c r="K304" s="31">
        <v>439.7</v>
      </c>
      <c r="L304" s="31">
        <v>419.05</v>
      </c>
      <c r="M304" s="31">
        <v>4.7016600000000004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822.15</v>
      </c>
      <c r="D305" s="40">
        <v>827.6</v>
      </c>
      <c r="E305" s="40">
        <v>814.6</v>
      </c>
      <c r="F305" s="40">
        <v>807.05</v>
      </c>
      <c r="G305" s="40">
        <v>794.05</v>
      </c>
      <c r="H305" s="40">
        <v>835.15000000000009</v>
      </c>
      <c r="I305" s="40">
        <v>848.15000000000009</v>
      </c>
      <c r="J305" s="40">
        <v>855.70000000000016</v>
      </c>
      <c r="K305" s="31">
        <v>840.6</v>
      </c>
      <c r="L305" s="31">
        <v>820.05</v>
      </c>
      <c r="M305" s="31">
        <v>15.52749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160.19999999999999</v>
      </c>
      <c r="D306" s="40">
        <v>161.28333333333333</v>
      </c>
      <c r="E306" s="40">
        <v>157.91666666666666</v>
      </c>
      <c r="F306" s="40">
        <v>155.63333333333333</v>
      </c>
      <c r="G306" s="40">
        <v>152.26666666666665</v>
      </c>
      <c r="H306" s="40">
        <v>163.56666666666666</v>
      </c>
      <c r="I306" s="40">
        <v>166.93333333333334</v>
      </c>
      <c r="J306" s="40">
        <v>169.21666666666667</v>
      </c>
      <c r="K306" s="31">
        <v>164.65</v>
      </c>
      <c r="L306" s="31">
        <v>159</v>
      </c>
      <c r="M306" s="31">
        <v>30.369319999999998</v>
      </c>
      <c r="N306" s="1"/>
      <c r="O306" s="1"/>
    </row>
    <row r="307" spans="1:15" ht="12.75" customHeight="1">
      <c r="A307" s="31">
        <v>297</v>
      </c>
      <c r="B307" s="31" t="s">
        <v>317</v>
      </c>
      <c r="C307" s="31">
        <v>19.149999999999999</v>
      </c>
      <c r="D307" s="40">
        <v>19.299999999999997</v>
      </c>
      <c r="E307" s="40">
        <v>18.899999999999995</v>
      </c>
      <c r="F307" s="40">
        <v>18.649999999999999</v>
      </c>
      <c r="G307" s="40">
        <v>18.249999999999996</v>
      </c>
      <c r="H307" s="40">
        <v>19.549999999999994</v>
      </c>
      <c r="I307" s="40">
        <v>19.95</v>
      </c>
      <c r="J307" s="40">
        <v>20.199999999999992</v>
      </c>
      <c r="K307" s="31">
        <v>19.7</v>
      </c>
      <c r="L307" s="31">
        <v>19.05</v>
      </c>
      <c r="M307" s="31">
        <v>20.371770000000001</v>
      </c>
      <c r="N307" s="1"/>
      <c r="O307" s="1"/>
    </row>
    <row r="308" spans="1:15" ht="12.75" customHeight="1">
      <c r="A308" s="31">
        <v>298</v>
      </c>
      <c r="B308" s="31" t="s">
        <v>447</v>
      </c>
      <c r="C308" s="31">
        <v>238.95</v>
      </c>
      <c r="D308" s="40">
        <v>241.6</v>
      </c>
      <c r="E308" s="40">
        <v>235.35</v>
      </c>
      <c r="F308" s="40">
        <v>231.75</v>
      </c>
      <c r="G308" s="40">
        <v>225.5</v>
      </c>
      <c r="H308" s="40">
        <v>245.2</v>
      </c>
      <c r="I308" s="40">
        <v>251.45</v>
      </c>
      <c r="J308" s="40">
        <v>255.04999999999998</v>
      </c>
      <c r="K308" s="31">
        <v>247.85</v>
      </c>
      <c r="L308" s="31">
        <v>238</v>
      </c>
      <c r="M308" s="31">
        <v>1.6102399999999999</v>
      </c>
      <c r="N308" s="1"/>
      <c r="O308" s="1"/>
    </row>
    <row r="309" spans="1:15" ht="12.75" customHeight="1">
      <c r="A309" s="31">
        <v>299</v>
      </c>
      <c r="B309" s="31" t="s">
        <v>449</v>
      </c>
      <c r="C309" s="31">
        <v>688.35</v>
      </c>
      <c r="D309" s="40">
        <v>695.44999999999993</v>
      </c>
      <c r="E309" s="40">
        <v>672.89999999999986</v>
      </c>
      <c r="F309" s="40">
        <v>657.44999999999993</v>
      </c>
      <c r="G309" s="40">
        <v>634.89999999999986</v>
      </c>
      <c r="H309" s="40">
        <v>710.89999999999986</v>
      </c>
      <c r="I309" s="40">
        <v>733.44999999999982</v>
      </c>
      <c r="J309" s="40">
        <v>748.89999999999986</v>
      </c>
      <c r="K309" s="31">
        <v>718</v>
      </c>
      <c r="L309" s="31">
        <v>680</v>
      </c>
      <c r="M309" s="31">
        <v>0.84728999999999999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169.6</v>
      </c>
      <c r="D310" s="40">
        <v>170.69999999999996</v>
      </c>
      <c r="E310" s="40">
        <v>167.59999999999991</v>
      </c>
      <c r="F310" s="40">
        <v>165.59999999999994</v>
      </c>
      <c r="G310" s="40">
        <v>162.49999999999989</v>
      </c>
      <c r="H310" s="40">
        <v>172.69999999999993</v>
      </c>
      <c r="I310" s="40">
        <v>175.8</v>
      </c>
      <c r="J310" s="40">
        <v>177.79999999999995</v>
      </c>
      <c r="K310" s="31">
        <v>173.8</v>
      </c>
      <c r="L310" s="31">
        <v>168.7</v>
      </c>
      <c r="M310" s="31">
        <v>34.94415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519.20000000000005</v>
      </c>
      <c r="D311" s="40">
        <v>523.31666666666672</v>
      </c>
      <c r="E311" s="40">
        <v>513.13333333333344</v>
      </c>
      <c r="F311" s="40">
        <v>507.06666666666672</v>
      </c>
      <c r="G311" s="40">
        <v>496.88333333333344</v>
      </c>
      <c r="H311" s="40">
        <v>529.38333333333344</v>
      </c>
      <c r="I311" s="40">
        <v>539.56666666666661</v>
      </c>
      <c r="J311" s="40">
        <v>545.63333333333344</v>
      </c>
      <c r="K311" s="31">
        <v>533.5</v>
      </c>
      <c r="L311" s="31">
        <v>517.25</v>
      </c>
      <c r="M311" s="31">
        <v>7.7981100000000003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7042.85</v>
      </c>
      <c r="D312" s="40">
        <v>7087.95</v>
      </c>
      <c r="E312" s="40">
        <v>6975.9</v>
      </c>
      <c r="F312" s="40">
        <v>6908.95</v>
      </c>
      <c r="G312" s="40">
        <v>6796.9</v>
      </c>
      <c r="H312" s="40">
        <v>7154.9</v>
      </c>
      <c r="I312" s="40">
        <v>7266.9500000000007</v>
      </c>
      <c r="J312" s="40">
        <v>7333.9</v>
      </c>
      <c r="K312" s="31">
        <v>7200</v>
      </c>
      <c r="L312" s="31">
        <v>7021</v>
      </c>
      <c r="M312" s="31">
        <v>6.0950699999999998</v>
      </c>
      <c r="N312" s="1"/>
      <c r="O312" s="1"/>
    </row>
    <row r="313" spans="1:15" ht="12.75" customHeight="1">
      <c r="A313" s="31">
        <v>303</v>
      </c>
      <c r="B313" s="31" t="s">
        <v>858</v>
      </c>
      <c r="C313" s="31">
        <v>2757.8</v>
      </c>
      <c r="D313" s="40">
        <v>2793.2666666666664</v>
      </c>
      <c r="E313" s="40">
        <v>2714.5333333333328</v>
      </c>
      <c r="F313" s="40">
        <v>2671.2666666666664</v>
      </c>
      <c r="G313" s="40">
        <v>2592.5333333333328</v>
      </c>
      <c r="H313" s="40">
        <v>2836.5333333333328</v>
      </c>
      <c r="I313" s="40">
        <v>2915.2666666666664</v>
      </c>
      <c r="J313" s="40">
        <v>2958.5333333333328</v>
      </c>
      <c r="K313" s="31">
        <v>2872</v>
      </c>
      <c r="L313" s="31">
        <v>2750</v>
      </c>
      <c r="M313" s="31">
        <v>0.67835999999999996</v>
      </c>
      <c r="N313" s="1"/>
      <c r="O313" s="1"/>
    </row>
    <row r="314" spans="1:15" ht="12.75" customHeight="1">
      <c r="A314" s="31">
        <v>304</v>
      </c>
      <c r="B314" s="31" t="s">
        <v>451</v>
      </c>
      <c r="C314" s="31">
        <v>374.15</v>
      </c>
      <c r="D314" s="40">
        <v>378.13333333333338</v>
      </c>
      <c r="E314" s="40">
        <v>363.46666666666675</v>
      </c>
      <c r="F314" s="40">
        <v>352.78333333333336</v>
      </c>
      <c r="G314" s="40">
        <v>338.11666666666673</v>
      </c>
      <c r="H314" s="40">
        <v>388.81666666666678</v>
      </c>
      <c r="I314" s="40">
        <v>403.48333333333341</v>
      </c>
      <c r="J314" s="40">
        <v>414.1666666666668</v>
      </c>
      <c r="K314" s="31">
        <v>392.8</v>
      </c>
      <c r="L314" s="31">
        <v>367.45</v>
      </c>
      <c r="M314" s="31">
        <v>6.1136799999999996</v>
      </c>
      <c r="N314" s="1"/>
      <c r="O314" s="1"/>
    </row>
    <row r="315" spans="1:15" ht="12.75" customHeight="1">
      <c r="A315" s="31">
        <v>305</v>
      </c>
      <c r="B315" s="31" t="s">
        <v>452</v>
      </c>
      <c r="C315" s="31">
        <v>258.3</v>
      </c>
      <c r="D315" s="40">
        <v>261.51666666666665</v>
      </c>
      <c r="E315" s="40">
        <v>254.08333333333331</v>
      </c>
      <c r="F315" s="40">
        <v>249.86666666666667</v>
      </c>
      <c r="G315" s="40">
        <v>242.43333333333334</v>
      </c>
      <c r="H315" s="40">
        <v>265.73333333333329</v>
      </c>
      <c r="I315" s="40">
        <v>273.16666666666669</v>
      </c>
      <c r="J315" s="40">
        <v>277.38333333333327</v>
      </c>
      <c r="K315" s="31">
        <v>268.95</v>
      </c>
      <c r="L315" s="31">
        <v>257.3</v>
      </c>
      <c r="M315" s="31">
        <v>2.2467600000000001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878.4</v>
      </c>
      <c r="D316" s="40">
        <v>885.09999999999991</v>
      </c>
      <c r="E316" s="40">
        <v>868.39999999999986</v>
      </c>
      <c r="F316" s="40">
        <v>858.4</v>
      </c>
      <c r="G316" s="40">
        <v>841.69999999999993</v>
      </c>
      <c r="H316" s="40">
        <v>895.0999999999998</v>
      </c>
      <c r="I316" s="40">
        <v>911.79999999999984</v>
      </c>
      <c r="J316" s="40">
        <v>921.79999999999973</v>
      </c>
      <c r="K316" s="31">
        <v>901.8</v>
      </c>
      <c r="L316" s="31">
        <v>875.1</v>
      </c>
      <c r="M316" s="31">
        <v>13.70051</v>
      </c>
      <c r="N316" s="1"/>
      <c r="O316" s="1"/>
    </row>
    <row r="317" spans="1:15" ht="12.75" customHeight="1">
      <c r="A317" s="31">
        <v>307</v>
      </c>
      <c r="B317" s="31" t="s">
        <v>457</v>
      </c>
      <c r="C317" s="31">
        <v>1597</v>
      </c>
      <c r="D317" s="40">
        <v>1615.8333333333333</v>
      </c>
      <c r="E317" s="40">
        <v>1569.6666666666665</v>
      </c>
      <c r="F317" s="40">
        <v>1542.3333333333333</v>
      </c>
      <c r="G317" s="40">
        <v>1496.1666666666665</v>
      </c>
      <c r="H317" s="40">
        <v>1643.1666666666665</v>
      </c>
      <c r="I317" s="40">
        <v>1689.333333333333</v>
      </c>
      <c r="J317" s="40">
        <v>1716.6666666666665</v>
      </c>
      <c r="K317" s="31">
        <v>1662</v>
      </c>
      <c r="L317" s="31">
        <v>1588.5</v>
      </c>
      <c r="M317" s="31">
        <v>8.7420000000000009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3252.85</v>
      </c>
      <c r="D318" s="40">
        <v>3283.1166666666668</v>
      </c>
      <c r="E318" s="40">
        <v>3192.2333333333336</v>
      </c>
      <c r="F318" s="40">
        <v>3131.6166666666668</v>
      </c>
      <c r="G318" s="40">
        <v>3040.7333333333336</v>
      </c>
      <c r="H318" s="40">
        <v>3343.7333333333336</v>
      </c>
      <c r="I318" s="40">
        <v>3434.6166666666668</v>
      </c>
      <c r="J318" s="40">
        <v>3495.2333333333336</v>
      </c>
      <c r="K318" s="31">
        <v>3374</v>
      </c>
      <c r="L318" s="31">
        <v>3222.5</v>
      </c>
      <c r="M318" s="31">
        <v>7.8037099999999997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955.05</v>
      </c>
      <c r="D319" s="40">
        <v>961.79999999999984</v>
      </c>
      <c r="E319" s="40">
        <v>934.79999999999973</v>
      </c>
      <c r="F319" s="40">
        <v>914.54999999999984</v>
      </c>
      <c r="G319" s="40">
        <v>887.54999999999973</v>
      </c>
      <c r="H319" s="40">
        <v>982.04999999999973</v>
      </c>
      <c r="I319" s="40">
        <v>1009.05</v>
      </c>
      <c r="J319" s="40">
        <v>1029.2999999999997</v>
      </c>
      <c r="K319" s="31">
        <v>988.8</v>
      </c>
      <c r="L319" s="31">
        <v>941.55</v>
      </c>
      <c r="M319" s="31">
        <v>10.67454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895.55</v>
      </c>
      <c r="D320" s="40">
        <v>903.2166666666667</v>
      </c>
      <c r="E320" s="40">
        <v>884.43333333333339</v>
      </c>
      <c r="F320" s="40">
        <v>873.31666666666672</v>
      </c>
      <c r="G320" s="40">
        <v>854.53333333333342</v>
      </c>
      <c r="H320" s="40">
        <v>914.33333333333337</v>
      </c>
      <c r="I320" s="40">
        <v>933.11666666666667</v>
      </c>
      <c r="J320" s="40">
        <v>944.23333333333335</v>
      </c>
      <c r="K320" s="31">
        <v>922</v>
      </c>
      <c r="L320" s="31">
        <v>892.1</v>
      </c>
      <c r="M320" s="31">
        <v>4.6828200000000004</v>
      </c>
      <c r="N320" s="1"/>
      <c r="O320" s="1"/>
    </row>
    <row r="321" spans="1:15" ht="12.75" customHeight="1">
      <c r="A321" s="31">
        <v>311</v>
      </c>
      <c r="B321" s="31" t="s">
        <v>448</v>
      </c>
      <c r="C321" s="31">
        <v>207.35</v>
      </c>
      <c r="D321" s="40">
        <v>207.65</v>
      </c>
      <c r="E321" s="40">
        <v>204.75</v>
      </c>
      <c r="F321" s="40">
        <v>202.15</v>
      </c>
      <c r="G321" s="40">
        <v>199.25</v>
      </c>
      <c r="H321" s="40">
        <v>210.25</v>
      </c>
      <c r="I321" s="40">
        <v>213.15000000000003</v>
      </c>
      <c r="J321" s="40">
        <v>215.75</v>
      </c>
      <c r="K321" s="31">
        <v>210.55</v>
      </c>
      <c r="L321" s="31">
        <v>205.05</v>
      </c>
      <c r="M321" s="31">
        <v>2.0099399999999998</v>
      </c>
      <c r="N321" s="1"/>
      <c r="O321" s="1"/>
    </row>
    <row r="322" spans="1:15" ht="12.75" customHeight="1">
      <c r="A322" s="31">
        <v>312</v>
      </c>
      <c r="B322" s="31" t="s">
        <v>455</v>
      </c>
      <c r="C322" s="31">
        <v>186.05</v>
      </c>
      <c r="D322" s="40">
        <v>185.61666666666667</v>
      </c>
      <c r="E322" s="40">
        <v>184.23333333333335</v>
      </c>
      <c r="F322" s="40">
        <v>182.41666666666669</v>
      </c>
      <c r="G322" s="40">
        <v>181.03333333333336</v>
      </c>
      <c r="H322" s="40">
        <v>187.43333333333334</v>
      </c>
      <c r="I322" s="40">
        <v>188.81666666666666</v>
      </c>
      <c r="J322" s="40">
        <v>190.63333333333333</v>
      </c>
      <c r="K322" s="31">
        <v>187</v>
      </c>
      <c r="L322" s="31">
        <v>183.8</v>
      </c>
      <c r="M322" s="31">
        <v>1.2807999999999999</v>
      </c>
      <c r="N322" s="1"/>
      <c r="O322" s="1"/>
    </row>
    <row r="323" spans="1:15" ht="12.75" customHeight="1">
      <c r="A323" s="31">
        <v>313</v>
      </c>
      <c r="B323" s="31" t="s">
        <v>453</v>
      </c>
      <c r="C323" s="31">
        <v>161.85</v>
      </c>
      <c r="D323" s="40">
        <v>163.36666666666667</v>
      </c>
      <c r="E323" s="40">
        <v>159.73333333333335</v>
      </c>
      <c r="F323" s="40">
        <v>157.61666666666667</v>
      </c>
      <c r="G323" s="40">
        <v>153.98333333333335</v>
      </c>
      <c r="H323" s="40">
        <v>165.48333333333335</v>
      </c>
      <c r="I323" s="40">
        <v>169.11666666666667</v>
      </c>
      <c r="J323" s="40">
        <v>171.23333333333335</v>
      </c>
      <c r="K323" s="31">
        <v>167</v>
      </c>
      <c r="L323" s="31">
        <v>161.25</v>
      </c>
      <c r="M323" s="31">
        <v>4.5117500000000001</v>
      </c>
      <c r="N323" s="1"/>
      <c r="O323" s="1"/>
    </row>
    <row r="324" spans="1:15" ht="12.75" customHeight="1">
      <c r="A324" s="31">
        <v>314</v>
      </c>
      <c r="B324" s="31" t="s">
        <v>454</v>
      </c>
      <c r="C324" s="31">
        <v>857.85</v>
      </c>
      <c r="D324" s="40">
        <v>868.48333333333346</v>
      </c>
      <c r="E324" s="40">
        <v>845.01666666666688</v>
      </c>
      <c r="F324" s="40">
        <v>832.18333333333339</v>
      </c>
      <c r="G324" s="40">
        <v>808.71666666666681</v>
      </c>
      <c r="H324" s="40">
        <v>881.31666666666695</v>
      </c>
      <c r="I324" s="40">
        <v>904.78333333333342</v>
      </c>
      <c r="J324" s="40">
        <v>917.61666666666702</v>
      </c>
      <c r="K324" s="31">
        <v>891.95</v>
      </c>
      <c r="L324" s="31">
        <v>855.65</v>
      </c>
      <c r="M324" s="31">
        <v>1.39455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4391</v>
      </c>
      <c r="D325" s="40">
        <v>4425.333333333333</v>
      </c>
      <c r="E325" s="40">
        <v>4345.6666666666661</v>
      </c>
      <c r="F325" s="40">
        <v>4300.333333333333</v>
      </c>
      <c r="G325" s="40">
        <v>4220.6666666666661</v>
      </c>
      <c r="H325" s="40">
        <v>4470.6666666666661</v>
      </c>
      <c r="I325" s="40">
        <v>4550.3333333333321</v>
      </c>
      <c r="J325" s="40">
        <v>4595.6666666666661</v>
      </c>
      <c r="K325" s="31">
        <v>4505</v>
      </c>
      <c r="L325" s="31">
        <v>4380</v>
      </c>
      <c r="M325" s="31">
        <v>5.2766500000000001</v>
      </c>
      <c r="N325" s="1"/>
      <c r="O325" s="1"/>
    </row>
    <row r="326" spans="1:15" ht="12.75" customHeight="1">
      <c r="A326" s="31">
        <v>316</v>
      </c>
      <c r="B326" s="31" t="s">
        <v>445</v>
      </c>
      <c r="C326" s="31">
        <v>42.6</v>
      </c>
      <c r="D326" s="40">
        <v>42.266666666666673</v>
      </c>
      <c r="E326" s="40">
        <v>40.333333333333343</v>
      </c>
      <c r="F326" s="40">
        <v>38.06666666666667</v>
      </c>
      <c r="G326" s="40">
        <v>36.13333333333334</v>
      </c>
      <c r="H326" s="40">
        <v>44.533333333333346</v>
      </c>
      <c r="I326" s="40">
        <v>46.466666666666669</v>
      </c>
      <c r="J326" s="40">
        <v>48.733333333333348</v>
      </c>
      <c r="K326" s="31">
        <v>44.2</v>
      </c>
      <c r="L326" s="31">
        <v>40</v>
      </c>
      <c r="M326" s="31">
        <v>98.102860000000007</v>
      </c>
      <c r="N326" s="1"/>
      <c r="O326" s="1"/>
    </row>
    <row r="327" spans="1:15" ht="12.75" customHeight="1">
      <c r="A327" s="31">
        <v>317</v>
      </c>
      <c r="B327" s="31" t="s">
        <v>446</v>
      </c>
      <c r="C327" s="31">
        <v>169.85</v>
      </c>
      <c r="D327" s="40">
        <v>170.23333333333332</v>
      </c>
      <c r="E327" s="40">
        <v>169.06666666666663</v>
      </c>
      <c r="F327" s="40">
        <v>168.2833333333333</v>
      </c>
      <c r="G327" s="40">
        <v>167.11666666666662</v>
      </c>
      <c r="H327" s="40">
        <v>171.01666666666665</v>
      </c>
      <c r="I327" s="40">
        <v>172.18333333333334</v>
      </c>
      <c r="J327" s="40">
        <v>172.96666666666667</v>
      </c>
      <c r="K327" s="31">
        <v>171.4</v>
      </c>
      <c r="L327" s="31">
        <v>169.45</v>
      </c>
      <c r="M327" s="31">
        <v>2.6173099999999998</v>
      </c>
      <c r="N327" s="1"/>
      <c r="O327" s="1"/>
    </row>
    <row r="328" spans="1:15" ht="12.75" customHeight="1">
      <c r="A328" s="31">
        <v>318</v>
      </c>
      <c r="B328" s="31" t="s">
        <v>456</v>
      </c>
      <c r="C328" s="31">
        <v>924.3</v>
      </c>
      <c r="D328" s="40">
        <v>943.38333333333333</v>
      </c>
      <c r="E328" s="40">
        <v>899.41666666666663</v>
      </c>
      <c r="F328" s="40">
        <v>874.5333333333333</v>
      </c>
      <c r="G328" s="40">
        <v>830.56666666666661</v>
      </c>
      <c r="H328" s="40">
        <v>968.26666666666665</v>
      </c>
      <c r="I328" s="40">
        <v>1012.2333333333333</v>
      </c>
      <c r="J328" s="40">
        <v>1037.1166666666668</v>
      </c>
      <c r="K328" s="31">
        <v>987.35</v>
      </c>
      <c r="L328" s="31">
        <v>918.5</v>
      </c>
      <c r="M328" s="31">
        <v>2.68221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3022.85</v>
      </c>
      <c r="D329" s="40">
        <v>3049.7833333333333</v>
      </c>
      <c r="E329" s="40">
        <v>2980.0666666666666</v>
      </c>
      <c r="F329" s="40">
        <v>2937.2833333333333</v>
      </c>
      <c r="G329" s="40">
        <v>2867.5666666666666</v>
      </c>
      <c r="H329" s="40">
        <v>3092.5666666666666</v>
      </c>
      <c r="I329" s="40">
        <v>3162.2833333333328</v>
      </c>
      <c r="J329" s="40">
        <v>3205.0666666666666</v>
      </c>
      <c r="K329" s="31">
        <v>3119.5</v>
      </c>
      <c r="L329" s="31">
        <v>3007</v>
      </c>
      <c r="M329" s="31">
        <v>3.1089000000000002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73129.05</v>
      </c>
      <c r="D330" s="40">
        <v>73406.833333333328</v>
      </c>
      <c r="E330" s="40">
        <v>72677.016666666663</v>
      </c>
      <c r="F330" s="40">
        <v>72224.983333333337</v>
      </c>
      <c r="G330" s="40">
        <v>71495.166666666672</v>
      </c>
      <c r="H330" s="40">
        <v>73858.866666666654</v>
      </c>
      <c r="I330" s="40">
        <v>74588.683333333334</v>
      </c>
      <c r="J330" s="40">
        <v>75040.716666666645</v>
      </c>
      <c r="K330" s="31">
        <v>74136.649999999994</v>
      </c>
      <c r="L330" s="31">
        <v>72954.8</v>
      </c>
      <c r="M330" s="31">
        <v>7.6819999999999999E-2</v>
      </c>
      <c r="N330" s="1"/>
      <c r="O330" s="1"/>
    </row>
    <row r="331" spans="1:15" ht="12.75" customHeight="1">
      <c r="A331" s="31">
        <v>321</v>
      </c>
      <c r="B331" s="31" t="s">
        <v>450</v>
      </c>
      <c r="C331" s="31">
        <v>44.6</v>
      </c>
      <c r="D331" s="40">
        <v>44.916666666666664</v>
      </c>
      <c r="E331" s="40">
        <v>44.033333333333331</v>
      </c>
      <c r="F331" s="40">
        <v>43.466666666666669</v>
      </c>
      <c r="G331" s="40">
        <v>42.583333333333336</v>
      </c>
      <c r="H331" s="40">
        <v>45.483333333333327</v>
      </c>
      <c r="I331" s="40">
        <v>46.366666666666667</v>
      </c>
      <c r="J331" s="40">
        <v>46.933333333333323</v>
      </c>
      <c r="K331" s="31">
        <v>45.8</v>
      </c>
      <c r="L331" s="31">
        <v>44.35</v>
      </c>
      <c r="M331" s="31">
        <v>5.2051400000000001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1466.8</v>
      </c>
      <c r="D332" s="40">
        <v>1475.05</v>
      </c>
      <c r="E332" s="40">
        <v>1455.8</v>
      </c>
      <c r="F332" s="40">
        <v>1444.8</v>
      </c>
      <c r="G332" s="40">
        <v>1425.55</v>
      </c>
      <c r="H332" s="40">
        <v>1486.05</v>
      </c>
      <c r="I332" s="40">
        <v>1505.3</v>
      </c>
      <c r="J332" s="40">
        <v>1516.3</v>
      </c>
      <c r="K332" s="31">
        <v>1494.3</v>
      </c>
      <c r="L332" s="31">
        <v>1464.05</v>
      </c>
      <c r="M332" s="31">
        <v>3.2940499999999999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363.2</v>
      </c>
      <c r="D333" s="40">
        <v>365.43333333333339</v>
      </c>
      <c r="E333" s="40">
        <v>358.86666666666679</v>
      </c>
      <c r="F333" s="40">
        <v>354.53333333333342</v>
      </c>
      <c r="G333" s="40">
        <v>347.96666666666681</v>
      </c>
      <c r="H333" s="40">
        <v>369.76666666666677</v>
      </c>
      <c r="I333" s="40">
        <v>376.33333333333337</v>
      </c>
      <c r="J333" s="40">
        <v>380.66666666666674</v>
      </c>
      <c r="K333" s="31">
        <v>372</v>
      </c>
      <c r="L333" s="31">
        <v>361.1</v>
      </c>
      <c r="M333" s="31">
        <v>10.53135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832.3</v>
      </c>
      <c r="D334" s="40">
        <v>837.1</v>
      </c>
      <c r="E334" s="40">
        <v>826.2</v>
      </c>
      <c r="F334" s="40">
        <v>820.1</v>
      </c>
      <c r="G334" s="40">
        <v>809.2</v>
      </c>
      <c r="H334" s="40">
        <v>843.2</v>
      </c>
      <c r="I334" s="40">
        <v>854.09999999999991</v>
      </c>
      <c r="J334" s="40">
        <v>860.2</v>
      </c>
      <c r="K334" s="31">
        <v>848</v>
      </c>
      <c r="L334" s="31">
        <v>831</v>
      </c>
      <c r="M334" s="31">
        <v>1.6079600000000001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90.2</v>
      </c>
      <c r="D335" s="40">
        <v>90.850000000000009</v>
      </c>
      <c r="E335" s="40">
        <v>89.000000000000014</v>
      </c>
      <c r="F335" s="40">
        <v>87.800000000000011</v>
      </c>
      <c r="G335" s="40">
        <v>85.950000000000017</v>
      </c>
      <c r="H335" s="40">
        <v>92.050000000000011</v>
      </c>
      <c r="I335" s="40">
        <v>93.9</v>
      </c>
      <c r="J335" s="40">
        <v>95.100000000000009</v>
      </c>
      <c r="K335" s="31">
        <v>92.7</v>
      </c>
      <c r="L335" s="31">
        <v>89.65</v>
      </c>
      <c r="M335" s="31">
        <v>158.90786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5644.45</v>
      </c>
      <c r="D336" s="40">
        <v>5706.166666666667</v>
      </c>
      <c r="E336" s="40">
        <v>5543.8333333333339</v>
      </c>
      <c r="F336" s="40">
        <v>5443.2166666666672</v>
      </c>
      <c r="G336" s="40">
        <v>5280.8833333333341</v>
      </c>
      <c r="H336" s="40">
        <v>5806.7833333333338</v>
      </c>
      <c r="I336" s="40">
        <v>5969.1166666666677</v>
      </c>
      <c r="J336" s="40">
        <v>6069.7333333333336</v>
      </c>
      <c r="K336" s="31">
        <v>5868.5</v>
      </c>
      <c r="L336" s="31">
        <v>5605.55</v>
      </c>
      <c r="M336" s="31">
        <v>2.4505300000000001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3759.9</v>
      </c>
      <c r="D337" s="40">
        <v>3785.9500000000003</v>
      </c>
      <c r="E337" s="40">
        <v>3721.9500000000007</v>
      </c>
      <c r="F337" s="40">
        <v>3684.0000000000005</v>
      </c>
      <c r="G337" s="40">
        <v>3620.0000000000009</v>
      </c>
      <c r="H337" s="40">
        <v>3823.9000000000005</v>
      </c>
      <c r="I337" s="40">
        <v>3887.8999999999996</v>
      </c>
      <c r="J337" s="40">
        <v>3925.8500000000004</v>
      </c>
      <c r="K337" s="31">
        <v>3849.95</v>
      </c>
      <c r="L337" s="31">
        <v>3748</v>
      </c>
      <c r="M337" s="31">
        <v>0.87875999999999999</v>
      </c>
      <c r="N337" s="1"/>
      <c r="O337" s="1"/>
    </row>
    <row r="338" spans="1:15" ht="12.75" customHeight="1">
      <c r="A338" s="31">
        <v>328</v>
      </c>
      <c r="B338" s="31" t="s">
        <v>859</v>
      </c>
      <c r="C338" s="31">
        <v>2293.9</v>
      </c>
      <c r="D338" s="40">
        <v>2315.2999999999997</v>
      </c>
      <c r="E338" s="40">
        <v>2254.5999999999995</v>
      </c>
      <c r="F338" s="40">
        <v>2215.2999999999997</v>
      </c>
      <c r="G338" s="40">
        <v>2154.5999999999995</v>
      </c>
      <c r="H338" s="40">
        <v>2354.5999999999995</v>
      </c>
      <c r="I338" s="40">
        <v>2415.2999999999993</v>
      </c>
      <c r="J338" s="40">
        <v>2454.5999999999995</v>
      </c>
      <c r="K338" s="31">
        <v>2376</v>
      </c>
      <c r="L338" s="31">
        <v>2276</v>
      </c>
      <c r="M338" s="31">
        <v>0.24071000000000001</v>
      </c>
      <c r="N338" s="1"/>
      <c r="O338" s="1"/>
    </row>
    <row r="339" spans="1:15" ht="12.75" customHeight="1">
      <c r="A339" s="31">
        <v>329</v>
      </c>
      <c r="B339" s="31" t="s">
        <v>458</v>
      </c>
      <c r="C339" s="31">
        <v>42.85</v>
      </c>
      <c r="D339" s="40">
        <v>42.966666666666669</v>
      </c>
      <c r="E339" s="40">
        <v>42.233333333333334</v>
      </c>
      <c r="F339" s="40">
        <v>41.616666666666667</v>
      </c>
      <c r="G339" s="40">
        <v>40.883333333333333</v>
      </c>
      <c r="H339" s="40">
        <v>43.583333333333336</v>
      </c>
      <c r="I339" s="40">
        <v>44.31666666666667</v>
      </c>
      <c r="J339" s="40">
        <v>44.933333333333337</v>
      </c>
      <c r="K339" s="31">
        <v>43.7</v>
      </c>
      <c r="L339" s="31">
        <v>42.35</v>
      </c>
      <c r="M339" s="31">
        <v>47.323270000000001</v>
      </c>
      <c r="N339" s="1"/>
      <c r="O339" s="1"/>
    </row>
    <row r="340" spans="1:15" ht="12.75" customHeight="1">
      <c r="A340" s="31">
        <v>330</v>
      </c>
      <c r="B340" s="31" t="s">
        <v>459</v>
      </c>
      <c r="C340" s="31">
        <v>73.05</v>
      </c>
      <c r="D340" s="40">
        <v>73.466666666666669</v>
      </c>
      <c r="E340" s="40">
        <v>72.183333333333337</v>
      </c>
      <c r="F340" s="40">
        <v>71.316666666666663</v>
      </c>
      <c r="G340" s="40">
        <v>70.033333333333331</v>
      </c>
      <c r="H340" s="40">
        <v>74.333333333333343</v>
      </c>
      <c r="I340" s="40">
        <v>75.616666666666674</v>
      </c>
      <c r="J340" s="40">
        <v>76.483333333333348</v>
      </c>
      <c r="K340" s="31">
        <v>74.75</v>
      </c>
      <c r="L340" s="31">
        <v>72.599999999999994</v>
      </c>
      <c r="M340" s="31">
        <v>16.45091</v>
      </c>
      <c r="N340" s="1"/>
      <c r="O340" s="1"/>
    </row>
    <row r="341" spans="1:15" ht="12.75" customHeight="1">
      <c r="A341" s="31">
        <v>331</v>
      </c>
      <c r="B341" s="31" t="s">
        <v>460</v>
      </c>
      <c r="C341" s="31">
        <v>592.70000000000005</v>
      </c>
      <c r="D341" s="40">
        <v>594.36666666666667</v>
      </c>
      <c r="E341" s="40">
        <v>588.33333333333337</v>
      </c>
      <c r="F341" s="40">
        <v>583.9666666666667</v>
      </c>
      <c r="G341" s="40">
        <v>577.93333333333339</v>
      </c>
      <c r="H341" s="40">
        <v>598.73333333333335</v>
      </c>
      <c r="I341" s="40">
        <v>604.76666666666665</v>
      </c>
      <c r="J341" s="40">
        <v>609.13333333333333</v>
      </c>
      <c r="K341" s="31">
        <v>600.4</v>
      </c>
      <c r="L341" s="31">
        <v>590</v>
      </c>
      <c r="M341" s="31">
        <v>0.37435000000000002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19016.5</v>
      </c>
      <c r="D342" s="40">
        <v>19120.416666666668</v>
      </c>
      <c r="E342" s="40">
        <v>18825.233333333337</v>
      </c>
      <c r="F342" s="40">
        <v>18633.966666666671</v>
      </c>
      <c r="G342" s="40">
        <v>18338.78333333334</v>
      </c>
      <c r="H342" s="40">
        <v>19311.683333333334</v>
      </c>
      <c r="I342" s="40">
        <v>19606.866666666661</v>
      </c>
      <c r="J342" s="40">
        <v>19798.133333333331</v>
      </c>
      <c r="K342" s="31">
        <v>19415.599999999999</v>
      </c>
      <c r="L342" s="31">
        <v>18929.150000000001</v>
      </c>
      <c r="M342" s="31">
        <v>0.34927000000000002</v>
      </c>
      <c r="N342" s="1"/>
      <c r="O342" s="1"/>
    </row>
    <row r="343" spans="1:15" ht="12.75" customHeight="1">
      <c r="A343" s="31">
        <v>333</v>
      </c>
      <c r="B343" s="31" t="s">
        <v>466</v>
      </c>
      <c r="C343" s="31">
        <v>72.2</v>
      </c>
      <c r="D343" s="40">
        <v>72.95</v>
      </c>
      <c r="E343" s="40">
        <v>70.550000000000011</v>
      </c>
      <c r="F343" s="40">
        <v>68.900000000000006</v>
      </c>
      <c r="G343" s="40">
        <v>66.500000000000014</v>
      </c>
      <c r="H343" s="40">
        <v>74.600000000000009</v>
      </c>
      <c r="I343" s="40">
        <v>77.000000000000014</v>
      </c>
      <c r="J343" s="40">
        <v>78.650000000000006</v>
      </c>
      <c r="K343" s="31">
        <v>75.349999999999994</v>
      </c>
      <c r="L343" s="31">
        <v>71.3</v>
      </c>
      <c r="M343" s="31">
        <v>10.28402</v>
      </c>
      <c r="N343" s="1"/>
      <c r="O343" s="1"/>
    </row>
    <row r="344" spans="1:15" ht="12.75" customHeight="1">
      <c r="A344" s="31">
        <v>334</v>
      </c>
      <c r="B344" s="31" t="s">
        <v>465</v>
      </c>
      <c r="C344" s="31">
        <v>50.45</v>
      </c>
      <c r="D344" s="40">
        <v>50.5</v>
      </c>
      <c r="E344" s="40">
        <v>50.15</v>
      </c>
      <c r="F344" s="40">
        <v>49.85</v>
      </c>
      <c r="G344" s="40">
        <v>49.5</v>
      </c>
      <c r="H344" s="40">
        <v>50.8</v>
      </c>
      <c r="I344" s="40">
        <v>51.149999999999991</v>
      </c>
      <c r="J344" s="40">
        <v>51.449999999999996</v>
      </c>
      <c r="K344" s="31">
        <v>50.85</v>
      </c>
      <c r="L344" s="31">
        <v>50.2</v>
      </c>
      <c r="M344" s="31">
        <v>2.40422</v>
      </c>
      <c r="N344" s="1"/>
      <c r="O344" s="1"/>
    </row>
    <row r="345" spans="1:15" ht="12.75" customHeight="1">
      <c r="A345" s="31">
        <v>335</v>
      </c>
      <c r="B345" s="31" t="s">
        <v>464</v>
      </c>
      <c r="C345" s="31">
        <v>560.54999999999995</v>
      </c>
      <c r="D345" s="40">
        <v>565.66666666666663</v>
      </c>
      <c r="E345" s="40">
        <v>552.83333333333326</v>
      </c>
      <c r="F345" s="40">
        <v>545.11666666666667</v>
      </c>
      <c r="G345" s="40">
        <v>532.2833333333333</v>
      </c>
      <c r="H345" s="40">
        <v>573.38333333333321</v>
      </c>
      <c r="I345" s="40">
        <v>586.21666666666647</v>
      </c>
      <c r="J345" s="40">
        <v>593.93333333333317</v>
      </c>
      <c r="K345" s="31">
        <v>578.5</v>
      </c>
      <c r="L345" s="31">
        <v>557.95000000000005</v>
      </c>
      <c r="M345" s="31">
        <v>1.25379</v>
      </c>
      <c r="N345" s="1"/>
      <c r="O345" s="1"/>
    </row>
    <row r="346" spans="1:15" ht="12.75" customHeight="1">
      <c r="A346" s="31">
        <v>336</v>
      </c>
      <c r="B346" s="31" t="s">
        <v>461</v>
      </c>
      <c r="C346" s="31">
        <v>33.4</v>
      </c>
      <c r="D346" s="40">
        <v>33.166666666666664</v>
      </c>
      <c r="E346" s="40">
        <v>32.68333333333333</v>
      </c>
      <c r="F346" s="40">
        <v>31.966666666666669</v>
      </c>
      <c r="G346" s="40">
        <v>31.483333333333334</v>
      </c>
      <c r="H346" s="40">
        <v>33.883333333333326</v>
      </c>
      <c r="I346" s="40">
        <v>34.36666666666666</v>
      </c>
      <c r="J346" s="40">
        <v>35.083333333333321</v>
      </c>
      <c r="K346" s="31">
        <v>33.65</v>
      </c>
      <c r="L346" s="31">
        <v>32.450000000000003</v>
      </c>
      <c r="M346" s="31">
        <v>184.07696999999999</v>
      </c>
      <c r="N346" s="1"/>
      <c r="O346" s="1"/>
    </row>
    <row r="347" spans="1:15" ht="12.75" customHeight="1">
      <c r="A347" s="31">
        <v>337</v>
      </c>
      <c r="B347" s="31" t="s">
        <v>537</v>
      </c>
      <c r="C347" s="31">
        <v>143.05000000000001</v>
      </c>
      <c r="D347" s="40">
        <v>143.71666666666667</v>
      </c>
      <c r="E347" s="40">
        <v>140.33333333333334</v>
      </c>
      <c r="F347" s="40">
        <v>137.61666666666667</v>
      </c>
      <c r="G347" s="40">
        <v>134.23333333333335</v>
      </c>
      <c r="H347" s="40">
        <v>146.43333333333334</v>
      </c>
      <c r="I347" s="40">
        <v>149.81666666666666</v>
      </c>
      <c r="J347" s="40">
        <v>152.53333333333333</v>
      </c>
      <c r="K347" s="31">
        <v>147.1</v>
      </c>
      <c r="L347" s="31">
        <v>141</v>
      </c>
      <c r="M347" s="31">
        <v>1.39625</v>
      </c>
      <c r="N347" s="1"/>
      <c r="O347" s="1"/>
    </row>
    <row r="348" spans="1:15" ht="12.75" customHeight="1">
      <c r="A348" s="31">
        <v>338</v>
      </c>
      <c r="B348" s="31" t="s">
        <v>467</v>
      </c>
      <c r="C348" s="31">
        <v>2277.6999999999998</v>
      </c>
      <c r="D348" s="40">
        <v>2300.7333333333331</v>
      </c>
      <c r="E348" s="40">
        <v>2247.4666666666662</v>
      </c>
      <c r="F348" s="40">
        <v>2217.2333333333331</v>
      </c>
      <c r="G348" s="40">
        <v>2163.9666666666662</v>
      </c>
      <c r="H348" s="40">
        <v>2330.9666666666662</v>
      </c>
      <c r="I348" s="40">
        <v>2384.2333333333336</v>
      </c>
      <c r="J348" s="40">
        <v>2414.4666666666662</v>
      </c>
      <c r="K348" s="31">
        <v>2354</v>
      </c>
      <c r="L348" s="31">
        <v>2270.5</v>
      </c>
      <c r="M348" s="31">
        <v>3.9170000000000003E-2</v>
      </c>
      <c r="N348" s="1"/>
      <c r="O348" s="1"/>
    </row>
    <row r="349" spans="1:15" ht="12.75" customHeight="1">
      <c r="A349" s="31">
        <v>339</v>
      </c>
      <c r="B349" s="31" t="s">
        <v>462</v>
      </c>
      <c r="C349" s="31">
        <v>58.4</v>
      </c>
      <c r="D349" s="40">
        <v>58.583333333333336</v>
      </c>
      <c r="E349" s="40">
        <v>57.81666666666667</v>
      </c>
      <c r="F349" s="40">
        <v>57.233333333333334</v>
      </c>
      <c r="G349" s="40">
        <v>56.466666666666669</v>
      </c>
      <c r="H349" s="40">
        <v>59.166666666666671</v>
      </c>
      <c r="I349" s="40">
        <v>59.933333333333337</v>
      </c>
      <c r="J349" s="40">
        <v>60.516666666666673</v>
      </c>
      <c r="K349" s="31">
        <v>59.35</v>
      </c>
      <c r="L349" s="31">
        <v>58</v>
      </c>
      <c r="M349" s="31">
        <v>12.19319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142.94999999999999</v>
      </c>
      <c r="D350" s="40">
        <v>143.15</v>
      </c>
      <c r="E350" s="40">
        <v>141.30000000000001</v>
      </c>
      <c r="F350" s="40">
        <v>139.65</v>
      </c>
      <c r="G350" s="40">
        <v>137.80000000000001</v>
      </c>
      <c r="H350" s="40">
        <v>144.80000000000001</v>
      </c>
      <c r="I350" s="40">
        <v>146.64999999999998</v>
      </c>
      <c r="J350" s="40">
        <v>148.30000000000001</v>
      </c>
      <c r="K350" s="31">
        <v>145</v>
      </c>
      <c r="L350" s="31">
        <v>141.5</v>
      </c>
      <c r="M350" s="31">
        <v>239.88383999999999</v>
      </c>
      <c r="N350" s="1"/>
      <c r="O350" s="1"/>
    </row>
    <row r="351" spans="1:15" ht="12.75" customHeight="1">
      <c r="A351" s="31">
        <v>341</v>
      </c>
      <c r="B351" s="31" t="s">
        <v>463</v>
      </c>
      <c r="C351" s="31">
        <v>230.85</v>
      </c>
      <c r="D351" s="40">
        <v>234.26666666666665</v>
      </c>
      <c r="E351" s="40">
        <v>226.43333333333331</v>
      </c>
      <c r="F351" s="40">
        <v>222.01666666666665</v>
      </c>
      <c r="G351" s="40">
        <v>214.18333333333331</v>
      </c>
      <c r="H351" s="40">
        <v>238.68333333333331</v>
      </c>
      <c r="I351" s="40">
        <v>246.51666666666668</v>
      </c>
      <c r="J351" s="40">
        <v>250.93333333333331</v>
      </c>
      <c r="K351" s="31">
        <v>242.1</v>
      </c>
      <c r="L351" s="31">
        <v>229.85</v>
      </c>
      <c r="M351" s="31">
        <v>5.98224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124.35</v>
      </c>
      <c r="D352" s="40">
        <v>125.31666666666666</v>
      </c>
      <c r="E352" s="40">
        <v>123.03333333333333</v>
      </c>
      <c r="F352" s="40">
        <v>121.71666666666667</v>
      </c>
      <c r="G352" s="40">
        <v>119.43333333333334</v>
      </c>
      <c r="H352" s="40">
        <v>126.63333333333333</v>
      </c>
      <c r="I352" s="40">
        <v>128.91666666666666</v>
      </c>
      <c r="J352" s="40">
        <v>130.23333333333332</v>
      </c>
      <c r="K352" s="31">
        <v>127.6</v>
      </c>
      <c r="L352" s="31">
        <v>124</v>
      </c>
      <c r="M352" s="31">
        <v>81.588120000000004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842</v>
      </c>
      <c r="D353" s="40">
        <v>851.48333333333323</v>
      </c>
      <c r="E353" s="40">
        <v>825.61666666666645</v>
      </c>
      <c r="F353" s="40">
        <v>809.23333333333323</v>
      </c>
      <c r="G353" s="40">
        <v>783.36666666666645</v>
      </c>
      <c r="H353" s="40">
        <v>867.86666666666645</v>
      </c>
      <c r="I353" s="40">
        <v>893.73333333333323</v>
      </c>
      <c r="J353" s="40">
        <v>910.11666666666645</v>
      </c>
      <c r="K353" s="31">
        <v>877.35</v>
      </c>
      <c r="L353" s="31">
        <v>835.1</v>
      </c>
      <c r="M353" s="31">
        <v>14.72636</v>
      </c>
      <c r="N353" s="1"/>
      <c r="O353" s="1"/>
    </row>
    <row r="354" spans="1:15" ht="12.75" customHeight="1">
      <c r="A354" s="31">
        <v>344</v>
      </c>
      <c r="B354" s="31" t="s">
        <v>468</v>
      </c>
      <c r="C354" s="31">
        <v>4104.75</v>
      </c>
      <c r="D354" s="40">
        <v>4129.8166666666666</v>
      </c>
      <c r="E354" s="40">
        <v>4069.6333333333332</v>
      </c>
      <c r="F354" s="40">
        <v>4034.5166666666664</v>
      </c>
      <c r="G354" s="40">
        <v>3974.333333333333</v>
      </c>
      <c r="H354" s="40">
        <v>4164.9333333333334</v>
      </c>
      <c r="I354" s="40">
        <v>4225.1166666666659</v>
      </c>
      <c r="J354" s="40">
        <v>4260.2333333333336</v>
      </c>
      <c r="K354" s="31">
        <v>4190</v>
      </c>
      <c r="L354" s="31">
        <v>4094.7</v>
      </c>
      <c r="M354" s="31">
        <v>0.39760000000000001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214.75</v>
      </c>
      <c r="D355" s="40">
        <v>215.23333333333335</v>
      </c>
      <c r="E355" s="40">
        <v>213.1166666666667</v>
      </c>
      <c r="F355" s="40">
        <v>211.48333333333335</v>
      </c>
      <c r="G355" s="40">
        <v>209.3666666666667</v>
      </c>
      <c r="H355" s="40">
        <v>216.8666666666667</v>
      </c>
      <c r="I355" s="40">
        <v>218.98333333333338</v>
      </c>
      <c r="J355" s="40">
        <v>220.6166666666667</v>
      </c>
      <c r="K355" s="31">
        <v>217.35</v>
      </c>
      <c r="L355" s="31">
        <v>213.6</v>
      </c>
      <c r="M355" s="31">
        <v>5.3954000000000004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143.35</v>
      </c>
      <c r="D356" s="40">
        <v>143.98333333333332</v>
      </c>
      <c r="E356" s="40">
        <v>142.11666666666665</v>
      </c>
      <c r="F356" s="40">
        <v>140.88333333333333</v>
      </c>
      <c r="G356" s="40">
        <v>139.01666666666665</v>
      </c>
      <c r="H356" s="40">
        <v>145.21666666666664</v>
      </c>
      <c r="I356" s="40">
        <v>147.08333333333331</v>
      </c>
      <c r="J356" s="40">
        <v>148.31666666666663</v>
      </c>
      <c r="K356" s="31">
        <v>145.85</v>
      </c>
      <c r="L356" s="31">
        <v>142.75</v>
      </c>
      <c r="M356" s="31">
        <v>77.492620000000002</v>
      </c>
      <c r="N356" s="1"/>
      <c r="O356" s="1"/>
    </row>
    <row r="357" spans="1:15" ht="12.75" customHeight="1">
      <c r="A357" s="31">
        <v>347</v>
      </c>
      <c r="B357" s="31" t="s">
        <v>469</v>
      </c>
      <c r="C357" s="31">
        <v>370.2</v>
      </c>
      <c r="D357" s="40">
        <v>373.38333333333327</v>
      </c>
      <c r="E357" s="40">
        <v>363.11666666666656</v>
      </c>
      <c r="F357" s="40">
        <v>356.0333333333333</v>
      </c>
      <c r="G357" s="40">
        <v>345.76666666666659</v>
      </c>
      <c r="H357" s="40">
        <v>380.46666666666653</v>
      </c>
      <c r="I357" s="40">
        <v>390.73333333333329</v>
      </c>
      <c r="J357" s="40">
        <v>397.81666666666649</v>
      </c>
      <c r="K357" s="31">
        <v>383.65</v>
      </c>
      <c r="L357" s="31">
        <v>366.3</v>
      </c>
      <c r="M357" s="31">
        <v>1.3932899999999999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38319.300000000003</v>
      </c>
      <c r="D358" s="40">
        <v>38380.483333333337</v>
      </c>
      <c r="E358" s="40">
        <v>37961.966666666674</v>
      </c>
      <c r="F358" s="40">
        <v>37604.633333333339</v>
      </c>
      <c r="G358" s="40">
        <v>37186.116666666676</v>
      </c>
      <c r="H358" s="40">
        <v>38737.816666666673</v>
      </c>
      <c r="I358" s="40">
        <v>39156.333333333336</v>
      </c>
      <c r="J358" s="40">
        <v>39513.666666666672</v>
      </c>
      <c r="K358" s="31">
        <v>38799</v>
      </c>
      <c r="L358" s="31">
        <v>38023.15</v>
      </c>
      <c r="M358" s="31">
        <v>0.39995999999999998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2519.3000000000002</v>
      </c>
      <c r="D359" s="40">
        <v>2530.4833333333336</v>
      </c>
      <c r="E359" s="40">
        <v>2499.3166666666671</v>
      </c>
      <c r="F359" s="40">
        <v>2479.3333333333335</v>
      </c>
      <c r="G359" s="40">
        <v>2448.166666666667</v>
      </c>
      <c r="H359" s="40">
        <v>2550.4666666666672</v>
      </c>
      <c r="I359" s="40">
        <v>2581.6333333333332</v>
      </c>
      <c r="J359" s="40">
        <v>2601.6166666666672</v>
      </c>
      <c r="K359" s="31">
        <v>2561.65</v>
      </c>
      <c r="L359" s="31">
        <v>2510.5</v>
      </c>
      <c r="M359" s="31">
        <v>2.71441</v>
      </c>
      <c r="N359" s="1"/>
      <c r="O359" s="1"/>
    </row>
    <row r="360" spans="1:15" ht="12.75" customHeight="1">
      <c r="A360" s="31">
        <v>350</v>
      </c>
      <c r="B360" s="31" t="s">
        <v>473</v>
      </c>
      <c r="C360" s="31">
        <v>4240.7</v>
      </c>
      <c r="D360" s="40">
        <v>4270.7333333333336</v>
      </c>
      <c r="E360" s="40">
        <v>4195.0166666666673</v>
      </c>
      <c r="F360" s="40">
        <v>4149.3333333333339</v>
      </c>
      <c r="G360" s="40">
        <v>4073.6166666666677</v>
      </c>
      <c r="H360" s="40">
        <v>4316.416666666667</v>
      </c>
      <c r="I360" s="40">
        <v>4392.1333333333341</v>
      </c>
      <c r="J360" s="40">
        <v>4437.8166666666666</v>
      </c>
      <c r="K360" s="31">
        <v>4346.45</v>
      </c>
      <c r="L360" s="31">
        <v>4225.05</v>
      </c>
      <c r="M360" s="31">
        <v>1.40404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221.4</v>
      </c>
      <c r="D361" s="40">
        <v>221.79999999999998</v>
      </c>
      <c r="E361" s="40">
        <v>220.59999999999997</v>
      </c>
      <c r="F361" s="40">
        <v>219.79999999999998</v>
      </c>
      <c r="G361" s="40">
        <v>218.59999999999997</v>
      </c>
      <c r="H361" s="40">
        <v>222.59999999999997</v>
      </c>
      <c r="I361" s="40">
        <v>223.79999999999995</v>
      </c>
      <c r="J361" s="40">
        <v>224.59999999999997</v>
      </c>
      <c r="K361" s="31">
        <v>223</v>
      </c>
      <c r="L361" s="31">
        <v>221</v>
      </c>
      <c r="M361" s="31">
        <v>13.81207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120.55</v>
      </c>
      <c r="D362" s="40">
        <v>121.03333333333335</v>
      </c>
      <c r="E362" s="40">
        <v>119.61666666666669</v>
      </c>
      <c r="F362" s="40">
        <v>118.68333333333334</v>
      </c>
      <c r="G362" s="40">
        <v>117.26666666666668</v>
      </c>
      <c r="H362" s="40">
        <v>121.9666666666667</v>
      </c>
      <c r="I362" s="40">
        <v>123.38333333333335</v>
      </c>
      <c r="J362" s="40">
        <v>124.31666666666671</v>
      </c>
      <c r="K362" s="31">
        <v>122.45</v>
      </c>
      <c r="L362" s="31">
        <v>120.1</v>
      </c>
      <c r="M362" s="31">
        <v>30.723050000000001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4823.8500000000004</v>
      </c>
      <c r="D363" s="40">
        <v>4866.666666666667</v>
      </c>
      <c r="E363" s="40">
        <v>4770.7333333333336</v>
      </c>
      <c r="F363" s="40">
        <v>4717.6166666666668</v>
      </c>
      <c r="G363" s="40">
        <v>4621.6833333333334</v>
      </c>
      <c r="H363" s="40">
        <v>4919.7833333333338</v>
      </c>
      <c r="I363" s="40">
        <v>5015.7166666666662</v>
      </c>
      <c r="J363" s="40">
        <v>5068.8333333333339</v>
      </c>
      <c r="K363" s="31">
        <v>4962.6000000000004</v>
      </c>
      <c r="L363" s="31">
        <v>4813.55</v>
      </c>
      <c r="M363" s="31">
        <v>0.35041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15106.15</v>
      </c>
      <c r="D364" s="40">
        <v>15118.033333333335</v>
      </c>
      <c r="E364" s="40">
        <v>14999.316666666669</v>
      </c>
      <c r="F364" s="40">
        <v>14892.483333333335</v>
      </c>
      <c r="G364" s="40">
        <v>14773.76666666667</v>
      </c>
      <c r="H364" s="40">
        <v>15224.866666666669</v>
      </c>
      <c r="I364" s="40">
        <v>15343.583333333332</v>
      </c>
      <c r="J364" s="40">
        <v>15450.416666666668</v>
      </c>
      <c r="K364" s="31">
        <v>15236.75</v>
      </c>
      <c r="L364" s="31">
        <v>15011.2</v>
      </c>
      <c r="M364" s="31">
        <v>2.9929999999999998E-2</v>
      </c>
      <c r="N364" s="1"/>
      <c r="O364" s="1"/>
    </row>
    <row r="365" spans="1:15" ht="12.75" customHeight="1">
      <c r="A365" s="31">
        <v>355</v>
      </c>
      <c r="B365" s="31" t="s">
        <v>480</v>
      </c>
      <c r="C365" s="31">
        <v>5203.6000000000004</v>
      </c>
      <c r="D365" s="40">
        <v>5191.8500000000004</v>
      </c>
      <c r="E365" s="40">
        <v>5154.4000000000005</v>
      </c>
      <c r="F365" s="40">
        <v>5105.2</v>
      </c>
      <c r="G365" s="40">
        <v>5067.75</v>
      </c>
      <c r="H365" s="40">
        <v>5241.0500000000011</v>
      </c>
      <c r="I365" s="40">
        <v>5278.5000000000018</v>
      </c>
      <c r="J365" s="40">
        <v>5327.7000000000016</v>
      </c>
      <c r="K365" s="31">
        <v>5229.3</v>
      </c>
      <c r="L365" s="31">
        <v>5142.6499999999996</v>
      </c>
      <c r="M365" s="31">
        <v>3.3820000000000003E-2</v>
      </c>
      <c r="N365" s="1"/>
      <c r="O365" s="1"/>
    </row>
    <row r="366" spans="1:15" ht="12.75" customHeight="1">
      <c r="A366" s="31">
        <v>356</v>
      </c>
      <c r="B366" s="31" t="s">
        <v>474</v>
      </c>
      <c r="C366" s="31">
        <v>219</v>
      </c>
      <c r="D366" s="40">
        <v>220.76666666666665</v>
      </c>
      <c r="E366" s="40">
        <v>216.33333333333331</v>
      </c>
      <c r="F366" s="40">
        <v>213.66666666666666</v>
      </c>
      <c r="G366" s="40">
        <v>209.23333333333332</v>
      </c>
      <c r="H366" s="40">
        <v>223.43333333333331</v>
      </c>
      <c r="I366" s="40">
        <v>227.86666666666665</v>
      </c>
      <c r="J366" s="40">
        <v>230.5333333333333</v>
      </c>
      <c r="K366" s="31">
        <v>225.2</v>
      </c>
      <c r="L366" s="31">
        <v>218.1</v>
      </c>
      <c r="M366" s="31">
        <v>6.6472100000000003</v>
      </c>
      <c r="N366" s="1"/>
      <c r="O366" s="1"/>
    </row>
    <row r="367" spans="1:15" ht="12.75" customHeight="1">
      <c r="A367" s="31">
        <v>357</v>
      </c>
      <c r="B367" s="31" t="s">
        <v>475</v>
      </c>
      <c r="C367" s="31">
        <v>994.35</v>
      </c>
      <c r="D367" s="40">
        <v>997.40000000000009</v>
      </c>
      <c r="E367" s="40">
        <v>961.10000000000014</v>
      </c>
      <c r="F367" s="40">
        <v>927.85</v>
      </c>
      <c r="G367" s="40">
        <v>891.55000000000007</v>
      </c>
      <c r="H367" s="40">
        <v>1030.6500000000001</v>
      </c>
      <c r="I367" s="40">
        <v>1066.9500000000003</v>
      </c>
      <c r="J367" s="40">
        <v>1100.2000000000003</v>
      </c>
      <c r="K367" s="31">
        <v>1033.7</v>
      </c>
      <c r="L367" s="31">
        <v>964.15</v>
      </c>
      <c r="M367" s="31">
        <v>2.1397499999999998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2201.5500000000002</v>
      </c>
      <c r="D368" s="40">
        <v>2209.1833333333334</v>
      </c>
      <c r="E368" s="40">
        <v>2192.3166666666666</v>
      </c>
      <c r="F368" s="40">
        <v>2183.083333333333</v>
      </c>
      <c r="G368" s="40">
        <v>2166.2166666666662</v>
      </c>
      <c r="H368" s="40">
        <v>2218.416666666667</v>
      </c>
      <c r="I368" s="40">
        <v>2235.2833333333338</v>
      </c>
      <c r="J368" s="40">
        <v>2244.5166666666673</v>
      </c>
      <c r="K368" s="31">
        <v>2226.0500000000002</v>
      </c>
      <c r="L368" s="31">
        <v>2199.9499999999998</v>
      </c>
      <c r="M368" s="31">
        <v>4.3616700000000002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2852.8</v>
      </c>
      <c r="D369" s="40">
        <v>2864.2999999999997</v>
      </c>
      <c r="E369" s="40">
        <v>2821.6499999999996</v>
      </c>
      <c r="F369" s="40">
        <v>2790.5</v>
      </c>
      <c r="G369" s="40">
        <v>2747.85</v>
      </c>
      <c r="H369" s="40">
        <v>2895.4499999999994</v>
      </c>
      <c r="I369" s="40">
        <v>2938.1</v>
      </c>
      <c r="J369" s="40">
        <v>2969.2499999999991</v>
      </c>
      <c r="K369" s="31">
        <v>2906.95</v>
      </c>
      <c r="L369" s="31">
        <v>2833.15</v>
      </c>
      <c r="M369" s="31">
        <v>1.28756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38</v>
      </c>
      <c r="D370" s="40">
        <v>38.25</v>
      </c>
      <c r="E370" s="40">
        <v>37.6</v>
      </c>
      <c r="F370" s="40">
        <v>37.200000000000003</v>
      </c>
      <c r="G370" s="40">
        <v>36.550000000000004</v>
      </c>
      <c r="H370" s="40">
        <v>38.65</v>
      </c>
      <c r="I370" s="40">
        <v>39.300000000000004</v>
      </c>
      <c r="J370" s="40">
        <v>39.699999999999996</v>
      </c>
      <c r="K370" s="31">
        <v>38.9</v>
      </c>
      <c r="L370" s="31">
        <v>37.85</v>
      </c>
      <c r="M370" s="31">
        <v>409.15598</v>
      </c>
      <c r="N370" s="1"/>
      <c r="O370" s="1"/>
    </row>
    <row r="371" spans="1:15" ht="12.75" customHeight="1">
      <c r="A371" s="31">
        <v>361</v>
      </c>
      <c r="B371" s="31" t="s">
        <v>471</v>
      </c>
      <c r="C371" s="31">
        <v>546.35</v>
      </c>
      <c r="D371" s="40">
        <v>553.35</v>
      </c>
      <c r="E371" s="40">
        <v>537</v>
      </c>
      <c r="F371" s="40">
        <v>527.65</v>
      </c>
      <c r="G371" s="40">
        <v>511.29999999999995</v>
      </c>
      <c r="H371" s="40">
        <v>562.70000000000005</v>
      </c>
      <c r="I371" s="40">
        <v>579.05000000000018</v>
      </c>
      <c r="J371" s="40">
        <v>588.40000000000009</v>
      </c>
      <c r="K371" s="31">
        <v>569.70000000000005</v>
      </c>
      <c r="L371" s="31">
        <v>544</v>
      </c>
      <c r="M371" s="31">
        <v>2.4493499999999999</v>
      </c>
      <c r="N371" s="1"/>
      <c r="O371" s="1"/>
    </row>
    <row r="372" spans="1:15" ht="12.75" customHeight="1">
      <c r="A372" s="31">
        <v>362</v>
      </c>
      <c r="B372" s="31" t="s">
        <v>472</v>
      </c>
      <c r="C372" s="31">
        <v>289.45</v>
      </c>
      <c r="D372" s="40">
        <v>291.9666666666667</v>
      </c>
      <c r="E372" s="40">
        <v>284.93333333333339</v>
      </c>
      <c r="F372" s="40">
        <v>280.41666666666669</v>
      </c>
      <c r="G372" s="40">
        <v>273.38333333333338</v>
      </c>
      <c r="H372" s="40">
        <v>296.48333333333341</v>
      </c>
      <c r="I372" s="40">
        <v>303.51666666666671</v>
      </c>
      <c r="J372" s="40">
        <v>308.03333333333342</v>
      </c>
      <c r="K372" s="31">
        <v>299</v>
      </c>
      <c r="L372" s="31">
        <v>287.45</v>
      </c>
      <c r="M372" s="31">
        <v>1.3500300000000001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2336.1999999999998</v>
      </c>
      <c r="D373" s="40">
        <v>2357.6333333333332</v>
      </c>
      <c r="E373" s="40">
        <v>2307.2666666666664</v>
      </c>
      <c r="F373" s="40">
        <v>2278.333333333333</v>
      </c>
      <c r="G373" s="40">
        <v>2227.9666666666662</v>
      </c>
      <c r="H373" s="40">
        <v>2386.5666666666666</v>
      </c>
      <c r="I373" s="40">
        <v>2436.9333333333334</v>
      </c>
      <c r="J373" s="40">
        <v>2465.8666666666668</v>
      </c>
      <c r="K373" s="31">
        <v>2408</v>
      </c>
      <c r="L373" s="31">
        <v>2328.6999999999998</v>
      </c>
      <c r="M373" s="31">
        <v>2.4886599999999999</v>
      </c>
      <c r="N373" s="1"/>
      <c r="O373" s="1"/>
    </row>
    <row r="374" spans="1:15" ht="12.75" customHeight="1">
      <c r="A374" s="31">
        <v>364</v>
      </c>
      <c r="B374" s="31" t="s">
        <v>476</v>
      </c>
      <c r="C374" s="31">
        <v>991.25</v>
      </c>
      <c r="D374" s="40">
        <v>1004.1166666666667</v>
      </c>
      <c r="E374" s="40">
        <v>963.63333333333344</v>
      </c>
      <c r="F374" s="40">
        <v>936.01666666666677</v>
      </c>
      <c r="G374" s="40">
        <v>895.53333333333353</v>
      </c>
      <c r="H374" s="40">
        <v>1031.7333333333333</v>
      </c>
      <c r="I374" s="40">
        <v>1072.2166666666667</v>
      </c>
      <c r="J374" s="40">
        <v>1099.8333333333333</v>
      </c>
      <c r="K374" s="31">
        <v>1044.5999999999999</v>
      </c>
      <c r="L374" s="31">
        <v>976.5</v>
      </c>
      <c r="M374" s="31">
        <v>0.54081000000000001</v>
      </c>
      <c r="N374" s="1"/>
      <c r="O374" s="1"/>
    </row>
    <row r="375" spans="1:15" ht="12.75" customHeight="1">
      <c r="A375" s="31">
        <v>365</v>
      </c>
      <c r="B375" s="31" t="s">
        <v>477</v>
      </c>
      <c r="C375" s="31">
        <v>1815.75</v>
      </c>
      <c r="D375" s="40">
        <v>1855.3833333333332</v>
      </c>
      <c r="E375" s="40">
        <v>1766.7666666666664</v>
      </c>
      <c r="F375" s="40">
        <v>1717.7833333333333</v>
      </c>
      <c r="G375" s="40">
        <v>1629.1666666666665</v>
      </c>
      <c r="H375" s="40">
        <v>1904.3666666666663</v>
      </c>
      <c r="I375" s="40">
        <v>1992.9833333333331</v>
      </c>
      <c r="J375" s="40">
        <v>2041.9666666666662</v>
      </c>
      <c r="K375" s="31">
        <v>1944</v>
      </c>
      <c r="L375" s="31">
        <v>1806.4</v>
      </c>
      <c r="M375" s="31">
        <v>2.3753199999999999</v>
      </c>
      <c r="N375" s="1"/>
      <c r="O375" s="1"/>
    </row>
    <row r="376" spans="1:15" ht="12.75" customHeight="1">
      <c r="A376" s="31">
        <v>366</v>
      </c>
      <c r="B376" s="31" t="s">
        <v>860</v>
      </c>
      <c r="C376" s="31">
        <v>216</v>
      </c>
      <c r="D376" s="40">
        <v>212.83333333333334</v>
      </c>
      <c r="E376" s="40">
        <v>209.66666666666669</v>
      </c>
      <c r="F376" s="40">
        <v>203.33333333333334</v>
      </c>
      <c r="G376" s="40">
        <v>200.16666666666669</v>
      </c>
      <c r="H376" s="40">
        <v>219.16666666666669</v>
      </c>
      <c r="I376" s="40">
        <v>222.33333333333337</v>
      </c>
      <c r="J376" s="40">
        <v>228.66666666666669</v>
      </c>
      <c r="K376" s="31">
        <v>216</v>
      </c>
      <c r="L376" s="31">
        <v>206.5</v>
      </c>
      <c r="M376" s="31">
        <v>54.58182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202</v>
      </c>
      <c r="D377" s="40">
        <v>203.78333333333333</v>
      </c>
      <c r="E377" s="40">
        <v>199.56666666666666</v>
      </c>
      <c r="F377" s="40">
        <v>197.13333333333333</v>
      </c>
      <c r="G377" s="40">
        <v>192.91666666666666</v>
      </c>
      <c r="H377" s="40">
        <v>206.21666666666667</v>
      </c>
      <c r="I377" s="40">
        <v>210.43333333333331</v>
      </c>
      <c r="J377" s="40">
        <v>212.86666666666667</v>
      </c>
      <c r="K377" s="31">
        <v>208</v>
      </c>
      <c r="L377" s="31">
        <v>201.35</v>
      </c>
      <c r="M377" s="31">
        <v>84.918350000000004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2556.6999999999998</v>
      </c>
      <c r="D378" s="40">
        <v>2587.0499999999997</v>
      </c>
      <c r="E378" s="40">
        <v>2499.6499999999996</v>
      </c>
      <c r="F378" s="40">
        <v>2442.6</v>
      </c>
      <c r="G378" s="40">
        <v>2355.1999999999998</v>
      </c>
      <c r="H378" s="40">
        <v>2644.0999999999995</v>
      </c>
      <c r="I378" s="40">
        <v>2731.5</v>
      </c>
      <c r="J378" s="40">
        <v>2788.5499999999993</v>
      </c>
      <c r="K378" s="31">
        <v>2674.45</v>
      </c>
      <c r="L378" s="31">
        <v>2530</v>
      </c>
      <c r="M378" s="31">
        <v>0.28578999999999999</v>
      </c>
      <c r="N378" s="1"/>
      <c r="O378" s="1"/>
    </row>
    <row r="379" spans="1:15" ht="12.75" customHeight="1">
      <c r="A379" s="31">
        <v>369</v>
      </c>
      <c r="B379" s="31" t="s">
        <v>861</v>
      </c>
      <c r="C379" s="31">
        <v>320.95</v>
      </c>
      <c r="D379" s="40">
        <v>323.41666666666669</v>
      </c>
      <c r="E379" s="40">
        <v>316.88333333333338</v>
      </c>
      <c r="F379" s="40">
        <v>312.81666666666672</v>
      </c>
      <c r="G379" s="40">
        <v>306.28333333333342</v>
      </c>
      <c r="H379" s="40">
        <v>327.48333333333335</v>
      </c>
      <c r="I379" s="40">
        <v>334.01666666666665</v>
      </c>
      <c r="J379" s="40">
        <v>338.08333333333331</v>
      </c>
      <c r="K379" s="31">
        <v>329.95</v>
      </c>
      <c r="L379" s="31">
        <v>319.35000000000002</v>
      </c>
      <c r="M379" s="31">
        <v>1.92523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439</v>
      </c>
      <c r="D380" s="40">
        <v>442.73333333333335</v>
      </c>
      <c r="E380" s="40">
        <v>429.9666666666667</v>
      </c>
      <c r="F380" s="40">
        <v>420.93333333333334</v>
      </c>
      <c r="G380" s="40">
        <v>408.16666666666669</v>
      </c>
      <c r="H380" s="40">
        <v>451.76666666666671</v>
      </c>
      <c r="I380" s="40">
        <v>464.53333333333336</v>
      </c>
      <c r="J380" s="40">
        <v>473.56666666666672</v>
      </c>
      <c r="K380" s="31">
        <v>455.5</v>
      </c>
      <c r="L380" s="31">
        <v>433.7</v>
      </c>
      <c r="M380" s="31">
        <v>11.29402</v>
      </c>
      <c r="N380" s="1"/>
      <c r="O380" s="1"/>
    </row>
    <row r="381" spans="1:15" ht="12.75" customHeight="1">
      <c r="A381" s="31">
        <v>371</v>
      </c>
      <c r="B381" s="31" t="s">
        <v>478</v>
      </c>
      <c r="C381" s="31">
        <v>725</v>
      </c>
      <c r="D381" s="40">
        <v>729.26666666666677</v>
      </c>
      <c r="E381" s="40">
        <v>713.93333333333351</v>
      </c>
      <c r="F381" s="40">
        <v>702.86666666666679</v>
      </c>
      <c r="G381" s="40">
        <v>687.53333333333353</v>
      </c>
      <c r="H381" s="40">
        <v>740.33333333333348</v>
      </c>
      <c r="I381" s="40">
        <v>755.66666666666674</v>
      </c>
      <c r="J381" s="40">
        <v>766.73333333333346</v>
      </c>
      <c r="K381" s="31">
        <v>744.6</v>
      </c>
      <c r="L381" s="31">
        <v>718.2</v>
      </c>
      <c r="M381" s="31">
        <v>1.2748299999999999</v>
      </c>
      <c r="N381" s="1"/>
      <c r="O381" s="1"/>
    </row>
    <row r="382" spans="1:15" ht="12.75" customHeight="1">
      <c r="A382" s="31">
        <v>372</v>
      </c>
      <c r="B382" s="31" t="s">
        <v>479</v>
      </c>
      <c r="C382" s="31">
        <v>123.75</v>
      </c>
      <c r="D382" s="40">
        <v>124.58333333333333</v>
      </c>
      <c r="E382" s="40">
        <v>121.91666666666666</v>
      </c>
      <c r="F382" s="40">
        <v>120.08333333333333</v>
      </c>
      <c r="G382" s="40">
        <v>117.41666666666666</v>
      </c>
      <c r="H382" s="40">
        <v>126.41666666666666</v>
      </c>
      <c r="I382" s="40">
        <v>129.08333333333331</v>
      </c>
      <c r="J382" s="40">
        <v>130.91666666666666</v>
      </c>
      <c r="K382" s="31">
        <v>127.25</v>
      </c>
      <c r="L382" s="31">
        <v>122.75</v>
      </c>
      <c r="M382" s="31">
        <v>1.77993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1350.65</v>
      </c>
      <c r="D383" s="40">
        <v>1376.3333333333333</v>
      </c>
      <c r="E383" s="40">
        <v>1306.3166666666666</v>
      </c>
      <c r="F383" s="40">
        <v>1261.9833333333333</v>
      </c>
      <c r="G383" s="40">
        <v>1191.9666666666667</v>
      </c>
      <c r="H383" s="40">
        <v>1420.6666666666665</v>
      </c>
      <c r="I383" s="40">
        <v>1490.6833333333334</v>
      </c>
      <c r="J383" s="40">
        <v>1535.0166666666664</v>
      </c>
      <c r="K383" s="31">
        <v>1446.35</v>
      </c>
      <c r="L383" s="31">
        <v>1332</v>
      </c>
      <c r="M383" s="31">
        <v>22.472169999999998</v>
      </c>
      <c r="N383" s="1"/>
      <c r="O383" s="1"/>
    </row>
    <row r="384" spans="1:15" ht="12.75" customHeight="1">
      <c r="A384" s="31">
        <v>374</v>
      </c>
      <c r="B384" s="31" t="s">
        <v>481</v>
      </c>
      <c r="C384" s="31">
        <v>859.2</v>
      </c>
      <c r="D384" s="40">
        <v>860.1</v>
      </c>
      <c r="E384" s="40">
        <v>850.1</v>
      </c>
      <c r="F384" s="40">
        <v>841</v>
      </c>
      <c r="G384" s="40">
        <v>831</v>
      </c>
      <c r="H384" s="40">
        <v>869.2</v>
      </c>
      <c r="I384" s="40">
        <v>879.2</v>
      </c>
      <c r="J384" s="40">
        <v>888.30000000000007</v>
      </c>
      <c r="K384" s="31">
        <v>870.1</v>
      </c>
      <c r="L384" s="31">
        <v>851</v>
      </c>
      <c r="M384" s="31">
        <v>1.4700500000000001</v>
      </c>
      <c r="N384" s="1"/>
      <c r="O384" s="1"/>
    </row>
    <row r="385" spans="1:15" ht="12.75" customHeight="1">
      <c r="A385" s="31">
        <v>375</v>
      </c>
      <c r="B385" s="31" t="s">
        <v>483</v>
      </c>
      <c r="C385" s="31">
        <v>1054.7</v>
      </c>
      <c r="D385" s="40">
        <v>1063.5833333333333</v>
      </c>
      <c r="E385" s="40">
        <v>1041.1166666666666</v>
      </c>
      <c r="F385" s="40">
        <v>1027.5333333333333</v>
      </c>
      <c r="G385" s="40">
        <v>1005.0666666666666</v>
      </c>
      <c r="H385" s="40">
        <v>1077.1666666666665</v>
      </c>
      <c r="I385" s="40">
        <v>1099.6333333333332</v>
      </c>
      <c r="J385" s="40">
        <v>1113.2166666666665</v>
      </c>
      <c r="K385" s="31">
        <v>1086.05</v>
      </c>
      <c r="L385" s="31">
        <v>1050</v>
      </c>
      <c r="M385" s="31">
        <v>1.4932700000000001</v>
      </c>
      <c r="N385" s="1"/>
      <c r="O385" s="1"/>
    </row>
    <row r="386" spans="1:15" ht="12.75" customHeight="1">
      <c r="A386" s="31">
        <v>376</v>
      </c>
      <c r="B386" s="31" t="s">
        <v>862</v>
      </c>
      <c r="C386" s="31">
        <v>116.9</v>
      </c>
      <c r="D386" s="40">
        <v>117.63333333333333</v>
      </c>
      <c r="E386" s="40">
        <v>115.76666666666665</v>
      </c>
      <c r="F386" s="40">
        <v>114.63333333333333</v>
      </c>
      <c r="G386" s="40">
        <v>112.76666666666665</v>
      </c>
      <c r="H386" s="40">
        <v>118.76666666666665</v>
      </c>
      <c r="I386" s="40">
        <v>120.63333333333333</v>
      </c>
      <c r="J386" s="40">
        <v>121.76666666666665</v>
      </c>
      <c r="K386" s="31">
        <v>119.5</v>
      </c>
      <c r="L386" s="31">
        <v>116.5</v>
      </c>
      <c r="M386" s="31">
        <v>4.7353899999999998</v>
      </c>
      <c r="N386" s="1"/>
      <c r="O386" s="1"/>
    </row>
    <row r="387" spans="1:15" ht="12.75" customHeight="1">
      <c r="A387" s="31">
        <v>377</v>
      </c>
      <c r="B387" s="31" t="s">
        <v>485</v>
      </c>
      <c r="C387" s="31">
        <v>211</v>
      </c>
      <c r="D387" s="40">
        <v>213.25</v>
      </c>
      <c r="E387" s="40">
        <v>207.15</v>
      </c>
      <c r="F387" s="40">
        <v>203.3</v>
      </c>
      <c r="G387" s="40">
        <v>197.20000000000002</v>
      </c>
      <c r="H387" s="40">
        <v>217.1</v>
      </c>
      <c r="I387" s="40">
        <v>223.20000000000002</v>
      </c>
      <c r="J387" s="40">
        <v>227.04999999999998</v>
      </c>
      <c r="K387" s="31">
        <v>219.35</v>
      </c>
      <c r="L387" s="31">
        <v>209.4</v>
      </c>
      <c r="M387" s="31">
        <v>25.904879999999999</v>
      </c>
      <c r="N387" s="1"/>
      <c r="O387" s="1"/>
    </row>
    <row r="388" spans="1:15" ht="12.75" customHeight="1">
      <c r="A388" s="31">
        <v>378</v>
      </c>
      <c r="B388" s="31" t="s">
        <v>486</v>
      </c>
      <c r="C388" s="31">
        <v>757.45</v>
      </c>
      <c r="D388" s="40">
        <v>753.9</v>
      </c>
      <c r="E388" s="40">
        <v>742.8</v>
      </c>
      <c r="F388" s="40">
        <v>728.15</v>
      </c>
      <c r="G388" s="40">
        <v>717.05</v>
      </c>
      <c r="H388" s="40">
        <v>768.55</v>
      </c>
      <c r="I388" s="40">
        <v>779.65000000000009</v>
      </c>
      <c r="J388" s="40">
        <v>794.3</v>
      </c>
      <c r="K388" s="31">
        <v>765</v>
      </c>
      <c r="L388" s="31">
        <v>739.25</v>
      </c>
      <c r="M388" s="31">
        <v>8.1489200000000004</v>
      </c>
      <c r="N388" s="1"/>
      <c r="O388" s="1"/>
    </row>
    <row r="389" spans="1:15" ht="12.75" customHeight="1">
      <c r="A389" s="31">
        <v>379</v>
      </c>
      <c r="B389" s="31" t="s">
        <v>487</v>
      </c>
      <c r="C389" s="31">
        <v>252.4</v>
      </c>
      <c r="D389" s="40">
        <v>253.46666666666667</v>
      </c>
      <c r="E389" s="40">
        <v>250.53333333333336</v>
      </c>
      <c r="F389" s="40">
        <v>248.66666666666669</v>
      </c>
      <c r="G389" s="40">
        <v>245.73333333333338</v>
      </c>
      <c r="H389" s="40">
        <v>255.33333333333334</v>
      </c>
      <c r="I389" s="40">
        <v>258.26666666666665</v>
      </c>
      <c r="J389" s="40">
        <v>260.13333333333333</v>
      </c>
      <c r="K389" s="31">
        <v>256.39999999999998</v>
      </c>
      <c r="L389" s="31">
        <v>251.6</v>
      </c>
      <c r="M389" s="31">
        <v>1.1166199999999999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941.85</v>
      </c>
      <c r="D390" s="40">
        <v>945.79999999999984</v>
      </c>
      <c r="E390" s="40">
        <v>928.59999999999968</v>
      </c>
      <c r="F390" s="40">
        <v>915.3499999999998</v>
      </c>
      <c r="G390" s="40">
        <v>898.14999999999964</v>
      </c>
      <c r="H390" s="40">
        <v>959.04999999999973</v>
      </c>
      <c r="I390" s="40">
        <v>976.24999999999977</v>
      </c>
      <c r="J390" s="40">
        <v>989.49999999999977</v>
      </c>
      <c r="K390" s="31">
        <v>963</v>
      </c>
      <c r="L390" s="31">
        <v>932.55</v>
      </c>
      <c r="M390" s="31">
        <v>3.3498199999999998</v>
      </c>
      <c r="N390" s="1"/>
      <c r="O390" s="1"/>
    </row>
    <row r="391" spans="1:15" ht="12.75" customHeight="1">
      <c r="A391" s="31">
        <v>381</v>
      </c>
      <c r="B391" s="31" t="s">
        <v>489</v>
      </c>
      <c r="C391" s="31">
        <v>1937.4</v>
      </c>
      <c r="D391" s="40">
        <v>1970.9000000000003</v>
      </c>
      <c r="E391" s="40">
        <v>1881.7500000000005</v>
      </c>
      <c r="F391" s="40">
        <v>1826.1000000000001</v>
      </c>
      <c r="G391" s="40">
        <v>1736.9500000000003</v>
      </c>
      <c r="H391" s="40">
        <v>2026.5500000000006</v>
      </c>
      <c r="I391" s="40">
        <v>2115.7000000000007</v>
      </c>
      <c r="J391" s="40">
        <v>2171.3500000000008</v>
      </c>
      <c r="K391" s="31">
        <v>2060.0500000000002</v>
      </c>
      <c r="L391" s="31">
        <v>1915.25</v>
      </c>
      <c r="M391" s="31">
        <v>0.25605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189.9</v>
      </c>
      <c r="D392" s="40">
        <v>191.5</v>
      </c>
      <c r="E392" s="40">
        <v>187.2</v>
      </c>
      <c r="F392" s="40">
        <v>184.5</v>
      </c>
      <c r="G392" s="40">
        <v>180.2</v>
      </c>
      <c r="H392" s="40">
        <v>194.2</v>
      </c>
      <c r="I392" s="40">
        <v>198.5</v>
      </c>
      <c r="J392" s="40">
        <v>201.2</v>
      </c>
      <c r="K392" s="31">
        <v>195.8</v>
      </c>
      <c r="L392" s="31">
        <v>188.8</v>
      </c>
      <c r="M392" s="31">
        <v>73.549539999999993</v>
      </c>
      <c r="N392" s="1"/>
      <c r="O392" s="1"/>
    </row>
    <row r="393" spans="1:15" ht="12.75" customHeight="1">
      <c r="A393" s="31">
        <v>383</v>
      </c>
      <c r="B393" s="31" t="s">
        <v>488</v>
      </c>
      <c r="C393" s="31">
        <v>72</v>
      </c>
      <c r="D393" s="40">
        <v>72.55</v>
      </c>
      <c r="E393" s="40">
        <v>71.3</v>
      </c>
      <c r="F393" s="40">
        <v>70.599999999999994</v>
      </c>
      <c r="G393" s="40">
        <v>69.349999999999994</v>
      </c>
      <c r="H393" s="40">
        <v>73.25</v>
      </c>
      <c r="I393" s="40">
        <v>74.5</v>
      </c>
      <c r="J393" s="40">
        <v>75.2</v>
      </c>
      <c r="K393" s="31">
        <v>73.8</v>
      </c>
      <c r="L393" s="31">
        <v>71.849999999999994</v>
      </c>
      <c r="M393" s="31">
        <v>7.9019199999999996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132.80000000000001</v>
      </c>
      <c r="D394" s="40">
        <v>133.1</v>
      </c>
      <c r="E394" s="40">
        <v>131.44999999999999</v>
      </c>
      <c r="F394" s="40">
        <v>130.1</v>
      </c>
      <c r="G394" s="40">
        <v>128.44999999999999</v>
      </c>
      <c r="H394" s="40">
        <v>134.44999999999999</v>
      </c>
      <c r="I394" s="40">
        <v>136.10000000000002</v>
      </c>
      <c r="J394" s="40">
        <v>137.44999999999999</v>
      </c>
      <c r="K394" s="31">
        <v>134.75</v>
      </c>
      <c r="L394" s="31">
        <v>131.75</v>
      </c>
      <c r="M394" s="31">
        <v>69.920109999999994</v>
      </c>
      <c r="N394" s="1"/>
      <c r="O394" s="1"/>
    </row>
    <row r="395" spans="1:15" ht="12.75" customHeight="1">
      <c r="A395" s="31">
        <v>385</v>
      </c>
      <c r="B395" s="31" t="s">
        <v>490</v>
      </c>
      <c r="C395" s="31">
        <v>147.19999999999999</v>
      </c>
      <c r="D395" s="40">
        <v>149.23333333333335</v>
      </c>
      <c r="E395" s="40">
        <v>144.56666666666669</v>
      </c>
      <c r="F395" s="40">
        <v>141.93333333333334</v>
      </c>
      <c r="G395" s="40">
        <v>137.26666666666668</v>
      </c>
      <c r="H395" s="40">
        <v>151.8666666666667</v>
      </c>
      <c r="I395" s="40">
        <v>156.53333333333333</v>
      </c>
      <c r="J395" s="40">
        <v>159.16666666666671</v>
      </c>
      <c r="K395" s="31">
        <v>153.9</v>
      </c>
      <c r="L395" s="31">
        <v>146.6</v>
      </c>
      <c r="M395" s="31">
        <v>36.020960000000002</v>
      </c>
      <c r="N395" s="1"/>
      <c r="O395" s="1"/>
    </row>
    <row r="396" spans="1:15" ht="12.75" customHeight="1">
      <c r="A396" s="31">
        <v>386</v>
      </c>
      <c r="B396" s="31" t="s">
        <v>491</v>
      </c>
      <c r="C396" s="31">
        <v>1252.5999999999999</v>
      </c>
      <c r="D396" s="40">
        <v>1262.3666666666666</v>
      </c>
      <c r="E396" s="40">
        <v>1240.2333333333331</v>
      </c>
      <c r="F396" s="40">
        <v>1227.8666666666666</v>
      </c>
      <c r="G396" s="40">
        <v>1205.7333333333331</v>
      </c>
      <c r="H396" s="40">
        <v>1274.7333333333331</v>
      </c>
      <c r="I396" s="40">
        <v>1296.8666666666668</v>
      </c>
      <c r="J396" s="40">
        <v>1309.2333333333331</v>
      </c>
      <c r="K396" s="31">
        <v>1284.5</v>
      </c>
      <c r="L396" s="31">
        <v>1250</v>
      </c>
      <c r="M396" s="31">
        <v>1.0692299999999999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2362.6</v>
      </c>
      <c r="D397" s="40">
        <v>2381.5833333333335</v>
      </c>
      <c r="E397" s="40">
        <v>2338.166666666667</v>
      </c>
      <c r="F397" s="40">
        <v>2313.7333333333336</v>
      </c>
      <c r="G397" s="40">
        <v>2270.3166666666671</v>
      </c>
      <c r="H397" s="40">
        <v>2406.0166666666669</v>
      </c>
      <c r="I397" s="40">
        <v>2449.4333333333338</v>
      </c>
      <c r="J397" s="40">
        <v>2473.8666666666668</v>
      </c>
      <c r="K397" s="31">
        <v>2425</v>
      </c>
      <c r="L397" s="31">
        <v>2357.15</v>
      </c>
      <c r="M397" s="31">
        <v>47.683340000000001</v>
      </c>
      <c r="N397" s="1"/>
      <c r="O397" s="1"/>
    </row>
    <row r="398" spans="1:15" ht="12.75" customHeight="1">
      <c r="A398" s="31">
        <v>388</v>
      </c>
      <c r="B398" s="31" t="s">
        <v>863</v>
      </c>
      <c r="C398" s="31">
        <v>335.6</v>
      </c>
      <c r="D398" s="40">
        <v>337.61666666666662</v>
      </c>
      <c r="E398" s="40">
        <v>331.28333333333325</v>
      </c>
      <c r="F398" s="40">
        <v>326.96666666666664</v>
      </c>
      <c r="G398" s="40">
        <v>320.63333333333327</v>
      </c>
      <c r="H398" s="40">
        <v>341.93333333333322</v>
      </c>
      <c r="I398" s="40">
        <v>348.26666666666659</v>
      </c>
      <c r="J398" s="40">
        <v>352.5833333333332</v>
      </c>
      <c r="K398" s="31">
        <v>343.95</v>
      </c>
      <c r="L398" s="31">
        <v>333.3</v>
      </c>
      <c r="M398" s="31">
        <v>1.6207</v>
      </c>
      <c r="N398" s="1"/>
      <c r="O398" s="1"/>
    </row>
    <row r="399" spans="1:15" ht="12.75" customHeight="1">
      <c r="A399" s="31">
        <v>389</v>
      </c>
      <c r="B399" s="31" t="s">
        <v>482</v>
      </c>
      <c r="C399" s="31">
        <v>264.45</v>
      </c>
      <c r="D399" s="40">
        <v>264.45</v>
      </c>
      <c r="E399" s="40">
        <v>254</v>
      </c>
      <c r="F399" s="40">
        <v>243.55</v>
      </c>
      <c r="G399" s="40">
        <v>233.10000000000002</v>
      </c>
      <c r="H399" s="40">
        <v>274.89999999999998</v>
      </c>
      <c r="I399" s="40">
        <v>285.34999999999991</v>
      </c>
      <c r="J399" s="40">
        <v>295.79999999999995</v>
      </c>
      <c r="K399" s="31">
        <v>274.89999999999998</v>
      </c>
      <c r="L399" s="31">
        <v>254</v>
      </c>
      <c r="M399" s="31">
        <v>2.2400000000000002</v>
      </c>
      <c r="N399" s="1"/>
      <c r="O399" s="1"/>
    </row>
    <row r="400" spans="1:15" ht="12.75" customHeight="1">
      <c r="A400" s="31">
        <v>390</v>
      </c>
      <c r="B400" s="31" t="s">
        <v>492</v>
      </c>
      <c r="C400" s="31">
        <v>1296.1500000000001</v>
      </c>
      <c r="D400" s="40">
        <v>1305.5</v>
      </c>
      <c r="E400" s="40">
        <v>1281.1500000000001</v>
      </c>
      <c r="F400" s="40">
        <v>1266.1500000000001</v>
      </c>
      <c r="G400" s="40">
        <v>1241.8000000000002</v>
      </c>
      <c r="H400" s="40">
        <v>1320.5</v>
      </c>
      <c r="I400" s="40">
        <v>1344.85</v>
      </c>
      <c r="J400" s="40">
        <v>1359.85</v>
      </c>
      <c r="K400" s="31">
        <v>1329.85</v>
      </c>
      <c r="L400" s="31">
        <v>1290.5</v>
      </c>
      <c r="M400" s="31">
        <v>0.50707999999999998</v>
      </c>
      <c r="N400" s="1"/>
      <c r="O400" s="1"/>
    </row>
    <row r="401" spans="1:15" ht="12.75" customHeight="1">
      <c r="A401" s="31">
        <v>391</v>
      </c>
      <c r="B401" s="31" t="s">
        <v>493</v>
      </c>
      <c r="C401" s="31">
        <v>1752.4</v>
      </c>
      <c r="D401" s="40">
        <v>1769.4666666666665</v>
      </c>
      <c r="E401" s="40">
        <v>1732.9333333333329</v>
      </c>
      <c r="F401" s="40">
        <v>1713.4666666666665</v>
      </c>
      <c r="G401" s="40">
        <v>1676.9333333333329</v>
      </c>
      <c r="H401" s="40">
        <v>1788.9333333333329</v>
      </c>
      <c r="I401" s="40">
        <v>1825.4666666666662</v>
      </c>
      <c r="J401" s="40">
        <v>1844.9333333333329</v>
      </c>
      <c r="K401" s="31">
        <v>1806</v>
      </c>
      <c r="L401" s="31">
        <v>1750</v>
      </c>
      <c r="M401" s="31">
        <v>0.95848</v>
      </c>
      <c r="N401" s="1"/>
      <c r="O401" s="1"/>
    </row>
    <row r="402" spans="1:15" ht="12.75" customHeight="1">
      <c r="A402" s="31">
        <v>392</v>
      </c>
      <c r="B402" s="31" t="s">
        <v>484</v>
      </c>
      <c r="C402" s="31">
        <v>33.9</v>
      </c>
      <c r="D402" s="40">
        <v>34.199999999999996</v>
      </c>
      <c r="E402" s="40">
        <v>33.449999999999989</v>
      </c>
      <c r="F402" s="40">
        <v>32.999999999999993</v>
      </c>
      <c r="G402" s="40">
        <v>32.249999999999986</v>
      </c>
      <c r="H402" s="40">
        <v>34.649999999999991</v>
      </c>
      <c r="I402" s="40">
        <v>35.400000000000006</v>
      </c>
      <c r="J402" s="40">
        <v>35.849999999999994</v>
      </c>
      <c r="K402" s="31">
        <v>34.950000000000003</v>
      </c>
      <c r="L402" s="31">
        <v>33.75</v>
      </c>
      <c r="M402" s="31">
        <v>26.172820000000002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102.9</v>
      </c>
      <c r="D403" s="40">
        <v>103.91666666666667</v>
      </c>
      <c r="E403" s="40">
        <v>101.23333333333335</v>
      </c>
      <c r="F403" s="40">
        <v>99.566666666666677</v>
      </c>
      <c r="G403" s="40">
        <v>96.883333333333354</v>
      </c>
      <c r="H403" s="40">
        <v>105.58333333333334</v>
      </c>
      <c r="I403" s="40">
        <v>108.26666666666665</v>
      </c>
      <c r="J403" s="40">
        <v>109.93333333333334</v>
      </c>
      <c r="K403" s="31">
        <v>106.6</v>
      </c>
      <c r="L403" s="31">
        <v>102.25</v>
      </c>
      <c r="M403" s="31">
        <v>407.98955999999998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7795</v>
      </c>
      <c r="D404" s="40">
        <v>7835.333333333333</v>
      </c>
      <c r="E404" s="40">
        <v>7745.6666666666661</v>
      </c>
      <c r="F404" s="40">
        <v>7696.333333333333</v>
      </c>
      <c r="G404" s="40">
        <v>7606.6666666666661</v>
      </c>
      <c r="H404" s="40">
        <v>7884.6666666666661</v>
      </c>
      <c r="I404" s="40">
        <v>7974.3333333333321</v>
      </c>
      <c r="J404" s="40">
        <v>8023.6666666666661</v>
      </c>
      <c r="K404" s="31">
        <v>7925</v>
      </c>
      <c r="L404" s="31">
        <v>7786</v>
      </c>
      <c r="M404" s="31">
        <v>0.17982000000000001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980</v>
      </c>
      <c r="D405" s="40">
        <v>982.0333333333333</v>
      </c>
      <c r="E405" s="40">
        <v>968.61666666666656</v>
      </c>
      <c r="F405" s="40">
        <v>957.23333333333323</v>
      </c>
      <c r="G405" s="40">
        <v>943.81666666666649</v>
      </c>
      <c r="H405" s="40">
        <v>993.41666666666663</v>
      </c>
      <c r="I405" s="40">
        <v>1006.8333333333334</v>
      </c>
      <c r="J405" s="40">
        <v>1018.2166666666667</v>
      </c>
      <c r="K405" s="31">
        <v>995.45</v>
      </c>
      <c r="L405" s="31">
        <v>970.65</v>
      </c>
      <c r="M405" s="31">
        <v>9.5212400000000006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1148.5</v>
      </c>
      <c r="D406" s="40">
        <v>1157.5</v>
      </c>
      <c r="E406" s="40">
        <v>1136</v>
      </c>
      <c r="F406" s="40">
        <v>1123.5</v>
      </c>
      <c r="G406" s="40">
        <v>1102</v>
      </c>
      <c r="H406" s="40">
        <v>1170</v>
      </c>
      <c r="I406" s="40">
        <v>1191.5</v>
      </c>
      <c r="J406" s="40">
        <v>1204</v>
      </c>
      <c r="K406" s="31">
        <v>1179</v>
      </c>
      <c r="L406" s="31">
        <v>1145</v>
      </c>
      <c r="M406" s="31">
        <v>9.3627099999999999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465.3</v>
      </c>
      <c r="D407" s="40">
        <v>468.7</v>
      </c>
      <c r="E407" s="40">
        <v>460.4</v>
      </c>
      <c r="F407" s="40">
        <v>455.5</v>
      </c>
      <c r="G407" s="40">
        <v>447.2</v>
      </c>
      <c r="H407" s="40">
        <v>473.59999999999997</v>
      </c>
      <c r="I407" s="40">
        <v>481.90000000000003</v>
      </c>
      <c r="J407" s="40">
        <v>486.79999999999995</v>
      </c>
      <c r="K407" s="31">
        <v>477</v>
      </c>
      <c r="L407" s="31">
        <v>463.8</v>
      </c>
      <c r="M407" s="31">
        <v>143.53299999999999</v>
      </c>
      <c r="N407" s="1"/>
      <c r="O407" s="1"/>
    </row>
    <row r="408" spans="1:15" ht="12.75" customHeight="1">
      <c r="A408" s="31">
        <v>398</v>
      </c>
      <c r="B408" s="31" t="s">
        <v>497</v>
      </c>
      <c r="C408" s="31">
        <v>7848.6</v>
      </c>
      <c r="D408" s="40">
        <v>7852.2</v>
      </c>
      <c r="E408" s="40">
        <v>7762.4</v>
      </c>
      <c r="F408" s="40">
        <v>7676.2</v>
      </c>
      <c r="G408" s="40">
        <v>7586.4</v>
      </c>
      <c r="H408" s="40">
        <v>7938.4</v>
      </c>
      <c r="I408" s="40">
        <v>8028.2000000000007</v>
      </c>
      <c r="J408" s="40">
        <v>8114.4</v>
      </c>
      <c r="K408" s="31">
        <v>7942</v>
      </c>
      <c r="L408" s="31">
        <v>7766</v>
      </c>
      <c r="M408" s="31">
        <v>0.15074000000000001</v>
      </c>
      <c r="N408" s="1"/>
      <c r="O408" s="1"/>
    </row>
    <row r="409" spans="1:15" ht="12.75" customHeight="1">
      <c r="A409" s="31">
        <v>399</v>
      </c>
      <c r="B409" s="31" t="s">
        <v>498</v>
      </c>
      <c r="C409" s="31">
        <v>104.05</v>
      </c>
      <c r="D409" s="40">
        <v>105.11666666666667</v>
      </c>
      <c r="E409" s="40">
        <v>102.53333333333335</v>
      </c>
      <c r="F409" s="40">
        <v>101.01666666666667</v>
      </c>
      <c r="G409" s="40">
        <v>98.433333333333337</v>
      </c>
      <c r="H409" s="40">
        <v>106.63333333333335</v>
      </c>
      <c r="I409" s="40">
        <v>109.21666666666667</v>
      </c>
      <c r="J409" s="40">
        <v>110.73333333333336</v>
      </c>
      <c r="K409" s="31">
        <v>107.7</v>
      </c>
      <c r="L409" s="31">
        <v>103.6</v>
      </c>
      <c r="M409" s="31">
        <v>1.65961</v>
      </c>
      <c r="N409" s="1"/>
      <c r="O409" s="1"/>
    </row>
    <row r="410" spans="1:15" ht="12.75" customHeight="1">
      <c r="A410" s="31">
        <v>400</v>
      </c>
      <c r="B410" s="31" t="s">
        <v>503</v>
      </c>
      <c r="C410" s="31">
        <v>149.15</v>
      </c>
      <c r="D410" s="40">
        <v>150.68333333333334</v>
      </c>
      <c r="E410" s="40">
        <v>146.46666666666667</v>
      </c>
      <c r="F410" s="40">
        <v>143.78333333333333</v>
      </c>
      <c r="G410" s="40">
        <v>139.56666666666666</v>
      </c>
      <c r="H410" s="40">
        <v>153.36666666666667</v>
      </c>
      <c r="I410" s="40">
        <v>157.58333333333337</v>
      </c>
      <c r="J410" s="40">
        <v>160.26666666666668</v>
      </c>
      <c r="K410" s="31">
        <v>154.9</v>
      </c>
      <c r="L410" s="31">
        <v>148</v>
      </c>
      <c r="M410" s="31">
        <v>27.688179999999999</v>
      </c>
      <c r="N410" s="1"/>
      <c r="O410" s="1"/>
    </row>
    <row r="411" spans="1:15" ht="12.75" customHeight="1">
      <c r="A411" s="31">
        <v>401</v>
      </c>
      <c r="B411" s="31" t="s">
        <v>499</v>
      </c>
      <c r="C411" s="31">
        <v>154.25</v>
      </c>
      <c r="D411" s="40">
        <v>156.56666666666669</v>
      </c>
      <c r="E411" s="40">
        <v>150.83333333333337</v>
      </c>
      <c r="F411" s="40">
        <v>147.41666666666669</v>
      </c>
      <c r="G411" s="40">
        <v>141.68333333333337</v>
      </c>
      <c r="H411" s="40">
        <v>159.98333333333338</v>
      </c>
      <c r="I411" s="40">
        <v>165.71666666666667</v>
      </c>
      <c r="J411" s="40">
        <v>169.13333333333338</v>
      </c>
      <c r="K411" s="31">
        <v>162.30000000000001</v>
      </c>
      <c r="L411" s="31">
        <v>153.15</v>
      </c>
      <c r="M411" s="31">
        <v>11.64012</v>
      </c>
      <c r="N411" s="1"/>
      <c r="O411" s="1"/>
    </row>
    <row r="412" spans="1:15" ht="12.75" customHeight="1">
      <c r="A412" s="31">
        <v>402</v>
      </c>
      <c r="B412" s="31" t="s">
        <v>501</v>
      </c>
      <c r="C412" s="31">
        <v>3240.6</v>
      </c>
      <c r="D412" s="40">
        <v>3285.8666666666668</v>
      </c>
      <c r="E412" s="40">
        <v>3154.7333333333336</v>
      </c>
      <c r="F412" s="40">
        <v>3068.8666666666668</v>
      </c>
      <c r="G412" s="40">
        <v>2937.7333333333336</v>
      </c>
      <c r="H412" s="40">
        <v>3371.7333333333336</v>
      </c>
      <c r="I412" s="40">
        <v>3502.8666666666668</v>
      </c>
      <c r="J412" s="40">
        <v>3588.7333333333336</v>
      </c>
      <c r="K412" s="31">
        <v>3417</v>
      </c>
      <c r="L412" s="31">
        <v>3200</v>
      </c>
      <c r="M412" s="31">
        <v>0.43358000000000002</v>
      </c>
      <c r="N412" s="1"/>
      <c r="O412" s="1"/>
    </row>
    <row r="413" spans="1:15" ht="12.75" customHeight="1">
      <c r="A413" s="31">
        <v>403</v>
      </c>
      <c r="B413" s="31" t="s">
        <v>500</v>
      </c>
      <c r="C413" s="31">
        <v>311.55</v>
      </c>
      <c r="D413" s="40">
        <v>313.18333333333334</v>
      </c>
      <c r="E413" s="40">
        <v>309.26666666666665</v>
      </c>
      <c r="F413" s="40">
        <v>306.98333333333329</v>
      </c>
      <c r="G413" s="40">
        <v>303.06666666666661</v>
      </c>
      <c r="H413" s="40">
        <v>315.4666666666667</v>
      </c>
      <c r="I413" s="40">
        <v>319.38333333333333</v>
      </c>
      <c r="J413" s="40">
        <v>321.66666666666674</v>
      </c>
      <c r="K413" s="31">
        <v>317.10000000000002</v>
      </c>
      <c r="L413" s="31">
        <v>310.89999999999998</v>
      </c>
      <c r="M413" s="31">
        <v>0.40103</v>
      </c>
      <c r="N413" s="1"/>
      <c r="O413" s="1"/>
    </row>
    <row r="414" spans="1:15" ht="12.75" customHeight="1">
      <c r="A414" s="31">
        <v>404</v>
      </c>
      <c r="B414" s="31" t="s">
        <v>502</v>
      </c>
      <c r="C414" s="31">
        <v>566.45000000000005</v>
      </c>
      <c r="D414" s="40">
        <v>565.81666666666672</v>
      </c>
      <c r="E414" s="40">
        <v>556.63333333333344</v>
      </c>
      <c r="F414" s="40">
        <v>546.81666666666672</v>
      </c>
      <c r="G414" s="40">
        <v>537.63333333333344</v>
      </c>
      <c r="H414" s="40">
        <v>575.63333333333344</v>
      </c>
      <c r="I414" s="40">
        <v>584.81666666666661</v>
      </c>
      <c r="J414" s="40">
        <v>594.63333333333344</v>
      </c>
      <c r="K414" s="31">
        <v>575</v>
      </c>
      <c r="L414" s="31">
        <v>556</v>
      </c>
      <c r="M414" s="31">
        <v>2.3064399999999998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25612.35</v>
      </c>
      <c r="D415" s="40">
        <v>25763.916666666668</v>
      </c>
      <c r="E415" s="40">
        <v>25378.383333333335</v>
      </c>
      <c r="F415" s="40">
        <v>25144.416666666668</v>
      </c>
      <c r="G415" s="40">
        <v>24758.883333333335</v>
      </c>
      <c r="H415" s="40">
        <v>25997.883333333335</v>
      </c>
      <c r="I415" s="40">
        <v>26383.416666666668</v>
      </c>
      <c r="J415" s="40">
        <v>26617.383333333335</v>
      </c>
      <c r="K415" s="31">
        <v>26149.45</v>
      </c>
      <c r="L415" s="31">
        <v>25529.95</v>
      </c>
      <c r="M415" s="31">
        <v>0.22538</v>
      </c>
      <c r="N415" s="1"/>
      <c r="O415" s="1"/>
    </row>
    <row r="416" spans="1:15" ht="12.75" customHeight="1">
      <c r="A416" s="31">
        <v>406</v>
      </c>
      <c r="B416" s="31" t="s">
        <v>504</v>
      </c>
      <c r="C416" s="31">
        <v>2012.5</v>
      </c>
      <c r="D416" s="40">
        <v>2045.55</v>
      </c>
      <c r="E416" s="40">
        <v>1972.1</v>
      </c>
      <c r="F416" s="40">
        <v>1931.7</v>
      </c>
      <c r="G416" s="40">
        <v>1858.25</v>
      </c>
      <c r="H416" s="40">
        <v>2085.9499999999998</v>
      </c>
      <c r="I416" s="40">
        <v>2159.4</v>
      </c>
      <c r="J416" s="40">
        <v>2199.7999999999997</v>
      </c>
      <c r="K416" s="31">
        <v>2119</v>
      </c>
      <c r="L416" s="31">
        <v>2005.15</v>
      </c>
      <c r="M416" s="31">
        <v>0.40009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2180.5500000000002</v>
      </c>
      <c r="D417" s="40">
        <v>2192.5166666666669</v>
      </c>
      <c r="E417" s="40">
        <v>2156.0333333333338</v>
      </c>
      <c r="F417" s="40">
        <v>2131.5166666666669</v>
      </c>
      <c r="G417" s="40">
        <v>2095.0333333333338</v>
      </c>
      <c r="H417" s="40">
        <v>2217.0333333333338</v>
      </c>
      <c r="I417" s="40">
        <v>2253.5166666666664</v>
      </c>
      <c r="J417" s="40">
        <v>2278.0333333333338</v>
      </c>
      <c r="K417" s="31">
        <v>2229</v>
      </c>
      <c r="L417" s="31">
        <v>2168</v>
      </c>
      <c r="M417" s="31">
        <v>2.4984600000000001</v>
      </c>
      <c r="N417" s="1"/>
      <c r="O417" s="1"/>
    </row>
    <row r="418" spans="1:15" ht="12.75" customHeight="1">
      <c r="A418" s="31">
        <v>408</v>
      </c>
      <c r="B418" s="31" t="s">
        <v>494</v>
      </c>
      <c r="C418" s="31">
        <v>473.5</v>
      </c>
      <c r="D418" s="40">
        <v>479.56666666666666</v>
      </c>
      <c r="E418" s="40">
        <v>463.18333333333334</v>
      </c>
      <c r="F418" s="40">
        <v>452.86666666666667</v>
      </c>
      <c r="G418" s="40">
        <v>436.48333333333335</v>
      </c>
      <c r="H418" s="40">
        <v>489.88333333333333</v>
      </c>
      <c r="I418" s="40">
        <v>506.26666666666665</v>
      </c>
      <c r="J418" s="40">
        <v>516.58333333333326</v>
      </c>
      <c r="K418" s="31">
        <v>495.95</v>
      </c>
      <c r="L418" s="31">
        <v>469.25</v>
      </c>
      <c r="M418" s="31">
        <v>0.63656999999999997</v>
      </c>
      <c r="N418" s="1"/>
      <c r="O418" s="1"/>
    </row>
    <row r="419" spans="1:15" ht="12.75" customHeight="1">
      <c r="A419" s="31">
        <v>409</v>
      </c>
      <c r="B419" s="31" t="s">
        <v>495</v>
      </c>
      <c r="C419" s="31">
        <v>28.25</v>
      </c>
      <c r="D419" s="40">
        <v>28.233333333333334</v>
      </c>
      <c r="E419" s="40">
        <v>28.06666666666667</v>
      </c>
      <c r="F419" s="40">
        <v>27.883333333333336</v>
      </c>
      <c r="G419" s="40">
        <v>27.716666666666672</v>
      </c>
      <c r="H419" s="40">
        <v>28.416666666666668</v>
      </c>
      <c r="I419" s="40">
        <v>28.583333333333332</v>
      </c>
      <c r="J419" s="40">
        <v>28.766666666666666</v>
      </c>
      <c r="K419" s="31">
        <v>28.4</v>
      </c>
      <c r="L419" s="31">
        <v>28.05</v>
      </c>
      <c r="M419" s="31">
        <v>15.06986</v>
      </c>
      <c r="N419" s="1"/>
      <c r="O419" s="1"/>
    </row>
    <row r="420" spans="1:15" ht="12.75" customHeight="1">
      <c r="A420" s="31">
        <v>410</v>
      </c>
      <c r="B420" s="31" t="s">
        <v>496</v>
      </c>
      <c r="C420" s="31">
        <v>3848.35</v>
      </c>
      <c r="D420" s="40">
        <v>3899.8000000000006</v>
      </c>
      <c r="E420" s="40">
        <v>3749.6000000000013</v>
      </c>
      <c r="F420" s="40">
        <v>3650.8500000000008</v>
      </c>
      <c r="G420" s="40">
        <v>3500.6500000000015</v>
      </c>
      <c r="H420" s="40">
        <v>3998.5500000000011</v>
      </c>
      <c r="I420" s="40">
        <v>4148.7500000000009</v>
      </c>
      <c r="J420" s="40">
        <v>4247.5000000000009</v>
      </c>
      <c r="K420" s="31">
        <v>4050</v>
      </c>
      <c r="L420" s="31">
        <v>3801.05</v>
      </c>
      <c r="M420" s="31">
        <v>1.5493600000000001</v>
      </c>
      <c r="N420" s="1"/>
      <c r="O420" s="1"/>
    </row>
    <row r="421" spans="1:15" ht="12.75" customHeight="1">
      <c r="A421" s="31">
        <v>411</v>
      </c>
      <c r="B421" s="31" t="s">
        <v>505</v>
      </c>
      <c r="C421" s="31">
        <v>840.25</v>
      </c>
      <c r="D421" s="40">
        <v>842.7833333333333</v>
      </c>
      <c r="E421" s="40">
        <v>822.71666666666658</v>
      </c>
      <c r="F421" s="40">
        <v>805.18333333333328</v>
      </c>
      <c r="G421" s="40">
        <v>785.11666666666656</v>
      </c>
      <c r="H421" s="40">
        <v>860.31666666666661</v>
      </c>
      <c r="I421" s="40">
        <v>880.38333333333321</v>
      </c>
      <c r="J421" s="40">
        <v>897.91666666666663</v>
      </c>
      <c r="K421" s="31">
        <v>862.85</v>
      </c>
      <c r="L421" s="31">
        <v>825.25</v>
      </c>
      <c r="M421" s="31">
        <v>8.1169799999999999</v>
      </c>
      <c r="N421" s="1"/>
      <c r="O421" s="1"/>
    </row>
    <row r="422" spans="1:15" ht="12.75" customHeight="1">
      <c r="A422" s="31">
        <v>412</v>
      </c>
      <c r="B422" s="31" t="s">
        <v>507</v>
      </c>
      <c r="C422" s="31">
        <v>1122.55</v>
      </c>
      <c r="D422" s="40">
        <v>1137.1666666666667</v>
      </c>
      <c r="E422" s="40">
        <v>1096.7833333333335</v>
      </c>
      <c r="F422" s="40">
        <v>1071.0166666666669</v>
      </c>
      <c r="G422" s="40">
        <v>1030.6333333333337</v>
      </c>
      <c r="H422" s="40">
        <v>1162.9333333333334</v>
      </c>
      <c r="I422" s="40">
        <v>1203.3166666666666</v>
      </c>
      <c r="J422" s="40">
        <v>1229.0833333333333</v>
      </c>
      <c r="K422" s="31">
        <v>1177.55</v>
      </c>
      <c r="L422" s="31">
        <v>1111.4000000000001</v>
      </c>
      <c r="M422" s="31">
        <v>0.64431000000000005</v>
      </c>
      <c r="N422" s="1"/>
      <c r="O422" s="1"/>
    </row>
    <row r="423" spans="1:15" ht="12.75" customHeight="1">
      <c r="A423" s="31">
        <v>413</v>
      </c>
      <c r="B423" s="31" t="s">
        <v>506</v>
      </c>
      <c r="C423" s="31">
        <v>2731.75</v>
      </c>
      <c r="D423" s="40">
        <v>2744.25</v>
      </c>
      <c r="E423" s="40">
        <v>2688.5</v>
      </c>
      <c r="F423" s="40">
        <v>2645.25</v>
      </c>
      <c r="G423" s="40">
        <v>2589.5</v>
      </c>
      <c r="H423" s="40">
        <v>2787.5</v>
      </c>
      <c r="I423" s="40">
        <v>2843.25</v>
      </c>
      <c r="J423" s="40">
        <v>2886.5</v>
      </c>
      <c r="K423" s="31">
        <v>2800</v>
      </c>
      <c r="L423" s="31">
        <v>2701</v>
      </c>
      <c r="M423" s="31">
        <v>0.22892999999999999</v>
      </c>
      <c r="N423" s="1"/>
      <c r="O423" s="1"/>
    </row>
    <row r="424" spans="1:15" ht="12.75" customHeight="1">
      <c r="A424" s="31">
        <v>414</v>
      </c>
      <c r="B424" s="31" t="s">
        <v>508</v>
      </c>
      <c r="C424" s="31">
        <v>821.9</v>
      </c>
      <c r="D424" s="40">
        <v>826.73333333333323</v>
      </c>
      <c r="E424" s="40">
        <v>810.16666666666652</v>
      </c>
      <c r="F424" s="40">
        <v>798.43333333333328</v>
      </c>
      <c r="G424" s="40">
        <v>781.86666666666656</v>
      </c>
      <c r="H424" s="40">
        <v>838.46666666666647</v>
      </c>
      <c r="I424" s="40">
        <v>855.0333333333333</v>
      </c>
      <c r="J424" s="40">
        <v>866.76666666666642</v>
      </c>
      <c r="K424" s="31">
        <v>843.3</v>
      </c>
      <c r="L424" s="31">
        <v>815</v>
      </c>
      <c r="M424" s="31">
        <v>1.0012399999999999</v>
      </c>
      <c r="N424" s="1"/>
      <c r="O424" s="1"/>
    </row>
    <row r="425" spans="1:15" ht="12.75" customHeight="1">
      <c r="A425" s="31">
        <v>415</v>
      </c>
      <c r="B425" s="31" t="s">
        <v>509</v>
      </c>
      <c r="C425" s="31">
        <v>438.9</v>
      </c>
      <c r="D425" s="40">
        <v>443.83333333333331</v>
      </c>
      <c r="E425" s="40">
        <v>430.06666666666661</v>
      </c>
      <c r="F425" s="40">
        <v>421.23333333333329</v>
      </c>
      <c r="G425" s="40">
        <v>407.46666666666658</v>
      </c>
      <c r="H425" s="40">
        <v>452.66666666666663</v>
      </c>
      <c r="I425" s="40">
        <v>466.43333333333339</v>
      </c>
      <c r="J425" s="40">
        <v>475.26666666666665</v>
      </c>
      <c r="K425" s="31">
        <v>457.6</v>
      </c>
      <c r="L425" s="31">
        <v>435</v>
      </c>
      <c r="M425" s="31">
        <v>1.3959600000000001</v>
      </c>
      <c r="N425" s="1"/>
      <c r="O425" s="1"/>
    </row>
    <row r="426" spans="1:15" ht="12.75" customHeight="1">
      <c r="A426" s="31">
        <v>416</v>
      </c>
      <c r="B426" s="31" t="s">
        <v>517</v>
      </c>
      <c r="C426" s="31">
        <v>245.35</v>
      </c>
      <c r="D426" s="40">
        <v>249.0333333333333</v>
      </c>
      <c r="E426" s="40">
        <v>241.11666666666662</v>
      </c>
      <c r="F426" s="40">
        <v>236.88333333333333</v>
      </c>
      <c r="G426" s="40">
        <v>228.96666666666664</v>
      </c>
      <c r="H426" s="40">
        <v>253.26666666666659</v>
      </c>
      <c r="I426" s="40">
        <v>261.18333333333328</v>
      </c>
      <c r="J426" s="40">
        <v>265.41666666666657</v>
      </c>
      <c r="K426" s="31">
        <v>256.95</v>
      </c>
      <c r="L426" s="31">
        <v>244.8</v>
      </c>
      <c r="M426" s="31">
        <v>2.15428</v>
      </c>
      <c r="N426" s="1"/>
      <c r="O426" s="1"/>
    </row>
    <row r="427" spans="1:15" ht="12.75" customHeight="1">
      <c r="A427" s="31">
        <v>417</v>
      </c>
      <c r="B427" s="31" t="s">
        <v>510</v>
      </c>
      <c r="C427" s="31">
        <v>68.849999999999994</v>
      </c>
      <c r="D427" s="40">
        <v>69.55</v>
      </c>
      <c r="E427" s="40">
        <v>67.399999999999991</v>
      </c>
      <c r="F427" s="40">
        <v>65.949999999999989</v>
      </c>
      <c r="G427" s="40">
        <v>63.799999999999983</v>
      </c>
      <c r="H427" s="40">
        <v>71</v>
      </c>
      <c r="I427" s="40">
        <v>73.150000000000006</v>
      </c>
      <c r="J427" s="40">
        <v>74.600000000000009</v>
      </c>
      <c r="K427" s="31">
        <v>71.7</v>
      </c>
      <c r="L427" s="31">
        <v>68.099999999999994</v>
      </c>
      <c r="M427" s="31">
        <v>49.52704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2057.65</v>
      </c>
      <c r="D428" s="40">
        <v>2072.5333333333333</v>
      </c>
      <c r="E428" s="40">
        <v>2037.3666666666668</v>
      </c>
      <c r="F428" s="40">
        <v>2017.0833333333335</v>
      </c>
      <c r="G428" s="40">
        <v>1981.916666666667</v>
      </c>
      <c r="H428" s="40">
        <v>2092.8166666666666</v>
      </c>
      <c r="I428" s="40">
        <v>2127.9833333333336</v>
      </c>
      <c r="J428" s="40">
        <v>2148.2666666666664</v>
      </c>
      <c r="K428" s="31">
        <v>2107.6999999999998</v>
      </c>
      <c r="L428" s="31">
        <v>2052.25</v>
      </c>
      <c r="M428" s="31">
        <v>3.6099700000000001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1450.15</v>
      </c>
      <c r="D429" s="40">
        <v>1455.6833333333334</v>
      </c>
      <c r="E429" s="40">
        <v>1436.3666666666668</v>
      </c>
      <c r="F429" s="40">
        <v>1422.5833333333335</v>
      </c>
      <c r="G429" s="40">
        <v>1403.2666666666669</v>
      </c>
      <c r="H429" s="40">
        <v>1469.4666666666667</v>
      </c>
      <c r="I429" s="40">
        <v>1488.7833333333333</v>
      </c>
      <c r="J429" s="40">
        <v>1502.5666666666666</v>
      </c>
      <c r="K429" s="31">
        <v>1475</v>
      </c>
      <c r="L429" s="31">
        <v>1441.9</v>
      </c>
      <c r="M429" s="31">
        <v>5.7727500000000003</v>
      </c>
      <c r="N429" s="1"/>
      <c r="O429" s="1"/>
    </row>
    <row r="430" spans="1:15" ht="12.75" customHeight="1">
      <c r="A430" s="31">
        <v>420</v>
      </c>
      <c r="B430" s="31" t="s">
        <v>514</v>
      </c>
      <c r="C430" s="31">
        <v>473</v>
      </c>
      <c r="D430" s="40">
        <v>478.55</v>
      </c>
      <c r="E430" s="40">
        <v>464.1</v>
      </c>
      <c r="F430" s="40">
        <v>455.2</v>
      </c>
      <c r="G430" s="40">
        <v>440.75</v>
      </c>
      <c r="H430" s="40">
        <v>487.45000000000005</v>
      </c>
      <c r="I430" s="40">
        <v>501.9</v>
      </c>
      <c r="J430" s="40">
        <v>510.80000000000007</v>
      </c>
      <c r="K430" s="31">
        <v>493</v>
      </c>
      <c r="L430" s="31">
        <v>469.65</v>
      </c>
      <c r="M430" s="31">
        <v>8.7251100000000008</v>
      </c>
      <c r="N430" s="1"/>
      <c r="O430" s="1"/>
    </row>
    <row r="431" spans="1:15" ht="12.75" customHeight="1">
      <c r="A431" s="31">
        <v>421</v>
      </c>
      <c r="B431" s="31" t="s">
        <v>511</v>
      </c>
      <c r="C431" s="31">
        <v>95.8</v>
      </c>
      <c r="D431" s="40">
        <v>96.616666666666674</v>
      </c>
      <c r="E431" s="40">
        <v>94.233333333333348</v>
      </c>
      <c r="F431" s="40">
        <v>92.666666666666671</v>
      </c>
      <c r="G431" s="40">
        <v>90.283333333333346</v>
      </c>
      <c r="H431" s="40">
        <v>98.183333333333351</v>
      </c>
      <c r="I431" s="40">
        <v>100.56666666666668</v>
      </c>
      <c r="J431" s="40">
        <v>102.13333333333335</v>
      </c>
      <c r="K431" s="31">
        <v>99</v>
      </c>
      <c r="L431" s="31">
        <v>95.05</v>
      </c>
      <c r="M431" s="31">
        <v>1.5201199999999999</v>
      </c>
      <c r="N431" s="1"/>
      <c r="O431" s="1"/>
    </row>
    <row r="432" spans="1:15" ht="12.75" customHeight="1">
      <c r="A432" s="31">
        <v>422</v>
      </c>
      <c r="B432" s="31" t="s">
        <v>513</v>
      </c>
      <c r="C432" s="31">
        <v>284.35000000000002</v>
      </c>
      <c r="D432" s="40">
        <v>284.25</v>
      </c>
      <c r="E432" s="40">
        <v>279.64999999999998</v>
      </c>
      <c r="F432" s="40">
        <v>274.95</v>
      </c>
      <c r="G432" s="40">
        <v>270.34999999999997</v>
      </c>
      <c r="H432" s="40">
        <v>288.95</v>
      </c>
      <c r="I432" s="40">
        <v>293.55</v>
      </c>
      <c r="J432" s="40">
        <v>298.25</v>
      </c>
      <c r="K432" s="31">
        <v>288.85000000000002</v>
      </c>
      <c r="L432" s="31">
        <v>279.55</v>
      </c>
      <c r="M432" s="31">
        <v>4.8145300000000004</v>
      </c>
      <c r="N432" s="1"/>
      <c r="O432" s="1"/>
    </row>
    <row r="433" spans="1:15" ht="12.75" customHeight="1">
      <c r="A433" s="31">
        <v>423</v>
      </c>
      <c r="B433" s="31" t="s">
        <v>515</v>
      </c>
      <c r="C433" s="31">
        <v>567.6</v>
      </c>
      <c r="D433" s="40">
        <v>572.19999999999993</v>
      </c>
      <c r="E433" s="40">
        <v>559.39999999999986</v>
      </c>
      <c r="F433" s="40">
        <v>551.19999999999993</v>
      </c>
      <c r="G433" s="40">
        <v>538.39999999999986</v>
      </c>
      <c r="H433" s="40">
        <v>580.39999999999986</v>
      </c>
      <c r="I433" s="40">
        <v>593.19999999999982</v>
      </c>
      <c r="J433" s="40">
        <v>601.39999999999986</v>
      </c>
      <c r="K433" s="31">
        <v>585</v>
      </c>
      <c r="L433" s="31">
        <v>564</v>
      </c>
      <c r="M433" s="31">
        <v>0.79313999999999996</v>
      </c>
      <c r="N433" s="1"/>
      <c r="O433" s="1"/>
    </row>
    <row r="434" spans="1:15" ht="12.75" customHeight="1">
      <c r="A434" s="31">
        <v>424</v>
      </c>
      <c r="B434" s="31" t="s">
        <v>516</v>
      </c>
      <c r="C434" s="31">
        <v>368.3</v>
      </c>
      <c r="D434" s="40">
        <v>370.5</v>
      </c>
      <c r="E434" s="40">
        <v>364.4</v>
      </c>
      <c r="F434" s="40">
        <v>360.5</v>
      </c>
      <c r="G434" s="40">
        <v>354.4</v>
      </c>
      <c r="H434" s="40">
        <v>374.4</v>
      </c>
      <c r="I434" s="40">
        <v>380.5</v>
      </c>
      <c r="J434" s="40">
        <v>384.4</v>
      </c>
      <c r="K434" s="31">
        <v>376.6</v>
      </c>
      <c r="L434" s="31">
        <v>366.6</v>
      </c>
      <c r="M434" s="31">
        <v>1.3563499999999999</v>
      </c>
      <c r="N434" s="1"/>
      <c r="O434" s="1"/>
    </row>
    <row r="435" spans="1:15" ht="12.75" customHeight="1">
      <c r="A435" s="31">
        <v>425</v>
      </c>
      <c r="B435" s="31" t="s">
        <v>518</v>
      </c>
      <c r="C435" s="31">
        <v>2365.5</v>
      </c>
      <c r="D435" s="40">
        <v>2337.1333333333332</v>
      </c>
      <c r="E435" s="40">
        <v>2269.2666666666664</v>
      </c>
      <c r="F435" s="40">
        <v>2173.0333333333333</v>
      </c>
      <c r="G435" s="40">
        <v>2105.1666666666665</v>
      </c>
      <c r="H435" s="40">
        <v>2433.3666666666663</v>
      </c>
      <c r="I435" s="40">
        <v>2501.2333333333331</v>
      </c>
      <c r="J435" s="40">
        <v>2597.4666666666662</v>
      </c>
      <c r="K435" s="31">
        <v>2405</v>
      </c>
      <c r="L435" s="31">
        <v>2240.9</v>
      </c>
      <c r="M435" s="31">
        <v>0.96231999999999995</v>
      </c>
      <c r="N435" s="1"/>
      <c r="O435" s="1"/>
    </row>
    <row r="436" spans="1:15" ht="12.75" customHeight="1">
      <c r="A436" s="31">
        <v>426</v>
      </c>
      <c r="B436" s="31" t="s">
        <v>519</v>
      </c>
      <c r="C436" s="31">
        <v>824.75</v>
      </c>
      <c r="D436" s="40">
        <v>837.94999999999993</v>
      </c>
      <c r="E436" s="40">
        <v>809.04999999999984</v>
      </c>
      <c r="F436" s="40">
        <v>793.34999999999991</v>
      </c>
      <c r="G436" s="40">
        <v>764.44999999999982</v>
      </c>
      <c r="H436" s="40">
        <v>853.64999999999986</v>
      </c>
      <c r="I436" s="40">
        <v>882.55</v>
      </c>
      <c r="J436" s="40">
        <v>898.24999999999989</v>
      </c>
      <c r="K436" s="31">
        <v>866.85</v>
      </c>
      <c r="L436" s="31">
        <v>822.25</v>
      </c>
      <c r="M436" s="31">
        <v>0.36797000000000002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737.15</v>
      </c>
      <c r="D437" s="40">
        <v>741.13333333333321</v>
      </c>
      <c r="E437" s="40">
        <v>729.71666666666647</v>
      </c>
      <c r="F437" s="40">
        <v>722.2833333333333</v>
      </c>
      <c r="G437" s="40">
        <v>710.86666666666656</v>
      </c>
      <c r="H437" s="40">
        <v>748.56666666666638</v>
      </c>
      <c r="I437" s="40">
        <v>759.98333333333312</v>
      </c>
      <c r="J437" s="40">
        <v>767.41666666666629</v>
      </c>
      <c r="K437" s="31">
        <v>752.55</v>
      </c>
      <c r="L437" s="31">
        <v>733.7</v>
      </c>
      <c r="M437" s="31">
        <v>25.77704</v>
      </c>
      <c r="N437" s="1"/>
      <c r="O437" s="1"/>
    </row>
    <row r="438" spans="1:15" ht="12.75" customHeight="1">
      <c r="A438" s="31">
        <v>428</v>
      </c>
      <c r="B438" s="31" t="s">
        <v>520</v>
      </c>
      <c r="C438" s="31">
        <v>429.5</v>
      </c>
      <c r="D438" s="40">
        <v>428.34999999999997</v>
      </c>
      <c r="E438" s="40">
        <v>423.14999999999992</v>
      </c>
      <c r="F438" s="40">
        <v>416.79999999999995</v>
      </c>
      <c r="G438" s="40">
        <v>411.59999999999991</v>
      </c>
      <c r="H438" s="40">
        <v>434.69999999999993</v>
      </c>
      <c r="I438" s="40">
        <v>439.9</v>
      </c>
      <c r="J438" s="40">
        <v>446.24999999999994</v>
      </c>
      <c r="K438" s="31">
        <v>433.55</v>
      </c>
      <c r="L438" s="31">
        <v>422</v>
      </c>
      <c r="M438" s="31">
        <v>3.4509099999999999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527.45000000000005</v>
      </c>
      <c r="D439" s="40">
        <v>529.63333333333333</v>
      </c>
      <c r="E439" s="40">
        <v>520.26666666666665</v>
      </c>
      <c r="F439" s="40">
        <v>513.08333333333337</v>
      </c>
      <c r="G439" s="40">
        <v>503.7166666666667</v>
      </c>
      <c r="H439" s="40">
        <v>536.81666666666661</v>
      </c>
      <c r="I439" s="40">
        <v>546.18333333333317</v>
      </c>
      <c r="J439" s="40">
        <v>553.36666666666656</v>
      </c>
      <c r="K439" s="31">
        <v>539</v>
      </c>
      <c r="L439" s="31">
        <v>522.45000000000005</v>
      </c>
      <c r="M439" s="31">
        <v>11.04735</v>
      </c>
      <c r="N439" s="1"/>
      <c r="O439" s="1"/>
    </row>
    <row r="440" spans="1:15" ht="12.75" customHeight="1">
      <c r="A440" s="31">
        <v>430</v>
      </c>
      <c r="B440" s="31" t="s">
        <v>523</v>
      </c>
      <c r="C440" s="31">
        <v>710.15</v>
      </c>
      <c r="D440" s="40">
        <v>712.38333333333333</v>
      </c>
      <c r="E440" s="40">
        <v>699.76666666666665</v>
      </c>
      <c r="F440" s="40">
        <v>689.38333333333333</v>
      </c>
      <c r="G440" s="40">
        <v>676.76666666666665</v>
      </c>
      <c r="H440" s="40">
        <v>722.76666666666665</v>
      </c>
      <c r="I440" s="40">
        <v>735.38333333333321</v>
      </c>
      <c r="J440" s="40">
        <v>745.76666666666665</v>
      </c>
      <c r="K440" s="31">
        <v>725</v>
      </c>
      <c r="L440" s="31">
        <v>702</v>
      </c>
      <c r="M440" s="31">
        <v>0.67208999999999997</v>
      </c>
      <c r="N440" s="1"/>
      <c r="O440" s="1"/>
    </row>
    <row r="441" spans="1:15" ht="12.75" customHeight="1">
      <c r="A441" s="31">
        <v>431</v>
      </c>
      <c r="B441" s="31" t="s">
        <v>521</v>
      </c>
      <c r="C441" s="31">
        <v>402.45</v>
      </c>
      <c r="D441" s="40">
        <v>407.38333333333338</v>
      </c>
      <c r="E441" s="40">
        <v>395.21666666666675</v>
      </c>
      <c r="F441" s="40">
        <v>387.98333333333335</v>
      </c>
      <c r="G441" s="40">
        <v>375.81666666666672</v>
      </c>
      <c r="H441" s="40">
        <v>414.61666666666679</v>
      </c>
      <c r="I441" s="40">
        <v>426.78333333333342</v>
      </c>
      <c r="J441" s="40">
        <v>434.01666666666682</v>
      </c>
      <c r="K441" s="31">
        <v>419.55</v>
      </c>
      <c r="L441" s="31">
        <v>400.15</v>
      </c>
      <c r="M441" s="31">
        <v>1.2357199999999999</v>
      </c>
      <c r="N441" s="1"/>
      <c r="O441" s="1"/>
    </row>
    <row r="442" spans="1:15" ht="12.75" customHeight="1">
      <c r="A442" s="31">
        <v>432</v>
      </c>
      <c r="B442" s="31" t="s">
        <v>522</v>
      </c>
      <c r="C442" s="31">
        <v>2303.75</v>
      </c>
      <c r="D442" s="40">
        <v>2308.2666666666669</v>
      </c>
      <c r="E442" s="40">
        <v>2261.5333333333338</v>
      </c>
      <c r="F442" s="40">
        <v>2219.3166666666671</v>
      </c>
      <c r="G442" s="40">
        <v>2172.5833333333339</v>
      </c>
      <c r="H442" s="40">
        <v>2350.4833333333336</v>
      </c>
      <c r="I442" s="40">
        <v>2397.2166666666662</v>
      </c>
      <c r="J442" s="40">
        <v>2439.4333333333334</v>
      </c>
      <c r="K442" s="31">
        <v>2355</v>
      </c>
      <c r="L442" s="31">
        <v>2266.0500000000002</v>
      </c>
      <c r="M442" s="31">
        <v>0.60460999999999998</v>
      </c>
      <c r="N442" s="1"/>
      <c r="O442" s="1"/>
    </row>
    <row r="443" spans="1:15" ht="12.75" customHeight="1">
      <c r="A443" s="31">
        <v>433</v>
      </c>
      <c r="B443" s="31" t="s">
        <v>524</v>
      </c>
      <c r="C443" s="31">
        <v>488.35</v>
      </c>
      <c r="D443" s="40">
        <v>488.51666666666665</v>
      </c>
      <c r="E443" s="40">
        <v>484.83333333333331</v>
      </c>
      <c r="F443" s="40">
        <v>481.31666666666666</v>
      </c>
      <c r="G443" s="40">
        <v>477.63333333333333</v>
      </c>
      <c r="H443" s="40">
        <v>492.0333333333333</v>
      </c>
      <c r="I443" s="40">
        <v>495.7166666666667</v>
      </c>
      <c r="J443" s="40">
        <v>499.23333333333329</v>
      </c>
      <c r="K443" s="31">
        <v>492.2</v>
      </c>
      <c r="L443" s="31">
        <v>485</v>
      </c>
      <c r="M443" s="31">
        <v>1.1022000000000001</v>
      </c>
      <c r="N443" s="1"/>
      <c r="O443" s="1"/>
    </row>
    <row r="444" spans="1:15" ht="12.75" customHeight="1">
      <c r="A444" s="31">
        <v>434</v>
      </c>
      <c r="B444" s="31" t="s">
        <v>525</v>
      </c>
      <c r="C444" s="31">
        <v>7</v>
      </c>
      <c r="D444" s="40">
        <v>7.05</v>
      </c>
      <c r="E444" s="40">
        <v>6.8999999999999995</v>
      </c>
      <c r="F444" s="40">
        <v>6.8</v>
      </c>
      <c r="G444" s="40">
        <v>6.6499999999999995</v>
      </c>
      <c r="H444" s="40">
        <v>7.1499999999999995</v>
      </c>
      <c r="I444" s="40">
        <v>7.3</v>
      </c>
      <c r="J444" s="40">
        <v>7.3999999999999995</v>
      </c>
      <c r="K444" s="31">
        <v>7.2</v>
      </c>
      <c r="L444" s="31">
        <v>6.95</v>
      </c>
      <c r="M444" s="31">
        <v>424.31828000000002</v>
      </c>
      <c r="N444" s="1"/>
      <c r="O444" s="1"/>
    </row>
    <row r="445" spans="1:15" ht="12.75" customHeight="1">
      <c r="A445" s="31">
        <v>435</v>
      </c>
      <c r="B445" s="31" t="s">
        <v>512</v>
      </c>
      <c r="C445" s="31">
        <v>391.55</v>
      </c>
      <c r="D445" s="40">
        <v>394.38333333333338</v>
      </c>
      <c r="E445" s="40">
        <v>386.61666666666679</v>
      </c>
      <c r="F445" s="40">
        <v>381.68333333333339</v>
      </c>
      <c r="G445" s="40">
        <v>373.9166666666668</v>
      </c>
      <c r="H445" s="40">
        <v>399.31666666666678</v>
      </c>
      <c r="I445" s="40">
        <v>407.08333333333331</v>
      </c>
      <c r="J445" s="40">
        <v>412.01666666666677</v>
      </c>
      <c r="K445" s="31">
        <v>402.15</v>
      </c>
      <c r="L445" s="31">
        <v>389.45</v>
      </c>
      <c r="M445" s="31">
        <v>4.6281600000000003</v>
      </c>
      <c r="N445" s="1"/>
      <c r="O445" s="1"/>
    </row>
    <row r="446" spans="1:15" ht="12.75" customHeight="1">
      <c r="A446" s="31">
        <v>436</v>
      </c>
      <c r="B446" s="31" t="s">
        <v>526</v>
      </c>
      <c r="C446" s="31">
        <v>972.55</v>
      </c>
      <c r="D446" s="40">
        <v>977.0333333333333</v>
      </c>
      <c r="E446" s="40">
        <v>960.06666666666661</v>
      </c>
      <c r="F446" s="40">
        <v>947.58333333333326</v>
      </c>
      <c r="G446" s="40">
        <v>930.61666666666656</v>
      </c>
      <c r="H446" s="40">
        <v>989.51666666666665</v>
      </c>
      <c r="I446" s="40">
        <v>1006.4833333333333</v>
      </c>
      <c r="J446" s="40">
        <v>1018.9666666666667</v>
      </c>
      <c r="K446" s="31">
        <v>994</v>
      </c>
      <c r="L446" s="31">
        <v>964.55</v>
      </c>
      <c r="M446" s="31">
        <v>9.4880000000000006E-2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569.85</v>
      </c>
      <c r="D447" s="40">
        <v>578.01666666666677</v>
      </c>
      <c r="E447" s="40">
        <v>557.08333333333348</v>
      </c>
      <c r="F447" s="40">
        <v>544.31666666666672</v>
      </c>
      <c r="G447" s="40">
        <v>523.38333333333344</v>
      </c>
      <c r="H447" s="40">
        <v>590.78333333333353</v>
      </c>
      <c r="I447" s="40">
        <v>611.7166666666667</v>
      </c>
      <c r="J447" s="40">
        <v>624.48333333333358</v>
      </c>
      <c r="K447" s="31">
        <v>598.95000000000005</v>
      </c>
      <c r="L447" s="31">
        <v>565.25</v>
      </c>
      <c r="M447" s="31">
        <v>7.5561499999999997</v>
      </c>
      <c r="N447" s="1"/>
      <c r="O447" s="1"/>
    </row>
    <row r="448" spans="1:15" ht="12.75" customHeight="1">
      <c r="A448" s="31">
        <v>438</v>
      </c>
      <c r="B448" s="31" t="s">
        <v>531</v>
      </c>
      <c r="C448" s="31">
        <v>1595.5</v>
      </c>
      <c r="D448" s="40">
        <v>1566.1000000000001</v>
      </c>
      <c r="E448" s="40">
        <v>1534.6500000000003</v>
      </c>
      <c r="F448" s="40">
        <v>1473.8000000000002</v>
      </c>
      <c r="G448" s="40">
        <v>1442.3500000000004</v>
      </c>
      <c r="H448" s="40">
        <v>1626.9500000000003</v>
      </c>
      <c r="I448" s="40">
        <v>1658.4</v>
      </c>
      <c r="J448" s="40">
        <v>1719.2500000000002</v>
      </c>
      <c r="K448" s="31">
        <v>1597.55</v>
      </c>
      <c r="L448" s="31">
        <v>1505.25</v>
      </c>
      <c r="M448" s="31">
        <v>5.3224099999999996</v>
      </c>
      <c r="N448" s="1"/>
      <c r="O448" s="1"/>
    </row>
    <row r="449" spans="1:15" ht="12.75" customHeight="1">
      <c r="A449" s="31">
        <v>439</v>
      </c>
      <c r="B449" s="31" t="s">
        <v>532</v>
      </c>
      <c r="C449" s="31">
        <v>13113.05</v>
      </c>
      <c r="D449" s="40">
        <v>13224.35</v>
      </c>
      <c r="E449" s="40">
        <v>12948.7</v>
      </c>
      <c r="F449" s="40">
        <v>12784.35</v>
      </c>
      <c r="G449" s="40">
        <v>12508.7</v>
      </c>
      <c r="H449" s="40">
        <v>13388.7</v>
      </c>
      <c r="I449" s="40">
        <v>13664.349999999999</v>
      </c>
      <c r="J449" s="40">
        <v>13828.7</v>
      </c>
      <c r="K449" s="31">
        <v>13500</v>
      </c>
      <c r="L449" s="31">
        <v>13060</v>
      </c>
      <c r="M449" s="31">
        <v>1.1270000000000001E-2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896.2</v>
      </c>
      <c r="D450" s="40">
        <v>903.4666666666667</v>
      </c>
      <c r="E450" s="40">
        <v>885.93333333333339</v>
      </c>
      <c r="F450" s="40">
        <v>875.66666666666674</v>
      </c>
      <c r="G450" s="40">
        <v>858.13333333333344</v>
      </c>
      <c r="H450" s="40">
        <v>913.73333333333335</v>
      </c>
      <c r="I450" s="40">
        <v>931.26666666666665</v>
      </c>
      <c r="J450" s="40">
        <v>941.5333333333333</v>
      </c>
      <c r="K450" s="31">
        <v>921</v>
      </c>
      <c r="L450" s="31">
        <v>893.2</v>
      </c>
      <c r="M450" s="31">
        <v>14.981339999999999</v>
      </c>
      <c r="N450" s="1"/>
      <c r="O450" s="1"/>
    </row>
    <row r="451" spans="1:15" ht="12.75" customHeight="1">
      <c r="A451" s="31">
        <v>441</v>
      </c>
      <c r="B451" s="31" t="s">
        <v>533</v>
      </c>
      <c r="C451" s="31">
        <v>202.5</v>
      </c>
      <c r="D451" s="40">
        <v>203.79999999999998</v>
      </c>
      <c r="E451" s="40">
        <v>200.69999999999996</v>
      </c>
      <c r="F451" s="40">
        <v>198.89999999999998</v>
      </c>
      <c r="G451" s="40">
        <v>195.79999999999995</v>
      </c>
      <c r="H451" s="40">
        <v>205.59999999999997</v>
      </c>
      <c r="I451" s="40">
        <v>208.7</v>
      </c>
      <c r="J451" s="40">
        <v>210.49999999999997</v>
      </c>
      <c r="K451" s="31">
        <v>206.9</v>
      </c>
      <c r="L451" s="31">
        <v>202</v>
      </c>
      <c r="M451" s="31">
        <v>6.8335600000000003</v>
      </c>
      <c r="N451" s="1"/>
      <c r="O451" s="1"/>
    </row>
    <row r="452" spans="1:15" ht="12.75" customHeight="1">
      <c r="A452" s="31">
        <v>442</v>
      </c>
      <c r="B452" s="31" t="s">
        <v>534</v>
      </c>
      <c r="C452" s="31">
        <v>1292.3499999999999</v>
      </c>
      <c r="D452" s="40">
        <v>1294.7166666666667</v>
      </c>
      <c r="E452" s="40">
        <v>1270.4833333333333</v>
      </c>
      <c r="F452" s="40">
        <v>1248.6166666666666</v>
      </c>
      <c r="G452" s="40">
        <v>1224.3833333333332</v>
      </c>
      <c r="H452" s="40">
        <v>1316.5833333333335</v>
      </c>
      <c r="I452" s="40">
        <v>1340.8166666666671</v>
      </c>
      <c r="J452" s="40">
        <v>1362.6833333333336</v>
      </c>
      <c r="K452" s="31">
        <v>1318.95</v>
      </c>
      <c r="L452" s="31">
        <v>1272.8499999999999</v>
      </c>
      <c r="M452" s="31">
        <v>3.0245500000000001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747.6</v>
      </c>
      <c r="D453" s="40">
        <v>757.04999999999984</v>
      </c>
      <c r="E453" s="40">
        <v>736.09999999999968</v>
      </c>
      <c r="F453" s="40">
        <v>724.5999999999998</v>
      </c>
      <c r="G453" s="40">
        <v>703.64999999999964</v>
      </c>
      <c r="H453" s="40">
        <v>768.54999999999973</v>
      </c>
      <c r="I453" s="40">
        <v>789.49999999999977</v>
      </c>
      <c r="J453" s="40">
        <v>800.99999999999977</v>
      </c>
      <c r="K453" s="31">
        <v>778</v>
      </c>
      <c r="L453" s="31">
        <v>745.55</v>
      </c>
      <c r="M453" s="31">
        <v>16.541429999999998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5701.85</v>
      </c>
      <c r="D454" s="40">
        <v>5754.4833333333336</v>
      </c>
      <c r="E454" s="40">
        <v>5638.666666666667</v>
      </c>
      <c r="F454" s="40">
        <v>5575.4833333333336</v>
      </c>
      <c r="G454" s="40">
        <v>5459.666666666667</v>
      </c>
      <c r="H454" s="40">
        <v>5817.666666666667</v>
      </c>
      <c r="I454" s="40">
        <v>5933.4833333333327</v>
      </c>
      <c r="J454" s="40">
        <v>5996.666666666667</v>
      </c>
      <c r="K454" s="31">
        <v>5870.3</v>
      </c>
      <c r="L454" s="31">
        <v>5691.3</v>
      </c>
      <c r="M454" s="31">
        <v>1.40411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467.2</v>
      </c>
      <c r="D455" s="40">
        <v>471.36666666666662</v>
      </c>
      <c r="E455" s="40">
        <v>461.83333333333326</v>
      </c>
      <c r="F455" s="40">
        <v>456.46666666666664</v>
      </c>
      <c r="G455" s="40">
        <v>446.93333333333328</v>
      </c>
      <c r="H455" s="40">
        <v>476.73333333333323</v>
      </c>
      <c r="I455" s="40">
        <v>486.26666666666665</v>
      </c>
      <c r="J455" s="40">
        <v>491.63333333333321</v>
      </c>
      <c r="K455" s="31">
        <v>480.9</v>
      </c>
      <c r="L455" s="31">
        <v>466</v>
      </c>
      <c r="M455" s="31">
        <v>174.73075</v>
      </c>
      <c r="N455" s="1"/>
      <c r="O455" s="1"/>
    </row>
    <row r="456" spans="1:15" ht="12.75" customHeight="1">
      <c r="A456" s="31">
        <v>446</v>
      </c>
      <c r="B456" s="31" t="s">
        <v>535</v>
      </c>
      <c r="C456" s="31">
        <v>247.3</v>
      </c>
      <c r="D456" s="40">
        <v>250.9</v>
      </c>
      <c r="E456" s="40">
        <v>242.7</v>
      </c>
      <c r="F456" s="40">
        <v>238.1</v>
      </c>
      <c r="G456" s="40">
        <v>229.89999999999998</v>
      </c>
      <c r="H456" s="40">
        <v>255.5</v>
      </c>
      <c r="I456" s="40">
        <v>263.7</v>
      </c>
      <c r="J456" s="40">
        <v>268.3</v>
      </c>
      <c r="K456" s="31">
        <v>259.10000000000002</v>
      </c>
      <c r="L456" s="31">
        <v>246.3</v>
      </c>
      <c r="M456" s="31">
        <v>31.35182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220.85</v>
      </c>
      <c r="D457" s="40">
        <v>222.51666666666665</v>
      </c>
      <c r="E457" s="40">
        <v>218.43333333333331</v>
      </c>
      <c r="F457" s="40">
        <v>216.01666666666665</v>
      </c>
      <c r="G457" s="40">
        <v>211.93333333333331</v>
      </c>
      <c r="H457" s="40">
        <v>224.93333333333331</v>
      </c>
      <c r="I457" s="40">
        <v>229.01666666666668</v>
      </c>
      <c r="J457" s="40">
        <v>231.43333333333331</v>
      </c>
      <c r="K457" s="31">
        <v>226.6</v>
      </c>
      <c r="L457" s="31">
        <v>220.1</v>
      </c>
      <c r="M457" s="31">
        <v>343.99065999999999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1108.8</v>
      </c>
      <c r="D458" s="40">
        <v>1117.3333333333333</v>
      </c>
      <c r="E458" s="40">
        <v>1093.6666666666665</v>
      </c>
      <c r="F458" s="40">
        <v>1078.5333333333333</v>
      </c>
      <c r="G458" s="40">
        <v>1054.8666666666666</v>
      </c>
      <c r="H458" s="40">
        <v>1132.4666666666665</v>
      </c>
      <c r="I458" s="40">
        <v>1156.133333333333</v>
      </c>
      <c r="J458" s="40">
        <v>1171.2666666666664</v>
      </c>
      <c r="K458" s="31">
        <v>1141</v>
      </c>
      <c r="L458" s="31">
        <v>1102.2</v>
      </c>
      <c r="M458" s="31">
        <v>82.159400000000005</v>
      </c>
      <c r="N458" s="1"/>
      <c r="O458" s="1"/>
    </row>
    <row r="459" spans="1:15" ht="12.75" customHeight="1">
      <c r="A459" s="31">
        <v>449</v>
      </c>
      <c r="B459" s="31" t="s">
        <v>864</v>
      </c>
      <c r="C459" s="31">
        <v>722.35</v>
      </c>
      <c r="D459" s="40">
        <v>733.11666666666667</v>
      </c>
      <c r="E459" s="40">
        <v>707.23333333333335</v>
      </c>
      <c r="F459" s="40">
        <v>692.11666666666667</v>
      </c>
      <c r="G459" s="40">
        <v>666.23333333333335</v>
      </c>
      <c r="H459" s="40">
        <v>748.23333333333335</v>
      </c>
      <c r="I459" s="40">
        <v>774.11666666666679</v>
      </c>
      <c r="J459" s="40">
        <v>789.23333333333335</v>
      </c>
      <c r="K459" s="31">
        <v>759</v>
      </c>
      <c r="L459" s="31">
        <v>718</v>
      </c>
      <c r="M459" s="31">
        <v>0.68406</v>
      </c>
      <c r="N459" s="1"/>
      <c r="O459" s="1"/>
    </row>
    <row r="460" spans="1:15" ht="12.75" customHeight="1">
      <c r="A460" s="31">
        <v>450</v>
      </c>
      <c r="B460" s="31" t="s">
        <v>527</v>
      </c>
      <c r="C460" s="31">
        <v>2203.0500000000002</v>
      </c>
      <c r="D460" s="40">
        <v>2209.9</v>
      </c>
      <c r="E460" s="40">
        <v>2142.5500000000002</v>
      </c>
      <c r="F460" s="40">
        <v>2082.0500000000002</v>
      </c>
      <c r="G460" s="40">
        <v>2014.7000000000003</v>
      </c>
      <c r="H460" s="40">
        <v>2270.4</v>
      </c>
      <c r="I460" s="40">
        <v>2337.7499999999995</v>
      </c>
      <c r="J460" s="40">
        <v>2398.25</v>
      </c>
      <c r="K460" s="31">
        <v>2277.25</v>
      </c>
      <c r="L460" s="31">
        <v>2149.4</v>
      </c>
      <c r="M460" s="31">
        <v>1.38171</v>
      </c>
      <c r="N460" s="1"/>
      <c r="O460" s="1"/>
    </row>
    <row r="461" spans="1:15" ht="12.75" customHeight="1">
      <c r="A461" s="31">
        <v>451</v>
      </c>
      <c r="B461" s="31" t="s">
        <v>528</v>
      </c>
      <c r="C461" s="31">
        <v>796.15</v>
      </c>
      <c r="D461" s="40">
        <v>802.05000000000007</v>
      </c>
      <c r="E461" s="40">
        <v>784.10000000000014</v>
      </c>
      <c r="F461" s="40">
        <v>772.05000000000007</v>
      </c>
      <c r="G461" s="40">
        <v>754.10000000000014</v>
      </c>
      <c r="H461" s="40">
        <v>814.10000000000014</v>
      </c>
      <c r="I461" s="40">
        <v>832.05000000000018</v>
      </c>
      <c r="J461" s="40">
        <v>844.10000000000014</v>
      </c>
      <c r="K461" s="31">
        <v>820</v>
      </c>
      <c r="L461" s="31">
        <v>790</v>
      </c>
      <c r="M461" s="31">
        <v>0.30118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3536.4</v>
      </c>
      <c r="D462" s="40">
        <v>3572.1333333333332</v>
      </c>
      <c r="E462" s="40">
        <v>3486.2666666666664</v>
      </c>
      <c r="F462" s="40">
        <v>3436.1333333333332</v>
      </c>
      <c r="G462" s="40">
        <v>3350.2666666666664</v>
      </c>
      <c r="H462" s="40">
        <v>3622.2666666666664</v>
      </c>
      <c r="I462" s="40">
        <v>3708.1333333333332</v>
      </c>
      <c r="J462" s="40">
        <v>3758.2666666666664</v>
      </c>
      <c r="K462" s="31">
        <v>3658</v>
      </c>
      <c r="L462" s="31">
        <v>3522</v>
      </c>
      <c r="M462" s="31">
        <v>18.496420000000001</v>
      </c>
      <c r="N462" s="1"/>
      <c r="O462" s="1"/>
    </row>
    <row r="463" spans="1:15" ht="12.75" customHeight="1">
      <c r="A463" s="31">
        <v>453</v>
      </c>
      <c r="B463" s="31" t="s">
        <v>536</v>
      </c>
      <c r="C463" s="31">
        <v>4168.1000000000004</v>
      </c>
      <c r="D463" s="40">
        <v>4191.9666666666672</v>
      </c>
      <c r="E463" s="40">
        <v>4083.9333333333343</v>
      </c>
      <c r="F463" s="40">
        <v>3999.7666666666673</v>
      </c>
      <c r="G463" s="40">
        <v>3891.7333333333345</v>
      </c>
      <c r="H463" s="40">
        <v>4276.1333333333341</v>
      </c>
      <c r="I463" s="40">
        <v>4384.166666666667</v>
      </c>
      <c r="J463" s="40">
        <v>4468.3333333333339</v>
      </c>
      <c r="K463" s="31">
        <v>4300</v>
      </c>
      <c r="L463" s="31">
        <v>4107.8</v>
      </c>
      <c r="M463" s="31">
        <v>0.27973999999999999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1551.75</v>
      </c>
      <c r="D464" s="40">
        <v>1572.7166666666665</v>
      </c>
      <c r="E464" s="40">
        <v>1525.883333333333</v>
      </c>
      <c r="F464" s="40">
        <v>1500.0166666666664</v>
      </c>
      <c r="G464" s="40">
        <v>1453.1833333333329</v>
      </c>
      <c r="H464" s="40">
        <v>1598.583333333333</v>
      </c>
      <c r="I464" s="40">
        <v>1645.4166666666665</v>
      </c>
      <c r="J464" s="40">
        <v>1671.2833333333331</v>
      </c>
      <c r="K464" s="31">
        <v>1619.55</v>
      </c>
      <c r="L464" s="31">
        <v>1546.85</v>
      </c>
      <c r="M464" s="31">
        <v>29.117809999999999</v>
      </c>
      <c r="N464" s="1"/>
      <c r="O464" s="1"/>
    </row>
    <row r="465" spans="1:15" ht="12.75" customHeight="1">
      <c r="A465" s="31">
        <v>455</v>
      </c>
      <c r="B465" s="31" t="s">
        <v>538</v>
      </c>
      <c r="C465" s="31">
        <v>1673.45</v>
      </c>
      <c r="D465" s="40">
        <v>1702.0666666666666</v>
      </c>
      <c r="E465" s="40">
        <v>1615.4333333333332</v>
      </c>
      <c r="F465" s="40">
        <v>1557.4166666666665</v>
      </c>
      <c r="G465" s="40">
        <v>1470.7833333333331</v>
      </c>
      <c r="H465" s="40">
        <v>1760.0833333333333</v>
      </c>
      <c r="I465" s="40">
        <v>1846.7166666666665</v>
      </c>
      <c r="J465" s="40">
        <v>1904.7333333333333</v>
      </c>
      <c r="K465" s="31">
        <v>1788.7</v>
      </c>
      <c r="L465" s="31">
        <v>1644.05</v>
      </c>
      <c r="M465" s="31">
        <v>0.85079000000000005</v>
      </c>
      <c r="N465" s="1"/>
      <c r="O465" s="1"/>
    </row>
    <row r="466" spans="1:15" ht="12.75" customHeight="1">
      <c r="A466" s="31">
        <v>456</v>
      </c>
      <c r="B466" s="31" t="s">
        <v>539</v>
      </c>
      <c r="C466" s="31">
        <v>1104.1500000000001</v>
      </c>
      <c r="D466" s="40">
        <v>1108.6333333333334</v>
      </c>
      <c r="E466" s="40">
        <v>1092.2666666666669</v>
      </c>
      <c r="F466" s="40">
        <v>1080.3833333333334</v>
      </c>
      <c r="G466" s="40">
        <v>1064.0166666666669</v>
      </c>
      <c r="H466" s="40">
        <v>1120.5166666666669</v>
      </c>
      <c r="I466" s="40">
        <v>1136.8833333333332</v>
      </c>
      <c r="J466" s="40">
        <v>1148.7666666666669</v>
      </c>
      <c r="K466" s="31">
        <v>1125</v>
      </c>
      <c r="L466" s="31">
        <v>1096.75</v>
      </c>
      <c r="M466" s="31">
        <v>0.90585000000000004</v>
      </c>
      <c r="N466" s="1"/>
      <c r="O466" s="1"/>
    </row>
    <row r="467" spans="1:15" ht="12.75" customHeight="1">
      <c r="A467" s="31">
        <v>457</v>
      </c>
      <c r="B467" s="31" t="s">
        <v>543</v>
      </c>
      <c r="C467" s="31">
        <v>1637.65</v>
      </c>
      <c r="D467" s="40">
        <v>1635.5666666666668</v>
      </c>
      <c r="E467" s="40">
        <v>1620.1833333333336</v>
      </c>
      <c r="F467" s="40">
        <v>1602.7166666666667</v>
      </c>
      <c r="G467" s="40">
        <v>1587.3333333333335</v>
      </c>
      <c r="H467" s="40">
        <v>1653.0333333333338</v>
      </c>
      <c r="I467" s="40">
        <v>1668.416666666667</v>
      </c>
      <c r="J467" s="40">
        <v>1685.8833333333339</v>
      </c>
      <c r="K467" s="31">
        <v>1650.95</v>
      </c>
      <c r="L467" s="31">
        <v>1618.1</v>
      </c>
      <c r="M467" s="31">
        <v>0.30297000000000002</v>
      </c>
      <c r="N467" s="1"/>
      <c r="O467" s="1"/>
    </row>
    <row r="468" spans="1:15" ht="12.75" customHeight="1">
      <c r="A468" s="31">
        <v>458</v>
      </c>
      <c r="B468" s="31" t="s">
        <v>540</v>
      </c>
      <c r="C468" s="31">
        <v>1962.3</v>
      </c>
      <c r="D468" s="40">
        <v>1987.4333333333334</v>
      </c>
      <c r="E468" s="40">
        <v>1924.8666666666668</v>
      </c>
      <c r="F468" s="40">
        <v>1887.4333333333334</v>
      </c>
      <c r="G468" s="40">
        <v>1824.8666666666668</v>
      </c>
      <c r="H468" s="40">
        <v>2024.8666666666668</v>
      </c>
      <c r="I468" s="40">
        <v>2087.4333333333334</v>
      </c>
      <c r="J468" s="40">
        <v>2124.8666666666668</v>
      </c>
      <c r="K468" s="31">
        <v>2050</v>
      </c>
      <c r="L468" s="31">
        <v>1950</v>
      </c>
      <c r="M468" s="31">
        <v>0.55354000000000003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2325.3000000000002</v>
      </c>
      <c r="D469" s="40">
        <v>2341.1833333333329</v>
      </c>
      <c r="E469" s="40">
        <v>2302.516666666666</v>
      </c>
      <c r="F469" s="40">
        <v>2279.7333333333331</v>
      </c>
      <c r="G469" s="40">
        <v>2241.0666666666662</v>
      </c>
      <c r="H469" s="40">
        <v>2363.9666666666658</v>
      </c>
      <c r="I469" s="40">
        <v>2402.6333333333328</v>
      </c>
      <c r="J469" s="40">
        <v>2425.4166666666656</v>
      </c>
      <c r="K469" s="31">
        <v>2379.85</v>
      </c>
      <c r="L469" s="31">
        <v>2318.4</v>
      </c>
      <c r="M469" s="31">
        <v>5.4764099999999996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2936.95</v>
      </c>
      <c r="D470" s="40">
        <v>2958.8833333333332</v>
      </c>
      <c r="E470" s="40">
        <v>2902.8166666666666</v>
      </c>
      <c r="F470" s="40">
        <v>2868.6833333333334</v>
      </c>
      <c r="G470" s="40">
        <v>2812.6166666666668</v>
      </c>
      <c r="H470" s="40">
        <v>2993.0166666666664</v>
      </c>
      <c r="I470" s="40">
        <v>3049.083333333333</v>
      </c>
      <c r="J470" s="40">
        <v>3083.2166666666662</v>
      </c>
      <c r="K470" s="31">
        <v>3014.95</v>
      </c>
      <c r="L470" s="31">
        <v>2924.75</v>
      </c>
      <c r="M470" s="31">
        <v>1.1237900000000001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554.70000000000005</v>
      </c>
      <c r="D471" s="40">
        <v>561.13333333333333</v>
      </c>
      <c r="E471" s="40">
        <v>545.31666666666661</v>
      </c>
      <c r="F471" s="40">
        <v>535.93333333333328</v>
      </c>
      <c r="G471" s="40">
        <v>520.11666666666656</v>
      </c>
      <c r="H471" s="40">
        <v>570.51666666666665</v>
      </c>
      <c r="I471" s="40">
        <v>586.33333333333348</v>
      </c>
      <c r="J471" s="40">
        <v>595.7166666666667</v>
      </c>
      <c r="K471" s="31">
        <v>576.95000000000005</v>
      </c>
      <c r="L471" s="31">
        <v>551.75</v>
      </c>
      <c r="M471" s="31">
        <v>14.10805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998</v>
      </c>
      <c r="D472" s="40">
        <v>1005.4</v>
      </c>
      <c r="E472" s="40">
        <v>981.7</v>
      </c>
      <c r="F472" s="40">
        <v>965.40000000000009</v>
      </c>
      <c r="G472" s="40">
        <v>941.70000000000016</v>
      </c>
      <c r="H472" s="40">
        <v>1021.6999999999999</v>
      </c>
      <c r="I472" s="40">
        <v>1045.4000000000001</v>
      </c>
      <c r="J472" s="40">
        <v>1061.6999999999998</v>
      </c>
      <c r="K472" s="31">
        <v>1029.0999999999999</v>
      </c>
      <c r="L472" s="31">
        <v>989.1</v>
      </c>
      <c r="M472" s="31">
        <v>3.7351899999999998</v>
      </c>
      <c r="N472" s="1"/>
      <c r="O472" s="1"/>
    </row>
    <row r="473" spans="1:15" ht="12.75" customHeight="1">
      <c r="A473" s="31">
        <v>463</v>
      </c>
      <c r="B473" s="31" t="s">
        <v>541</v>
      </c>
      <c r="C473" s="31">
        <v>46.85</v>
      </c>
      <c r="D473" s="40">
        <v>46.35</v>
      </c>
      <c r="E473" s="40">
        <v>45.85</v>
      </c>
      <c r="F473" s="40">
        <v>44.85</v>
      </c>
      <c r="G473" s="40">
        <v>44.35</v>
      </c>
      <c r="H473" s="40">
        <v>47.35</v>
      </c>
      <c r="I473" s="40">
        <v>47.85</v>
      </c>
      <c r="J473" s="40">
        <v>48.85</v>
      </c>
      <c r="K473" s="31">
        <v>46.85</v>
      </c>
      <c r="L473" s="31">
        <v>45.35</v>
      </c>
      <c r="M473" s="31">
        <v>118.0677</v>
      </c>
      <c r="N473" s="1"/>
      <c r="O473" s="1"/>
    </row>
    <row r="474" spans="1:15" ht="12.75" customHeight="1">
      <c r="A474" s="31">
        <v>464</v>
      </c>
      <c r="B474" s="31" t="s">
        <v>542</v>
      </c>
      <c r="C474" s="31">
        <v>182.4</v>
      </c>
      <c r="D474" s="40">
        <v>180.6</v>
      </c>
      <c r="E474" s="40">
        <v>175.2</v>
      </c>
      <c r="F474" s="40">
        <v>168</v>
      </c>
      <c r="G474" s="40">
        <v>162.6</v>
      </c>
      <c r="H474" s="40">
        <v>187.79999999999998</v>
      </c>
      <c r="I474" s="40">
        <v>193.20000000000002</v>
      </c>
      <c r="J474" s="40">
        <v>200.39999999999998</v>
      </c>
      <c r="K474" s="31">
        <v>186</v>
      </c>
      <c r="L474" s="31">
        <v>173.4</v>
      </c>
      <c r="M474" s="31">
        <v>9.7438800000000008</v>
      </c>
      <c r="N474" s="1"/>
      <c r="O474" s="1"/>
    </row>
    <row r="475" spans="1:15" ht="12.75" customHeight="1">
      <c r="A475" s="31">
        <v>465</v>
      </c>
      <c r="B475" s="31" t="s">
        <v>529</v>
      </c>
      <c r="C475" s="31">
        <v>10096</v>
      </c>
      <c r="D475" s="40">
        <v>10229.833333333334</v>
      </c>
      <c r="E475" s="40">
        <v>9908.8166666666675</v>
      </c>
      <c r="F475" s="40">
        <v>9721.6333333333332</v>
      </c>
      <c r="G475" s="40">
        <v>9400.6166666666668</v>
      </c>
      <c r="H475" s="40">
        <v>10417.016666666668</v>
      </c>
      <c r="I475" s="40">
        <v>10738.033333333335</v>
      </c>
      <c r="J475" s="40">
        <v>10925.216666666669</v>
      </c>
      <c r="K475" s="31">
        <v>10550.85</v>
      </c>
      <c r="L475" s="31">
        <v>10042.65</v>
      </c>
      <c r="M475" s="31">
        <v>0.26407000000000003</v>
      </c>
      <c r="N475" s="1"/>
      <c r="O475" s="1"/>
    </row>
    <row r="476" spans="1:15" ht="12.75" customHeight="1">
      <c r="A476" s="31">
        <v>466</v>
      </c>
      <c r="B476" s="31" t="s">
        <v>865</v>
      </c>
      <c r="C476" s="31">
        <v>136.75</v>
      </c>
      <c r="D476" s="40">
        <v>136.75</v>
      </c>
      <c r="E476" s="40">
        <v>136.75</v>
      </c>
      <c r="F476" s="40">
        <v>136.75</v>
      </c>
      <c r="G476" s="40">
        <v>136.75</v>
      </c>
      <c r="H476" s="40">
        <v>136.75</v>
      </c>
      <c r="I476" s="40">
        <v>136.75</v>
      </c>
      <c r="J476" s="40">
        <v>136.75</v>
      </c>
      <c r="K476" s="31">
        <v>136.75</v>
      </c>
      <c r="L476" s="31">
        <v>136.75</v>
      </c>
      <c r="M476" s="31">
        <v>13.44225</v>
      </c>
      <c r="N476" s="1"/>
      <c r="O476" s="1"/>
    </row>
    <row r="477" spans="1:15" ht="12.75" customHeight="1">
      <c r="A477" s="31">
        <v>467</v>
      </c>
      <c r="B477" s="31" t="s">
        <v>530</v>
      </c>
      <c r="C477" s="31">
        <v>40.799999999999997</v>
      </c>
      <c r="D477" s="40">
        <v>41.15</v>
      </c>
      <c r="E477" s="40">
        <v>40.15</v>
      </c>
      <c r="F477" s="40">
        <v>39.5</v>
      </c>
      <c r="G477" s="40">
        <v>38.5</v>
      </c>
      <c r="H477" s="40">
        <v>41.8</v>
      </c>
      <c r="I477" s="40">
        <v>42.8</v>
      </c>
      <c r="J477" s="40">
        <v>43.449999999999996</v>
      </c>
      <c r="K477" s="31">
        <v>42.15</v>
      </c>
      <c r="L477" s="31">
        <v>40.5</v>
      </c>
      <c r="M477" s="31">
        <v>56.862630000000003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661.15</v>
      </c>
      <c r="D478" s="40">
        <v>664.43333333333328</v>
      </c>
      <c r="E478" s="40">
        <v>655.26666666666654</v>
      </c>
      <c r="F478" s="40">
        <v>649.38333333333321</v>
      </c>
      <c r="G478" s="40">
        <v>640.21666666666647</v>
      </c>
      <c r="H478" s="40">
        <v>670.31666666666661</v>
      </c>
      <c r="I478" s="40">
        <v>679.48333333333335</v>
      </c>
      <c r="J478" s="40">
        <v>685.36666666666667</v>
      </c>
      <c r="K478" s="31">
        <v>673.6</v>
      </c>
      <c r="L478" s="31">
        <v>658.55</v>
      </c>
      <c r="M478" s="31">
        <v>10.68384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1499.65</v>
      </c>
      <c r="D479" s="40">
        <v>1503.5666666666666</v>
      </c>
      <c r="E479" s="40">
        <v>1489.2833333333333</v>
      </c>
      <c r="F479" s="40">
        <v>1478.9166666666667</v>
      </c>
      <c r="G479" s="40">
        <v>1464.6333333333334</v>
      </c>
      <c r="H479" s="40">
        <v>1513.9333333333332</v>
      </c>
      <c r="I479" s="40">
        <v>1528.2166666666665</v>
      </c>
      <c r="J479" s="40">
        <v>1538.583333333333</v>
      </c>
      <c r="K479" s="31">
        <v>1517.85</v>
      </c>
      <c r="L479" s="31">
        <v>1493.2</v>
      </c>
      <c r="M479" s="31">
        <v>1.82545</v>
      </c>
      <c r="N479" s="1"/>
      <c r="O479" s="1"/>
    </row>
    <row r="480" spans="1:15" ht="12.75" customHeight="1">
      <c r="A480" s="31">
        <v>470</v>
      </c>
      <c r="B480" s="31" t="s">
        <v>544</v>
      </c>
      <c r="C480" s="31">
        <v>13</v>
      </c>
      <c r="D480" s="40">
        <v>13.049999999999999</v>
      </c>
      <c r="E480" s="40">
        <v>12.899999999999999</v>
      </c>
      <c r="F480" s="40">
        <v>12.799999999999999</v>
      </c>
      <c r="G480" s="40">
        <v>12.649999999999999</v>
      </c>
      <c r="H480" s="40">
        <v>13.149999999999999</v>
      </c>
      <c r="I480" s="40">
        <v>13.3</v>
      </c>
      <c r="J480" s="40">
        <v>13.399999999999999</v>
      </c>
      <c r="K480" s="31">
        <v>13.2</v>
      </c>
      <c r="L480" s="31">
        <v>12.95</v>
      </c>
      <c r="M480" s="31">
        <v>36.059399999999997</v>
      </c>
      <c r="N480" s="1"/>
      <c r="O480" s="1"/>
    </row>
    <row r="481" spans="1:15" ht="12.75" customHeight="1">
      <c r="A481" s="31">
        <v>471</v>
      </c>
      <c r="B481" s="31" t="s">
        <v>545</v>
      </c>
      <c r="C481" s="31">
        <v>512.9</v>
      </c>
      <c r="D481" s="40">
        <v>515.76666666666665</v>
      </c>
      <c r="E481" s="40">
        <v>508.13333333333333</v>
      </c>
      <c r="F481" s="40">
        <v>503.36666666666667</v>
      </c>
      <c r="G481" s="40">
        <v>495.73333333333335</v>
      </c>
      <c r="H481" s="40">
        <v>520.5333333333333</v>
      </c>
      <c r="I481" s="40">
        <v>528.16666666666652</v>
      </c>
      <c r="J481" s="40">
        <v>532.93333333333328</v>
      </c>
      <c r="K481" s="31">
        <v>523.4</v>
      </c>
      <c r="L481" s="31">
        <v>511</v>
      </c>
      <c r="M481" s="31">
        <v>0.89214000000000004</v>
      </c>
      <c r="N481" s="1"/>
      <c r="O481" s="1"/>
    </row>
    <row r="482" spans="1:15" ht="12.75" customHeight="1">
      <c r="A482" s="31">
        <v>472</v>
      </c>
      <c r="B482" s="31" t="s">
        <v>547</v>
      </c>
      <c r="C482" s="31">
        <v>137.69999999999999</v>
      </c>
      <c r="D482" s="40">
        <v>139.51666666666665</v>
      </c>
      <c r="E482" s="40">
        <v>134.5333333333333</v>
      </c>
      <c r="F482" s="40">
        <v>131.36666666666665</v>
      </c>
      <c r="G482" s="40">
        <v>126.3833333333333</v>
      </c>
      <c r="H482" s="40">
        <v>142.68333333333331</v>
      </c>
      <c r="I482" s="40">
        <v>147.66666666666666</v>
      </c>
      <c r="J482" s="40">
        <v>150.83333333333331</v>
      </c>
      <c r="K482" s="31">
        <v>144.5</v>
      </c>
      <c r="L482" s="31">
        <v>136.35</v>
      </c>
      <c r="M482" s="31">
        <v>7.4470900000000002</v>
      </c>
      <c r="N482" s="1"/>
      <c r="O482" s="1"/>
    </row>
    <row r="483" spans="1:15" ht="12.75" customHeight="1">
      <c r="A483" s="31">
        <v>473</v>
      </c>
      <c r="B483" s="31" t="s">
        <v>548</v>
      </c>
      <c r="C483" s="31">
        <v>19.05</v>
      </c>
      <c r="D483" s="40">
        <v>19.216666666666669</v>
      </c>
      <c r="E483" s="40">
        <v>18.833333333333336</v>
      </c>
      <c r="F483" s="40">
        <v>18.616666666666667</v>
      </c>
      <c r="G483" s="40">
        <v>18.233333333333334</v>
      </c>
      <c r="H483" s="40">
        <v>19.433333333333337</v>
      </c>
      <c r="I483" s="40">
        <v>19.81666666666667</v>
      </c>
      <c r="J483" s="40">
        <v>20.033333333333339</v>
      </c>
      <c r="K483" s="31">
        <v>19.600000000000001</v>
      </c>
      <c r="L483" s="31">
        <v>19</v>
      </c>
      <c r="M483" s="31">
        <v>14.470940000000001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7214.6</v>
      </c>
      <c r="D484" s="40">
        <v>7268.4000000000005</v>
      </c>
      <c r="E484" s="40">
        <v>7147.2000000000007</v>
      </c>
      <c r="F484" s="40">
        <v>7079.8</v>
      </c>
      <c r="G484" s="40">
        <v>6958.6</v>
      </c>
      <c r="H484" s="40">
        <v>7335.8000000000011</v>
      </c>
      <c r="I484" s="40">
        <v>7457</v>
      </c>
      <c r="J484" s="40">
        <v>7524.4000000000015</v>
      </c>
      <c r="K484" s="31">
        <v>7389.6</v>
      </c>
      <c r="L484" s="31">
        <v>7201</v>
      </c>
      <c r="M484" s="31">
        <v>1.7385200000000001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44.75</v>
      </c>
      <c r="D485" s="40">
        <v>45.25</v>
      </c>
      <c r="E485" s="40">
        <v>44.05</v>
      </c>
      <c r="F485" s="40">
        <v>43.349999999999994</v>
      </c>
      <c r="G485" s="40">
        <v>42.149999999999991</v>
      </c>
      <c r="H485" s="40">
        <v>45.95</v>
      </c>
      <c r="I485" s="40">
        <v>47.150000000000006</v>
      </c>
      <c r="J485" s="40">
        <v>47.850000000000009</v>
      </c>
      <c r="K485" s="31">
        <v>46.45</v>
      </c>
      <c r="L485" s="31">
        <v>44.55</v>
      </c>
      <c r="M485" s="31">
        <v>133.12106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716.55</v>
      </c>
      <c r="D486" s="40">
        <v>718.18333333333339</v>
      </c>
      <c r="E486" s="40">
        <v>703.36666666666679</v>
      </c>
      <c r="F486" s="40">
        <v>690.18333333333339</v>
      </c>
      <c r="G486" s="40">
        <v>675.36666666666679</v>
      </c>
      <c r="H486" s="40">
        <v>731.36666666666679</v>
      </c>
      <c r="I486" s="40">
        <v>746.18333333333339</v>
      </c>
      <c r="J486" s="40">
        <v>759.36666666666679</v>
      </c>
      <c r="K486" s="31">
        <v>733</v>
      </c>
      <c r="L486" s="31">
        <v>705</v>
      </c>
      <c r="M486" s="31">
        <v>45.51735</v>
      </c>
      <c r="N486" s="1"/>
      <c r="O486" s="1"/>
    </row>
    <row r="487" spans="1:15" ht="12.75" customHeight="1">
      <c r="A487" s="31">
        <v>477</v>
      </c>
      <c r="B487" s="31" t="s">
        <v>546</v>
      </c>
      <c r="C487" s="31">
        <v>1020.5</v>
      </c>
      <c r="D487" s="40">
        <v>1029.7666666666667</v>
      </c>
      <c r="E487" s="40">
        <v>1005.7333333333333</v>
      </c>
      <c r="F487" s="40">
        <v>990.9666666666667</v>
      </c>
      <c r="G487" s="40">
        <v>966.93333333333339</v>
      </c>
      <c r="H487" s="40">
        <v>1044.5333333333333</v>
      </c>
      <c r="I487" s="40">
        <v>1068.5666666666666</v>
      </c>
      <c r="J487" s="40">
        <v>1083.3333333333333</v>
      </c>
      <c r="K487" s="31">
        <v>1053.8</v>
      </c>
      <c r="L487" s="31">
        <v>1015</v>
      </c>
      <c r="M487" s="31">
        <v>1.65324</v>
      </c>
      <c r="N487" s="1"/>
      <c r="O487" s="1"/>
    </row>
    <row r="488" spans="1:15" ht="12.75" customHeight="1">
      <c r="A488" s="31">
        <v>478</v>
      </c>
      <c r="B488" s="31" t="s">
        <v>551</v>
      </c>
      <c r="C488" s="31">
        <v>510.95</v>
      </c>
      <c r="D488" s="40">
        <v>515.69999999999993</v>
      </c>
      <c r="E488" s="40">
        <v>502.79999999999984</v>
      </c>
      <c r="F488" s="40">
        <v>494.64999999999992</v>
      </c>
      <c r="G488" s="40">
        <v>481.74999999999983</v>
      </c>
      <c r="H488" s="40">
        <v>523.84999999999991</v>
      </c>
      <c r="I488" s="40">
        <v>536.75</v>
      </c>
      <c r="J488" s="40">
        <v>544.89999999999986</v>
      </c>
      <c r="K488" s="31">
        <v>528.6</v>
      </c>
      <c r="L488" s="31">
        <v>507.55</v>
      </c>
      <c r="M488" s="31">
        <v>0.54300000000000004</v>
      </c>
      <c r="N488" s="1"/>
      <c r="O488" s="1"/>
    </row>
    <row r="489" spans="1:15" ht="12.75" customHeight="1">
      <c r="A489" s="31">
        <v>479</v>
      </c>
      <c r="B489" s="31" t="s">
        <v>552</v>
      </c>
      <c r="C489" s="31">
        <v>34.1</v>
      </c>
      <c r="D489" s="40">
        <v>34.133333333333333</v>
      </c>
      <c r="E489" s="40">
        <v>33.216666666666669</v>
      </c>
      <c r="F489" s="40">
        <v>32.333333333333336</v>
      </c>
      <c r="G489" s="40">
        <v>31.416666666666671</v>
      </c>
      <c r="H489" s="40">
        <v>35.016666666666666</v>
      </c>
      <c r="I489" s="40">
        <v>35.933333333333337</v>
      </c>
      <c r="J489" s="40">
        <v>36.816666666666663</v>
      </c>
      <c r="K489" s="31">
        <v>35.049999999999997</v>
      </c>
      <c r="L489" s="31">
        <v>33.25</v>
      </c>
      <c r="M489" s="31">
        <v>14.68263</v>
      </c>
      <c r="N489" s="1"/>
      <c r="O489" s="1"/>
    </row>
    <row r="490" spans="1:15" ht="12.75" customHeight="1">
      <c r="A490" s="31">
        <v>480</v>
      </c>
      <c r="B490" s="31" t="s">
        <v>553</v>
      </c>
      <c r="C490" s="31">
        <v>1059.2</v>
      </c>
      <c r="D490" s="40">
        <v>1064.9666666666667</v>
      </c>
      <c r="E490" s="40">
        <v>1037.3833333333334</v>
      </c>
      <c r="F490" s="40">
        <v>1015.5666666666668</v>
      </c>
      <c r="G490" s="40">
        <v>987.98333333333358</v>
      </c>
      <c r="H490" s="40">
        <v>1086.7833333333333</v>
      </c>
      <c r="I490" s="40">
        <v>1114.3666666666663</v>
      </c>
      <c r="J490" s="40">
        <v>1136.1833333333332</v>
      </c>
      <c r="K490" s="31">
        <v>1092.55</v>
      </c>
      <c r="L490" s="31">
        <v>1043.1500000000001</v>
      </c>
      <c r="M490" s="31">
        <v>0.41021000000000002</v>
      </c>
      <c r="N490" s="1"/>
      <c r="O490" s="1"/>
    </row>
    <row r="491" spans="1:15" ht="12.75" customHeight="1">
      <c r="A491" s="31">
        <v>481</v>
      </c>
      <c r="B491" s="31" t="s">
        <v>555</v>
      </c>
      <c r="C491" s="31">
        <v>285.2</v>
      </c>
      <c r="D491" s="40">
        <v>289.29999999999995</v>
      </c>
      <c r="E491" s="40">
        <v>279.94999999999993</v>
      </c>
      <c r="F491" s="40">
        <v>274.7</v>
      </c>
      <c r="G491" s="40">
        <v>265.34999999999997</v>
      </c>
      <c r="H491" s="40">
        <v>294.5499999999999</v>
      </c>
      <c r="I491" s="40">
        <v>303.89999999999992</v>
      </c>
      <c r="J491" s="40">
        <v>309.14999999999986</v>
      </c>
      <c r="K491" s="31">
        <v>298.64999999999998</v>
      </c>
      <c r="L491" s="31">
        <v>284.05</v>
      </c>
      <c r="M491" s="31">
        <v>2.52197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885.5</v>
      </c>
      <c r="D492" s="40">
        <v>886.19999999999993</v>
      </c>
      <c r="E492" s="40">
        <v>872.44999999999982</v>
      </c>
      <c r="F492" s="40">
        <v>859.39999999999986</v>
      </c>
      <c r="G492" s="40">
        <v>845.64999999999975</v>
      </c>
      <c r="H492" s="40">
        <v>899.24999999999989</v>
      </c>
      <c r="I492" s="40">
        <v>913.00000000000011</v>
      </c>
      <c r="J492" s="40">
        <v>926.05</v>
      </c>
      <c r="K492" s="31">
        <v>899.95</v>
      </c>
      <c r="L492" s="31">
        <v>873.15</v>
      </c>
      <c r="M492" s="31">
        <v>2.11354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335.7</v>
      </c>
      <c r="D493" s="40">
        <v>337.8</v>
      </c>
      <c r="E493" s="40">
        <v>332</v>
      </c>
      <c r="F493" s="40">
        <v>328.3</v>
      </c>
      <c r="G493" s="40">
        <v>322.5</v>
      </c>
      <c r="H493" s="40">
        <v>341.5</v>
      </c>
      <c r="I493" s="40">
        <v>347.30000000000007</v>
      </c>
      <c r="J493" s="40">
        <v>351</v>
      </c>
      <c r="K493" s="31">
        <v>343.6</v>
      </c>
      <c r="L493" s="31">
        <v>334.1</v>
      </c>
      <c r="M493" s="31">
        <v>86.122569999999996</v>
      </c>
      <c r="N493" s="1"/>
      <c r="O493" s="1"/>
    </row>
    <row r="494" spans="1:15" ht="12.75" customHeight="1">
      <c r="A494" s="31">
        <v>484</v>
      </c>
      <c r="B494" s="31" t="s">
        <v>556</v>
      </c>
      <c r="C494" s="31">
        <v>2538</v>
      </c>
      <c r="D494" s="40">
        <v>2557.15</v>
      </c>
      <c r="E494" s="40">
        <v>2507.9500000000003</v>
      </c>
      <c r="F494" s="40">
        <v>2477.9</v>
      </c>
      <c r="G494" s="40">
        <v>2428.7000000000003</v>
      </c>
      <c r="H494" s="40">
        <v>2587.2000000000003</v>
      </c>
      <c r="I494" s="40">
        <v>2636.4</v>
      </c>
      <c r="J494" s="40">
        <v>2666.4500000000003</v>
      </c>
      <c r="K494" s="31">
        <v>2606.35</v>
      </c>
      <c r="L494" s="31">
        <v>2527.1</v>
      </c>
      <c r="M494" s="31">
        <v>0.21908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232.75</v>
      </c>
      <c r="D495" s="40">
        <v>234.25</v>
      </c>
      <c r="E495" s="40">
        <v>230.6</v>
      </c>
      <c r="F495" s="40">
        <v>228.45</v>
      </c>
      <c r="G495" s="40">
        <v>224.79999999999998</v>
      </c>
      <c r="H495" s="40">
        <v>236.4</v>
      </c>
      <c r="I495" s="40">
        <v>240.04999999999998</v>
      </c>
      <c r="J495" s="40">
        <v>242.20000000000002</v>
      </c>
      <c r="K495" s="31">
        <v>237.9</v>
      </c>
      <c r="L495" s="31">
        <v>232.1</v>
      </c>
      <c r="M495" s="31">
        <v>1.4712700000000001</v>
      </c>
      <c r="N495" s="1"/>
      <c r="O495" s="1"/>
    </row>
    <row r="496" spans="1:15" ht="12.75" customHeight="1">
      <c r="A496" s="31">
        <v>486</v>
      </c>
      <c r="B496" s="31" t="s">
        <v>557</v>
      </c>
      <c r="C496" s="31">
        <v>1881.25</v>
      </c>
      <c r="D496" s="40">
        <v>1887.5</v>
      </c>
      <c r="E496" s="40">
        <v>1863.85</v>
      </c>
      <c r="F496" s="40">
        <v>1846.4499999999998</v>
      </c>
      <c r="G496" s="40">
        <v>1822.7999999999997</v>
      </c>
      <c r="H496" s="40">
        <v>1904.9</v>
      </c>
      <c r="I496" s="40">
        <v>1928.5500000000002</v>
      </c>
      <c r="J496" s="40">
        <v>1945.9500000000003</v>
      </c>
      <c r="K496" s="31">
        <v>1911.15</v>
      </c>
      <c r="L496" s="31">
        <v>1870.1</v>
      </c>
      <c r="M496" s="31">
        <v>0.18942000000000001</v>
      </c>
      <c r="N496" s="1"/>
      <c r="O496" s="1"/>
    </row>
    <row r="497" spans="1:15" ht="12.75" customHeight="1">
      <c r="A497" s="31">
        <v>487</v>
      </c>
      <c r="B497" s="31" t="s">
        <v>550</v>
      </c>
      <c r="C497" s="31">
        <v>528.20000000000005</v>
      </c>
      <c r="D497" s="40">
        <v>528.04999999999995</v>
      </c>
      <c r="E497" s="40">
        <v>513.19999999999993</v>
      </c>
      <c r="F497" s="40">
        <v>498.19999999999993</v>
      </c>
      <c r="G497" s="40">
        <v>483.34999999999991</v>
      </c>
      <c r="H497" s="40">
        <v>543.04999999999995</v>
      </c>
      <c r="I497" s="40">
        <v>557.89999999999986</v>
      </c>
      <c r="J497" s="40">
        <v>572.9</v>
      </c>
      <c r="K497" s="31">
        <v>542.9</v>
      </c>
      <c r="L497" s="31">
        <v>513.04999999999995</v>
      </c>
      <c r="M497" s="31">
        <v>4.0845700000000003</v>
      </c>
      <c r="N497" s="1"/>
      <c r="O497" s="1"/>
    </row>
    <row r="498" spans="1:15" ht="12.75" customHeight="1">
      <c r="A498" s="31">
        <v>488</v>
      </c>
      <c r="B498" s="31" t="s">
        <v>549</v>
      </c>
      <c r="C498" s="31">
        <v>3735.4</v>
      </c>
      <c r="D498" s="40">
        <v>3782.1</v>
      </c>
      <c r="E498" s="40">
        <v>3664.2999999999997</v>
      </c>
      <c r="F498" s="40">
        <v>3593.2</v>
      </c>
      <c r="G498" s="40">
        <v>3475.3999999999996</v>
      </c>
      <c r="H498" s="40">
        <v>3853.2</v>
      </c>
      <c r="I498" s="40">
        <v>3971</v>
      </c>
      <c r="J498" s="40">
        <v>4042.1</v>
      </c>
      <c r="K498" s="31">
        <v>3899.9</v>
      </c>
      <c r="L498" s="31">
        <v>3711</v>
      </c>
      <c r="M498" s="31">
        <v>0.64583999999999997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1226.3</v>
      </c>
      <c r="D499" s="40">
        <v>1234.5</v>
      </c>
      <c r="E499" s="40">
        <v>1215.3499999999999</v>
      </c>
      <c r="F499" s="40">
        <v>1204.3999999999999</v>
      </c>
      <c r="G499" s="40">
        <v>1185.2499999999998</v>
      </c>
      <c r="H499" s="40">
        <v>1245.45</v>
      </c>
      <c r="I499" s="40">
        <v>1264.6000000000001</v>
      </c>
      <c r="J499" s="40">
        <v>1275.5500000000002</v>
      </c>
      <c r="K499" s="31">
        <v>1253.6500000000001</v>
      </c>
      <c r="L499" s="31">
        <v>1223.55</v>
      </c>
      <c r="M499" s="31">
        <v>5.7123900000000001</v>
      </c>
      <c r="N499" s="1"/>
      <c r="O499" s="1"/>
    </row>
    <row r="500" spans="1:15" ht="12.75" customHeight="1">
      <c r="A500" s="31">
        <v>490</v>
      </c>
      <c r="B500" s="31" t="s">
        <v>554</v>
      </c>
      <c r="C500" s="31">
        <v>1915.5</v>
      </c>
      <c r="D500" s="40">
        <v>1933.7333333333333</v>
      </c>
      <c r="E500" s="40">
        <v>1889.7666666666667</v>
      </c>
      <c r="F500" s="40">
        <v>1864.0333333333333</v>
      </c>
      <c r="G500" s="40">
        <v>1820.0666666666666</v>
      </c>
      <c r="H500" s="40">
        <v>1959.4666666666667</v>
      </c>
      <c r="I500" s="40">
        <v>2003.4333333333334</v>
      </c>
      <c r="J500" s="40">
        <v>2029.1666666666667</v>
      </c>
      <c r="K500" s="31">
        <v>1977.7</v>
      </c>
      <c r="L500" s="31">
        <v>1908</v>
      </c>
      <c r="M500" s="31">
        <v>0.29646</v>
      </c>
      <c r="N500" s="1"/>
      <c r="O500" s="1"/>
    </row>
    <row r="501" spans="1:15" ht="12.75" customHeight="1">
      <c r="A501" s="31">
        <v>491</v>
      </c>
      <c r="B501" s="31" t="s">
        <v>558</v>
      </c>
      <c r="C501" s="31">
        <v>8099.85</v>
      </c>
      <c r="D501" s="40">
        <v>8079.6500000000005</v>
      </c>
      <c r="E501" s="40">
        <v>7989.4500000000007</v>
      </c>
      <c r="F501" s="40">
        <v>7879.05</v>
      </c>
      <c r="G501" s="40">
        <v>7788.85</v>
      </c>
      <c r="H501" s="40">
        <v>8190.0500000000011</v>
      </c>
      <c r="I501" s="40">
        <v>8280.25</v>
      </c>
      <c r="J501" s="40">
        <v>8390.6500000000015</v>
      </c>
      <c r="K501" s="31">
        <v>8169.85</v>
      </c>
      <c r="L501" s="31">
        <v>7969.25</v>
      </c>
      <c r="M501" s="31">
        <v>1.746E-2</v>
      </c>
      <c r="N501" s="1"/>
      <c r="O501" s="1"/>
    </row>
    <row r="502" spans="1:15" ht="12.75" customHeight="1">
      <c r="A502" s="31">
        <v>492</v>
      </c>
      <c r="B502" s="31" t="s">
        <v>559</v>
      </c>
      <c r="C502" s="31">
        <v>165.65</v>
      </c>
      <c r="D502" s="40">
        <v>165.91666666666666</v>
      </c>
      <c r="E502" s="40">
        <v>162.93333333333331</v>
      </c>
      <c r="F502" s="40">
        <v>160.21666666666664</v>
      </c>
      <c r="G502" s="40">
        <v>157.23333333333329</v>
      </c>
      <c r="H502" s="40">
        <v>168.63333333333333</v>
      </c>
      <c r="I502" s="40">
        <v>171.61666666666667</v>
      </c>
      <c r="J502" s="40">
        <v>174.33333333333334</v>
      </c>
      <c r="K502" s="31">
        <v>168.9</v>
      </c>
      <c r="L502" s="31">
        <v>163.19999999999999</v>
      </c>
      <c r="M502" s="31">
        <v>25.867170000000002</v>
      </c>
      <c r="N502" s="1"/>
      <c r="O502" s="1"/>
    </row>
    <row r="503" spans="1:15" ht="12.75" customHeight="1">
      <c r="A503" s="31">
        <v>493</v>
      </c>
      <c r="B503" s="31" t="s">
        <v>560</v>
      </c>
      <c r="C503" s="31">
        <v>138.44999999999999</v>
      </c>
      <c r="D503" s="40">
        <v>140.16666666666666</v>
      </c>
      <c r="E503" s="40">
        <v>135.88333333333333</v>
      </c>
      <c r="F503" s="40">
        <v>133.31666666666666</v>
      </c>
      <c r="G503" s="40">
        <v>129.03333333333333</v>
      </c>
      <c r="H503" s="40">
        <v>142.73333333333332</v>
      </c>
      <c r="I503" s="40">
        <v>147.01666666666668</v>
      </c>
      <c r="J503" s="40">
        <v>149.58333333333331</v>
      </c>
      <c r="K503" s="31">
        <v>144.44999999999999</v>
      </c>
      <c r="L503" s="31">
        <v>137.6</v>
      </c>
      <c r="M503" s="31">
        <v>11.08704</v>
      </c>
      <c r="N503" s="1"/>
      <c r="O503" s="1"/>
    </row>
    <row r="504" spans="1:15" ht="12.75" customHeight="1">
      <c r="A504" s="31">
        <v>494</v>
      </c>
      <c r="B504" s="31" t="s">
        <v>561</v>
      </c>
      <c r="C504" s="31">
        <v>565.75</v>
      </c>
      <c r="D504" s="40">
        <v>571.81666666666672</v>
      </c>
      <c r="E504" s="40">
        <v>544.63333333333344</v>
      </c>
      <c r="F504" s="40">
        <v>523.51666666666677</v>
      </c>
      <c r="G504" s="40">
        <v>496.33333333333348</v>
      </c>
      <c r="H504" s="40">
        <v>592.93333333333339</v>
      </c>
      <c r="I504" s="40">
        <v>620.11666666666656</v>
      </c>
      <c r="J504" s="40">
        <v>641.23333333333335</v>
      </c>
      <c r="K504" s="31">
        <v>599</v>
      </c>
      <c r="L504" s="31">
        <v>550.70000000000005</v>
      </c>
      <c r="M504" s="31">
        <v>0.69008999999999998</v>
      </c>
      <c r="N504" s="1"/>
      <c r="O504" s="1"/>
    </row>
    <row r="505" spans="1:15" ht="12.75" customHeight="1">
      <c r="A505" s="31">
        <v>495</v>
      </c>
      <c r="B505" s="334" t="s">
        <v>282</v>
      </c>
      <c r="C505" s="334">
        <v>1979.9</v>
      </c>
      <c r="D505" s="335">
        <v>1997.1333333333332</v>
      </c>
      <c r="E505" s="335">
        <v>1957.7666666666664</v>
      </c>
      <c r="F505" s="335">
        <v>1935.6333333333332</v>
      </c>
      <c r="G505" s="335">
        <v>1896.2666666666664</v>
      </c>
      <c r="H505" s="335">
        <v>2019.2666666666664</v>
      </c>
      <c r="I505" s="335">
        <v>2058.6333333333332</v>
      </c>
      <c r="J505" s="335">
        <v>2080.7666666666664</v>
      </c>
      <c r="K505" s="334">
        <v>2036.5</v>
      </c>
      <c r="L505" s="334">
        <v>1975</v>
      </c>
      <c r="M505" s="334">
        <v>2.0446900000000001</v>
      </c>
      <c r="N505" s="1"/>
      <c r="O505" s="1"/>
    </row>
    <row r="506" spans="1:15" ht="12.75" customHeight="1">
      <c r="A506" s="31">
        <v>496</v>
      </c>
      <c r="B506" s="336" t="s">
        <v>214</v>
      </c>
      <c r="C506" s="322">
        <v>624.5</v>
      </c>
      <c r="D506" s="337">
        <v>630.61666666666667</v>
      </c>
      <c r="E506" s="337">
        <v>617.0333333333333</v>
      </c>
      <c r="F506" s="337">
        <v>609.56666666666661</v>
      </c>
      <c r="G506" s="337">
        <v>595.98333333333323</v>
      </c>
      <c r="H506" s="337">
        <v>638.08333333333337</v>
      </c>
      <c r="I506" s="337">
        <v>651.66666666666663</v>
      </c>
      <c r="J506" s="337">
        <v>659.13333333333344</v>
      </c>
      <c r="K506" s="322">
        <v>644.20000000000005</v>
      </c>
      <c r="L506" s="322">
        <v>623.15</v>
      </c>
      <c r="M506" s="322">
        <v>47.049529999999997</v>
      </c>
      <c r="N506" s="1"/>
      <c r="O506" s="1"/>
    </row>
    <row r="507" spans="1:15" ht="12.75" customHeight="1">
      <c r="A507" s="31">
        <v>497</v>
      </c>
      <c r="B507" s="336" t="s">
        <v>562</v>
      </c>
      <c r="C507" s="322">
        <v>428.4</v>
      </c>
      <c r="D507" s="337">
        <v>432.68333333333334</v>
      </c>
      <c r="E507" s="337">
        <v>420.7166666666667</v>
      </c>
      <c r="F507" s="337">
        <v>413.03333333333336</v>
      </c>
      <c r="G507" s="337">
        <v>401.06666666666672</v>
      </c>
      <c r="H507" s="337">
        <v>440.36666666666667</v>
      </c>
      <c r="I507" s="337">
        <v>452.33333333333326</v>
      </c>
      <c r="J507" s="337">
        <v>460.01666666666665</v>
      </c>
      <c r="K507" s="322">
        <v>444.65</v>
      </c>
      <c r="L507" s="322">
        <v>425</v>
      </c>
      <c r="M507" s="322">
        <v>4.2652599999999996</v>
      </c>
      <c r="N507" s="1"/>
      <c r="O507" s="1"/>
    </row>
    <row r="508" spans="1:15" ht="12.75" customHeight="1">
      <c r="A508" s="31">
        <v>498</v>
      </c>
      <c r="B508" s="336" t="s">
        <v>283</v>
      </c>
      <c r="C508" s="322">
        <v>12.6</v>
      </c>
      <c r="D508" s="337">
        <v>12.666666666666666</v>
      </c>
      <c r="E508" s="337">
        <v>12.433333333333332</v>
      </c>
      <c r="F508" s="337">
        <v>12.266666666666666</v>
      </c>
      <c r="G508" s="337">
        <v>12.033333333333331</v>
      </c>
      <c r="H508" s="337">
        <v>12.833333333333332</v>
      </c>
      <c r="I508" s="337">
        <v>13.066666666666666</v>
      </c>
      <c r="J508" s="337">
        <v>13.233333333333333</v>
      </c>
      <c r="K508" s="322">
        <v>12.9</v>
      </c>
      <c r="L508" s="322">
        <v>12.5</v>
      </c>
      <c r="M508" s="322">
        <v>823.73982000000001</v>
      </c>
      <c r="N508" s="1"/>
      <c r="O508" s="1"/>
    </row>
    <row r="509" spans="1:15" ht="12.75" customHeight="1">
      <c r="A509" s="31">
        <v>499</v>
      </c>
      <c r="B509" s="321" t="s">
        <v>215</v>
      </c>
      <c r="C509" s="322">
        <v>356</v>
      </c>
      <c r="D509" s="337">
        <v>357.16666666666669</v>
      </c>
      <c r="E509" s="337">
        <v>350.33333333333337</v>
      </c>
      <c r="F509" s="337">
        <v>344.66666666666669</v>
      </c>
      <c r="G509" s="337">
        <v>337.83333333333337</v>
      </c>
      <c r="H509" s="337">
        <v>362.83333333333337</v>
      </c>
      <c r="I509" s="337">
        <v>369.66666666666674</v>
      </c>
      <c r="J509" s="337">
        <v>375.33333333333337</v>
      </c>
      <c r="K509" s="322">
        <v>364</v>
      </c>
      <c r="L509" s="322">
        <v>351.5</v>
      </c>
      <c r="M509" s="322">
        <v>382.58224000000001</v>
      </c>
      <c r="N509" s="1"/>
      <c r="O509" s="1"/>
    </row>
    <row r="510" spans="1:15" ht="12.75" customHeight="1">
      <c r="A510" s="31">
        <v>500</v>
      </c>
      <c r="B510" s="322" t="s">
        <v>563</v>
      </c>
      <c r="C510" s="337">
        <v>434.65</v>
      </c>
      <c r="D510" s="337">
        <v>436.56666666666661</v>
      </c>
      <c r="E510" s="337">
        <v>430.18333333333322</v>
      </c>
      <c r="F510" s="337">
        <v>425.71666666666664</v>
      </c>
      <c r="G510" s="337">
        <v>419.33333333333326</v>
      </c>
      <c r="H510" s="337">
        <v>441.03333333333319</v>
      </c>
      <c r="I510" s="337">
        <v>447.41666666666663</v>
      </c>
      <c r="J510" s="322">
        <v>451.88333333333316</v>
      </c>
      <c r="K510" s="322">
        <v>442.95</v>
      </c>
      <c r="L510" s="322">
        <v>432.1</v>
      </c>
      <c r="M510" s="321">
        <v>6.9229799999999999</v>
      </c>
      <c r="N510" s="1"/>
      <c r="O510" s="1"/>
    </row>
    <row r="511" spans="1:15" ht="12.75" customHeight="1">
      <c r="A511" s="31">
        <v>501</v>
      </c>
      <c r="B511" s="322" t="s">
        <v>564</v>
      </c>
      <c r="C511" s="337">
        <v>1929.3</v>
      </c>
      <c r="D511" s="337">
        <v>1928.7666666666667</v>
      </c>
      <c r="E511" s="337">
        <v>1898.5333333333333</v>
      </c>
      <c r="F511" s="337">
        <v>1867.7666666666667</v>
      </c>
      <c r="G511" s="337">
        <v>1837.5333333333333</v>
      </c>
      <c r="H511" s="337">
        <v>1959.5333333333333</v>
      </c>
      <c r="I511" s="337">
        <v>1989.7666666666664</v>
      </c>
      <c r="J511" s="322">
        <v>2020.5333333333333</v>
      </c>
      <c r="K511" s="322">
        <v>1959</v>
      </c>
      <c r="L511" s="322">
        <v>1898</v>
      </c>
      <c r="M511" s="321">
        <v>0.28433000000000003</v>
      </c>
      <c r="N511" s="1"/>
      <c r="O511" s="1"/>
    </row>
    <row r="512" spans="1:15" ht="12.75" customHeight="1">
      <c r="A512" s="388"/>
      <c r="B512" s="388"/>
      <c r="C512" s="389"/>
      <c r="D512" s="389"/>
      <c r="E512" s="389"/>
      <c r="F512" s="389"/>
      <c r="G512" s="389"/>
      <c r="H512" s="389"/>
      <c r="I512" s="389"/>
      <c r="J512" s="388"/>
      <c r="K512" s="388"/>
      <c r="L512" s="388"/>
      <c r="M512" s="390"/>
      <c r="N512" s="1"/>
      <c r="O512" s="1"/>
    </row>
    <row r="513" spans="1:15" ht="12.75" customHeight="1">
      <c r="A513" s="388"/>
      <c r="B513" s="388"/>
      <c r="C513" s="389"/>
      <c r="D513" s="389"/>
      <c r="E513" s="389"/>
      <c r="F513" s="389"/>
      <c r="G513" s="389"/>
      <c r="H513" s="389"/>
      <c r="I513" s="389"/>
      <c r="J513" s="388"/>
      <c r="K513" s="388"/>
      <c r="L513" s="388"/>
      <c r="M513" s="390"/>
      <c r="N513" s="1"/>
      <c r="O513" s="1"/>
    </row>
    <row r="514" spans="1:15" ht="12.75" customHeight="1">
      <c r="A514" s="388"/>
      <c r="B514" s="388"/>
      <c r="C514" s="389"/>
      <c r="D514" s="389"/>
      <c r="E514" s="389"/>
      <c r="F514" s="389"/>
      <c r="G514" s="389"/>
      <c r="H514" s="389"/>
      <c r="I514" s="389"/>
      <c r="J514" s="388"/>
      <c r="K514" s="388"/>
      <c r="L514" s="388"/>
      <c r="M514" s="390"/>
      <c r="N514" s="1"/>
      <c r="O514" s="1"/>
    </row>
    <row r="515" spans="1:15" ht="12.75" customHeight="1">
      <c r="A515" s="388"/>
      <c r="B515" s="388"/>
      <c r="C515" s="389"/>
      <c r="D515" s="389"/>
      <c r="E515" s="389"/>
      <c r="F515" s="389"/>
      <c r="G515" s="389"/>
      <c r="H515" s="389"/>
      <c r="I515" s="389"/>
      <c r="J515" s="388"/>
      <c r="K515" s="388"/>
      <c r="L515" s="388"/>
      <c r="M515" s="390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13"/>
      <c r="B5" s="514"/>
      <c r="C5" s="513"/>
      <c r="D5" s="514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15" t="s">
        <v>567</v>
      </c>
      <c r="C7" s="514"/>
      <c r="D7" s="7">
        <f>Main!B10</f>
        <v>44537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44536</v>
      </c>
      <c r="B10" s="32">
        <v>531991</v>
      </c>
      <c r="C10" s="31" t="s">
        <v>929</v>
      </c>
      <c r="D10" s="31" t="s">
        <v>867</v>
      </c>
      <c r="E10" s="31" t="s">
        <v>576</v>
      </c>
      <c r="F10" s="90">
        <v>759243</v>
      </c>
      <c r="G10" s="32">
        <v>0.76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44536</v>
      </c>
      <c r="B11" s="32">
        <v>531991</v>
      </c>
      <c r="C11" s="31" t="s">
        <v>929</v>
      </c>
      <c r="D11" s="31" t="s">
        <v>867</v>
      </c>
      <c r="E11" s="31" t="s">
        <v>577</v>
      </c>
      <c r="F11" s="90">
        <v>19459</v>
      </c>
      <c r="G11" s="32">
        <v>0.76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44536</v>
      </c>
      <c r="B12" s="32">
        <v>512379</v>
      </c>
      <c r="C12" s="31" t="s">
        <v>930</v>
      </c>
      <c r="D12" s="31" t="s">
        <v>931</v>
      </c>
      <c r="E12" s="31" t="s">
        <v>576</v>
      </c>
      <c r="F12" s="90">
        <v>28333</v>
      </c>
      <c r="G12" s="32">
        <v>4.6900000000000004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44536</v>
      </c>
      <c r="B13" s="32">
        <v>512379</v>
      </c>
      <c r="C13" s="31" t="s">
        <v>930</v>
      </c>
      <c r="D13" s="31" t="s">
        <v>931</v>
      </c>
      <c r="E13" s="31" t="s">
        <v>577</v>
      </c>
      <c r="F13" s="90">
        <v>3011425</v>
      </c>
      <c r="G13" s="32">
        <v>4.7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44536</v>
      </c>
      <c r="B14" s="32">
        <v>524752</v>
      </c>
      <c r="C14" s="31" t="s">
        <v>976</v>
      </c>
      <c r="D14" s="31" t="s">
        <v>977</v>
      </c>
      <c r="E14" s="31" t="s">
        <v>577</v>
      </c>
      <c r="F14" s="90">
        <v>140000</v>
      </c>
      <c r="G14" s="32">
        <v>72.45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44536</v>
      </c>
      <c r="B15" s="32">
        <v>539197</v>
      </c>
      <c r="C15" s="31" t="s">
        <v>978</v>
      </c>
      <c r="D15" s="31" t="s">
        <v>979</v>
      </c>
      <c r="E15" s="31" t="s">
        <v>577</v>
      </c>
      <c r="F15" s="90">
        <v>580000</v>
      </c>
      <c r="G15" s="32">
        <v>0.69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44536</v>
      </c>
      <c r="B16" s="32">
        <v>539032</v>
      </c>
      <c r="C16" s="31" t="s">
        <v>980</v>
      </c>
      <c r="D16" s="31" t="s">
        <v>981</v>
      </c>
      <c r="E16" s="31" t="s">
        <v>577</v>
      </c>
      <c r="F16" s="90">
        <v>100000</v>
      </c>
      <c r="G16" s="32">
        <v>12.1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44536</v>
      </c>
      <c r="B17" s="32">
        <v>539032</v>
      </c>
      <c r="C17" s="31" t="s">
        <v>980</v>
      </c>
      <c r="D17" s="31" t="s">
        <v>982</v>
      </c>
      <c r="E17" s="31" t="s">
        <v>576</v>
      </c>
      <c r="F17" s="90">
        <v>50000</v>
      </c>
      <c r="G17" s="32">
        <v>12.1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44536</v>
      </c>
      <c r="B18" s="32">
        <v>540936</v>
      </c>
      <c r="C18" s="31" t="s">
        <v>879</v>
      </c>
      <c r="D18" s="31" t="s">
        <v>983</v>
      </c>
      <c r="E18" s="31" t="s">
        <v>577</v>
      </c>
      <c r="F18" s="90">
        <v>64999</v>
      </c>
      <c r="G18" s="32">
        <v>13.74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44536</v>
      </c>
      <c r="B19" s="32">
        <v>540936</v>
      </c>
      <c r="C19" s="31" t="s">
        <v>879</v>
      </c>
      <c r="D19" s="31" t="s">
        <v>984</v>
      </c>
      <c r="E19" s="31" t="s">
        <v>576</v>
      </c>
      <c r="F19" s="90">
        <v>147021</v>
      </c>
      <c r="G19" s="32">
        <v>14.01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44536</v>
      </c>
      <c r="B20" s="32">
        <v>540936</v>
      </c>
      <c r="C20" s="31" t="s">
        <v>879</v>
      </c>
      <c r="D20" s="31" t="s">
        <v>984</v>
      </c>
      <c r="E20" s="31" t="s">
        <v>577</v>
      </c>
      <c r="F20" s="90">
        <v>122119</v>
      </c>
      <c r="G20" s="32">
        <v>14.33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44536</v>
      </c>
      <c r="B21" s="32">
        <v>540936</v>
      </c>
      <c r="C21" s="31" t="s">
        <v>879</v>
      </c>
      <c r="D21" s="31" t="s">
        <v>920</v>
      </c>
      <c r="E21" s="31" t="s">
        <v>576</v>
      </c>
      <c r="F21" s="90">
        <v>171033</v>
      </c>
      <c r="G21" s="32">
        <v>13.9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44536</v>
      </c>
      <c r="B22" s="32">
        <v>540936</v>
      </c>
      <c r="C22" s="31" t="s">
        <v>879</v>
      </c>
      <c r="D22" s="31" t="s">
        <v>920</v>
      </c>
      <c r="E22" s="31" t="s">
        <v>577</v>
      </c>
      <c r="F22" s="90">
        <v>100381</v>
      </c>
      <c r="G22" s="32">
        <v>14.09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44536</v>
      </c>
      <c r="B23" s="32">
        <v>540936</v>
      </c>
      <c r="C23" s="31" t="s">
        <v>879</v>
      </c>
      <c r="D23" s="31" t="s">
        <v>985</v>
      </c>
      <c r="E23" s="31" t="s">
        <v>576</v>
      </c>
      <c r="F23" s="90">
        <v>183669</v>
      </c>
      <c r="G23" s="32">
        <v>13.83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44536</v>
      </c>
      <c r="B24" s="32">
        <v>540936</v>
      </c>
      <c r="C24" s="31" t="s">
        <v>879</v>
      </c>
      <c r="D24" s="31" t="s">
        <v>986</v>
      </c>
      <c r="E24" s="31" t="s">
        <v>577</v>
      </c>
      <c r="F24" s="90">
        <v>88800</v>
      </c>
      <c r="G24" s="32">
        <v>13.54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44536</v>
      </c>
      <c r="B25" s="32">
        <v>540936</v>
      </c>
      <c r="C25" s="31" t="s">
        <v>879</v>
      </c>
      <c r="D25" s="31" t="s">
        <v>987</v>
      </c>
      <c r="E25" s="31" t="s">
        <v>577</v>
      </c>
      <c r="F25" s="90">
        <v>84450</v>
      </c>
      <c r="G25" s="32">
        <v>13.54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44536</v>
      </c>
      <c r="B26" s="32">
        <v>513059</v>
      </c>
      <c r="C26" s="31" t="s">
        <v>988</v>
      </c>
      <c r="D26" s="31" t="s">
        <v>989</v>
      </c>
      <c r="E26" s="31" t="s">
        <v>577</v>
      </c>
      <c r="F26" s="90">
        <v>108648</v>
      </c>
      <c r="G26" s="32">
        <v>11.23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44536</v>
      </c>
      <c r="B27" s="32">
        <v>513723</v>
      </c>
      <c r="C27" s="31" t="s">
        <v>932</v>
      </c>
      <c r="D27" s="31" t="s">
        <v>921</v>
      </c>
      <c r="E27" s="31" t="s">
        <v>577</v>
      </c>
      <c r="F27" s="90">
        <v>40000</v>
      </c>
      <c r="G27" s="32">
        <v>45.4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44536</v>
      </c>
      <c r="B28" s="32">
        <v>526683</v>
      </c>
      <c r="C28" s="31" t="s">
        <v>990</v>
      </c>
      <c r="D28" s="31" t="s">
        <v>991</v>
      </c>
      <c r="E28" s="31" t="s">
        <v>577</v>
      </c>
      <c r="F28" s="90">
        <v>87667</v>
      </c>
      <c r="G28" s="32">
        <v>5.2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44536</v>
      </c>
      <c r="B29" s="32">
        <v>509051</v>
      </c>
      <c r="C29" s="31" t="s">
        <v>992</v>
      </c>
      <c r="D29" s="31" t="s">
        <v>867</v>
      </c>
      <c r="E29" s="31" t="s">
        <v>576</v>
      </c>
      <c r="F29" s="90">
        <v>1210644</v>
      </c>
      <c r="G29" s="32">
        <v>4.54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44536</v>
      </c>
      <c r="B30" s="32">
        <v>509051</v>
      </c>
      <c r="C30" s="31" t="s">
        <v>992</v>
      </c>
      <c r="D30" s="31" t="s">
        <v>867</v>
      </c>
      <c r="E30" s="31" t="s">
        <v>577</v>
      </c>
      <c r="F30" s="90">
        <v>5349001</v>
      </c>
      <c r="G30" s="32">
        <v>4.54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44536</v>
      </c>
      <c r="B31" s="32">
        <v>500236</v>
      </c>
      <c r="C31" s="31" t="s">
        <v>993</v>
      </c>
      <c r="D31" s="31" t="s">
        <v>867</v>
      </c>
      <c r="E31" s="31" t="s">
        <v>576</v>
      </c>
      <c r="F31" s="90">
        <v>100000</v>
      </c>
      <c r="G31" s="32">
        <v>4.4400000000000004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44536</v>
      </c>
      <c r="B32" s="32">
        <v>539814</v>
      </c>
      <c r="C32" s="31" t="s">
        <v>933</v>
      </c>
      <c r="D32" s="31" t="s">
        <v>934</v>
      </c>
      <c r="E32" s="31" t="s">
        <v>577</v>
      </c>
      <c r="F32" s="90">
        <v>18357</v>
      </c>
      <c r="G32" s="32">
        <v>33.549999999999997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44536</v>
      </c>
      <c r="B33" s="32">
        <v>540402</v>
      </c>
      <c r="C33" s="31" t="s">
        <v>994</v>
      </c>
      <c r="D33" s="31" t="s">
        <v>995</v>
      </c>
      <c r="E33" s="31" t="s">
        <v>577</v>
      </c>
      <c r="F33" s="90">
        <v>30000</v>
      </c>
      <c r="G33" s="32">
        <v>370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44536</v>
      </c>
      <c r="B34" s="32">
        <v>526622</v>
      </c>
      <c r="C34" s="31" t="s">
        <v>922</v>
      </c>
      <c r="D34" s="31" t="s">
        <v>867</v>
      </c>
      <c r="E34" s="31" t="s">
        <v>576</v>
      </c>
      <c r="F34" s="90">
        <v>3</v>
      </c>
      <c r="G34" s="32">
        <v>0.57999999999999996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44536</v>
      </c>
      <c r="B35" s="32">
        <v>526622</v>
      </c>
      <c r="C35" s="31" t="s">
        <v>922</v>
      </c>
      <c r="D35" s="31" t="s">
        <v>867</v>
      </c>
      <c r="E35" s="31" t="s">
        <v>577</v>
      </c>
      <c r="F35" s="90">
        <v>3900007</v>
      </c>
      <c r="G35" s="32">
        <v>0.6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44536</v>
      </c>
      <c r="B36" s="32">
        <v>530557</v>
      </c>
      <c r="C36" s="31" t="s">
        <v>935</v>
      </c>
      <c r="D36" s="31" t="s">
        <v>867</v>
      </c>
      <c r="E36" s="31" t="s">
        <v>576</v>
      </c>
      <c r="F36" s="90">
        <v>250005</v>
      </c>
      <c r="G36" s="32">
        <v>1.62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44536</v>
      </c>
      <c r="B37" s="32">
        <v>530557</v>
      </c>
      <c r="C37" s="31" t="s">
        <v>935</v>
      </c>
      <c r="D37" s="31" t="s">
        <v>867</v>
      </c>
      <c r="E37" s="31" t="s">
        <v>577</v>
      </c>
      <c r="F37" s="90">
        <v>1500079</v>
      </c>
      <c r="G37" s="32">
        <v>1.62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44536</v>
      </c>
      <c r="B38" s="32">
        <v>530557</v>
      </c>
      <c r="C38" s="31" t="s">
        <v>935</v>
      </c>
      <c r="D38" s="31" t="s">
        <v>996</v>
      </c>
      <c r="E38" s="31" t="s">
        <v>576</v>
      </c>
      <c r="F38" s="90">
        <v>1750000</v>
      </c>
      <c r="G38" s="32">
        <v>1.62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44536</v>
      </c>
      <c r="B39" s="32">
        <v>530557</v>
      </c>
      <c r="C39" s="31" t="s">
        <v>935</v>
      </c>
      <c r="D39" s="31" t="s">
        <v>939</v>
      </c>
      <c r="E39" s="31" t="s">
        <v>577</v>
      </c>
      <c r="F39" s="90">
        <v>2500000</v>
      </c>
      <c r="G39" s="32">
        <v>1.62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44536</v>
      </c>
      <c r="B40" s="32">
        <v>530557</v>
      </c>
      <c r="C40" s="31" t="s">
        <v>935</v>
      </c>
      <c r="D40" s="31" t="s">
        <v>936</v>
      </c>
      <c r="E40" s="31" t="s">
        <v>577</v>
      </c>
      <c r="F40" s="90">
        <v>1800000</v>
      </c>
      <c r="G40" s="32">
        <v>1.62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44536</v>
      </c>
      <c r="B41" s="32">
        <v>530557</v>
      </c>
      <c r="C41" s="31" t="s">
        <v>935</v>
      </c>
      <c r="D41" s="31" t="s">
        <v>997</v>
      </c>
      <c r="E41" s="31" t="s">
        <v>577</v>
      </c>
      <c r="F41" s="90">
        <v>2200000</v>
      </c>
      <c r="G41" s="32">
        <v>1.62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44536</v>
      </c>
      <c r="B42" s="32">
        <v>530557</v>
      </c>
      <c r="C42" s="31" t="s">
        <v>935</v>
      </c>
      <c r="D42" s="31" t="s">
        <v>937</v>
      </c>
      <c r="E42" s="31" t="s">
        <v>577</v>
      </c>
      <c r="F42" s="90">
        <v>2900000</v>
      </c>
      <c r="G42" s="32">
        <v>1.62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44536</v>
      </c>
      <c r="B43" s="32">
        <v>530557</v>
      </c>
      <c r="C43" s="31" t="s">
        <v>935</v>
      </c>
      <c r="D43" s="31" t="s">
        <v>998</v>
      </c>
      <c r="E43" s="31" t="s">
        <v>577</v>
      </c>
      <c r="F43" s="90">
        <v>2300000</v>
      </c>
      <c r="G43" s="32">
        <v>1.62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44536</v>
      </c>
      <c r="B44" s="32">
        <v>530557</v>
      </c>
      <c r="C44" s="31" t="s">
        <v>935</v>
      </c>
      <c r="D44" s="31" t="s">
        <v>938</v>
      </c>
      <c r="E44" s="31" t="s">
        <v>577</v>
      </c>
      <c r="F44" s="90">
        <v>2370000</v>
      </c>
      <c r="G44" s="32">
        <v>1.62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44536</v>
      </c>
      <c r="B45" s="32">
        <v>540243</v>
      </c>
      <c r="C45" s="31" t="s">
        <v>999</v>
      </c>
      <c r="D45" s="31" t="s">
        <v>1000</v>
      </c>
      <c r="E45" s="31" t="s">
        <v>577</v>
      </c>
      <c r="F45" s="90">
        <v>21279</v>
      </c>
      <c r="G45" s="32">
        <v>49.95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44536</v>
      </c>
      <c r="B46" s="32">
        <v>540243</v>
      </c>
      <c r="C46" s="31" t="s">
        <v>999</v>
      </c>
      <c r="D46" s="31" t="s">
        <v>1001</v>
      </c>
      <c r="E46" s="31" t="s">
        <v>576</v>
      </c>
      <c r="F46" s="90">
        <v>12000</v>
      </c>
      <c r="G46" s="32">
        <v>49.95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44536</v>
      </c>
      <c r="B47" s="32">
        <v>543400</v>
      </c>
      <c r="C47" s="31" t="s">
        <v>1002</v>
      </c>
      <c r="D47" s="31" t="s">
        <v>1003</v>
      </c>
      <c r="E47" s="31" t="s">
        <v>577</v>
      </c>
      <c r="F47" s="90">
        <v>32000</v>
      </c>
      <c r="G47" s="32">
        <v>72.900000000000006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44536</v>
      </c>
      <c r="B48" s="32">
        <v>540198</v>
      </c>
      <c r="C48" s="31" t="s">
        <v>940</v>
      </c>
      <c r="D48" s="31" t="s">
        <v>1004</v>
      </c>
      <c r="E48" s="31" t="s">
        <v>576</v>
      </c>
      <c r="F48" s="90">
        <v>39885</v>
      </c>
      <c r="G48" s="32">
        <v>41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44536</v>
      </c>
      <c r="B49" s="32">
        <v>540198</v>
      </c>
      <c r="C49" s="31" t="s">
        <v>940</v>
      </c>
      <c r="D49" s="31" t="s">
        <v>1005</v>
      </c>
      <c r="E49" s="31" t="s">
        <v>577</v>
      </c>
      <c r="F49" s="90">
        <v>40000</v>
      </c>
      <c r="G49" s="32">
        <v>41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44536</v>
      </c>
      <c r="B50" s="32">
        <v>531726</v>
      </c>
      <c r="C50" s="31" t="s">
        <v>1006</v>
      </c>
      <c r="D50" s="31" t="s">
        <v>1007</v>
      </c>
      <c r="E50" s="31" t="s">
        <v>576</v>
      </c>
      <c r="F50" s="90">
        <v>30000</v>
      </c>
      <c r="G50" s="32">
        <v>123.86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44536</v>
      </c>
      <c r="B51" s="32">
        <v>531726</v>
      </c>
      <c r="C51" s="31" t="s">
        <v>1006</v>
      </c>
      <c r="D51" s="31" t="s">
        <v>1007</v>
      </c>
      <c r="E51" s="31" t="s">
        <v>577</v>
      </c>
      <c r="F51" s="90">
        <v>30000</v>
      </c>
      <c r="G51" s="32">
        <v>123.93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44536</v>
      </c>
      <c r="B52" s="32">
        <v>504335</v>
      </c>
      <c r="C52" s="31" t="s">
        <v>1008</v>
      </c>
      <c r="D52" s="31" t="s">
        <v>1009</v>
      </c>
      <c r="E52" s="31" t="s">
        <v>577</v>
      </c>
      <c r="F52" s="90">
        <v>1233318</v>
      </c>
      <c r="G52" s="32">
        <v>0.37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44536</v>
      </c>
      <c r="B53" s="32">
        <v>524572</v>
      </c>
      <c r="C53" s="31" t="s">
        <v>1010</v>
      </c>
      <c r="D53" s="31" t="s">
        <v>1011</v>
      </c>
      <c r="E53" s="31" t="s">
        <v>576</v>
      </c>
      <c r="F53" s="90">
        <v>108000</v>
      </c>
      <c r="G53" s="32">
        <v>13.97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44536</v>
      </c>
      <c r="B54" s="32">
        <v>524572</v>
      </c>
      <c r="C54" s="31" t="s">
        <v>1010</v>
      </c>
      <c r="D54" s="31" t="s">
        <v>1012</v>
      </c>
      <c r="E54" s="31" t="s">
        <v>576</v>
      </c>
      <c r="F54" s="90">
        <v>108424</v>
      </c>
      <c r="G54" s="32">
        <v>13.97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44536</v>
      </c>
      <c r="B55" s="32">
        <v>524572</v>
      </c>
      <c r="C55" s="31" t="s">
        <v>1010</v>
      </c>
      <c r="D55" s="31" t="s">
        <v>1013</v>
      </c>
      <c r="E55" s="31" t="s">
        <v>576</v>
      </c>
      <c r="F55" s="90">
        <v>113020</v>
      </c>
      <c r="G55" s="32">
        <v>13.97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44536</v>
      </c>
      <c r="B56" s="32">
        <v>524572</v>
      </c>
      <c r="C56" s="31" t="s">
        <v>1010</v>
      </c>
      <c r="D56" s="31" t="s">
        <v>1014</v>
      </c>
      <c r="E56" s="31" t="s">
        <v>577</v>
      </c>
      <c r="F56" s="90">
        <v>420000</v>
      </c>
      <c r="G56" s="32">
        <v>13.97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44536</v>
      </c>
      <c r="B57" s="32">
        <v>524572</v>
      </c>
      <c r="C57" s="31" t="s">
        <v>1010</v>
      </c>
      <c r="D57" s="31" t="s">
        <v>1015</v>
      </c>
      <c r="E57" s="31" t="s">
        <v>576</v>
      </c>
      <c r="F57" s="90">
        <v>53400</v>
      </c>
      <c r="G57" s="32">
        <v>13.97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44536</v>
      </c>
      <c r="B58" s="32">
        <v>538647</v>
      </c>
      <c r="C58" s="31" t="s">
        <v>1016</v>
      </c>
      <c r="D58" s="31" t="s">
        <v>1017</v>
      </c>
      <c r="E58" s="31" t="s">
        <v>577</v>
      </c>
      <c r="F58" s="90">
        <v>224000</v>
      </c>
      <c r="G58" s="32">
        <v>7.79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44536</v>
      </c>
      <c r="B59" s="32">
        <v>538647</v>
      </c>
      <c r="C59" s="31" t="s">
        <v>1016</v>
      </c>
      <c r="D59" s="31" t="s">
        <v>1018</v>
      </c>
      <c r="E59" s="31" t="s">
        <v>576</v>
      </c>
      <c r="F59" s="90">
        <v>62000</v>
      </c>
      <c r="G59" s="32">
        <v>7.75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44536</v>
      </c>
      <c r="B60" s="32">
        <v>538647</v>
      </c>
      <c r="C60" s="31" t="s">
        <v>1016</v>
      </c>
      <c r="D60" s="31" t="s">
        <v>1019</v>
      </c>
      <c r="E60" s="31" t="s">
        <v>576</v>
      </c>
      <c r="F60" s="90">
        <v>62000</v>
      </c>
      <c r="G60" s="32">
        <v>7.75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44536</v>
      </c>
      <c r="B61" s="32">
        <v>538647</v>
      </c>
      <c r="C61" s="31" t="s">
        <v>1016</v>
      </c>
      <c r="D61" s="31" t="s">
        <v>1020</v>
      </c>
      <c r="E61" s="31" t="s">
        <v>576</v>
      </c>
      <c r="F61" s="90">
        <v>99820</v>
      </c>
      <c r="G61" s="32">
        <v>7.85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44536</v>
      </c>
      <c r="B62" s="32">
        <v>530951</v>
      </c>
      <c r="C62" s="20" t="s">
        <v>1021</v>
      </c>
      <c r="D62" s="20" t="s">
        <v>1022</v>
      </c>
      <c r="E62" s="31" t="s">
        <v>577</v>
      </c>
      <c r="F62" s="90">
        <v>35123</v>
      </c>
      <c r="G62" s="32">
        <v>88.85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44536</v>
      </c>
      <c r="B63" s="32">
        <v>519191</v>
      </c>
      <c r="C63" s="31" t="s">
        <v>941</v>
      </c>
      <c r="D63" s="31" t="s">
        <v>1023</v>
      </c>
      <c r="E63" s="31" t="s">
        <v>577</v>
      </c>
      <c r="F63" s="90">
        <v>29664</v>
      </c>
      <c r="G63" s="32">
        <v>25.61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44536</v>
      </c>
      <c r="B64" s="32">
        <v>519191</v>
      </c>
      <c r="C64" s="31" t="s">
        <v>941</v>
      </c>
      <c r="D64" s="31" t="s">
        <v>1024</v>
      </c>
      <c r="E64" s="31" t="s">
        <v>577</v>
      </c>
      <c r="F64" s="90">
        <v>66000</v>
      </c>
      <c r="G64" s="32">
        <v>25.51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44536</v>
      </c>
      <c r="B65" s="32">
        <v>519191</v>
      </c>
      <c r="C65" s="31" t="s">
        <v>941</v>
      </c>
      <c r="D65" s="31" t="s">
        <v>1025</v>
      </c>
      <c r="E65" s="31" t="s">
        <v>576</v>
      </c>
      <c r="F65" s="90">
        <v>8</v>
      </c>
      <c r="G65" s="32">
        <v>25.32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44536</v>
      </c>
      <c r="B66" s="32">
        <v>519191</v>
      </c>
      <c r="C66" s="31" t="s">
        <v>941</v>
      </c>
      <c r="D66" s="31" t="s">
        <v>1025</v>
      </c>
      <c r="E66" s="31" t="s">
        <v>577</v>
      </c>
      <c r="F66" s="90">
        <v>25240</v>
      </c>
      <c r="G66" s="32">
        <v>25.55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44536</v>
      </c>
      <c r="B67" s="32">
        <v>519191</v>
      </c>
      <c r="C67" s="31" t="s">
        <v>941</v>
      </c>
      <c r="D67" s="31" t="s">
        <v>982</v>
      </c>
      <c r="E67" s="31" t="s">
        <v>577</v>
      </c>
      <c r="F67" s="90">
        <v>39051</v>
      </c>
      <c r="G67" s="32">
        <v>25.46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44536</v>
      </c>
      <c r="B68" s="32">
        <v>519191</v>
      </c>
      <c r="C68" s="31" t="s">
        <v>941</v>
      </c>
      <c r="D68" s="31" t="s">
        <v>942</v>
      </c>
      <c r="E68" s="31" t="s">
        <v>577</v>
      </c>
      <c r="F68" s="90">
        <v>46038</v>
      </c>
      <c r="G68" s="32">
        <v>25.42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44536</v>
      </c>
      <c r="B69" s="32">
        <v>519191</v>
      </c>
      <c r="C69" s="31" t="s">
        <v>941</v>
      </c>
      <c r="D69" s="31" t="s">
        <v>1026</v>
      </c>
      <c r="E69" s="31" t="s">
        <v>576</v>
      </c>
      <c r="F69" s="90">
        <v>75976</v>
      </c>
      <c r="G69" s="32">
        <v>25.42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44536</v>
      </c>
      <c r="B70" s="32">
        <v>519191</v>
      </c>
      <c r="C70" s="31" t="s">
        <v>941</v>
      </c>
      <c r="D70" s="31" t="s">
        <v>1026</v>
      </c>
      <c r="E70" s="31" t="s">
        <v>577</v>
      </c>
      <c r="F70" s="90">
        <v>75976</v>
      </c>
      <c r="G70" s="32">
        <v>25.44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44536</v>
      </c>
      <c r="B71" s="32">
        <v>532092</v>
      </c>
      <c r="C71" s="31" t="s">
        <v>1027</v>
      </c>
      <c r="D71" s="31" t="s">
        <v>1028</v>
      </c>
      <c r="E71" s="31" t="s">
        <v>576</v>
      </c>
      <c r="F71" s="90">
        <v>544908</v>
      </c>
      <c r="G71" s="32">
        <v>2.8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44536</v>
      </c>
      <c r="B72" s="32">
        <v>532092</v>
      </c>
      <c r="C72" s="31" t="s">
        <v>1027</v>
      </c>
      <c r="D72" s="31" t="s">
        <v>1029</v>
      </c>
      <c r="E72" s="31" t="s">
        <v>577</v>
      </c>
      <c r="F72" s="90">
        <v>207162</v>
      </c>
      <c r="G72" s="32">
        <v>2.8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44536</v>
      </c>
      <c r="B73" s="32">
        <v>532092</v>
      </c>
      <c r="C73" s="31" t="s">
        <v>1027</v>
      </c>
      <c r="D73" s="31" t="s">
        <v>1030</v>
      </c>
      <c r="E73" s="31" t="s">
        <v>577</v>
      </c>
      <c r="F73" s="90">
        <v>233661</v>
      </c>
      <c r="G73" s="32">
        <v>2.8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44536</v>
      </c>
      <c r="B74" s="32">
        <v>511754</v>
      </c>
      <c r="C74" s="31" t="s">
        <v>1031</v>
      </c>
      <c r="D74" s="31" t="s">
        <v>1032</v>
      </c>
      <c r="E74" s="31" t="s">
        <v>577</v>
      </c>
      <c r="F74" s="90">
        <v>30300</v>
      </c>
      <c r="G74" s="32">
        <v>126.93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44536</v>
      </c>
      <c r="B75" s="32">
        <v>539526</v>
      </c>
      <c r="C75" s="31" t="s">
        <v>1033</v>
      </c>
      <c r="D75" s="31" t="s">
        <v>867</v>
      </c>
      <c r="E75" s="31" t="s">
        <v>576</v>
      </c>
      <c r="F75" s="90">
        <v>3000005</v>
      </c>
      <c r="G75" s="32">
        <v>0.92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44536</v>
      </c>
      <c r="B76" s="32">
        <v>539526</v>
      </c>
      <c r="C76" s="31" t="s">
        <v>1033</v>
      </c>
      <c r="D76" s="31" t="s">
        <v>867</v>
      </c>
      <c r="E76" s="31" t="s">
        <v>577</v>
      </c>
      <c r="F76" s="90">
        <v>5</v>
      </c>
      <c r="G76" s="32">
        <v>0.98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44536</v>
      </c>
      <c r="B77" s="32">
        <v>538875</v>
      </c>
      <c r="C77" s="31" t="s">
        <v>923</v>
      </c>
      <c r="D77" s="31" t="s">
        <v>1034</v>
      </c>
      <c r="E77" s="31" t="s">
        <v>577</v>
      </c>
      <c r="F77" s="90">
        <v>100000</v>
      </c>
      <c r="G77" s="32">
        <v>15.5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44536</v>
      </c>
      <c r="B78" s="32">
        <v>538875</v>
      </c>
      <c r="C78" s="31" t="s">
        <v>923</v>
      </c>
      <c r="D78" s="31" t="s">
        <v>943</v>
      </c>
      <c r="E78" s="31" t="s">
        <v>577</v>
      </c>
      <c r="F78" s="90">
        <v>50000</v>
      </c>
      <c r="G78" s="32">
        <v>15.5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44536</v>
      </c>
      <c r="B79" s="32">
        <v>538875</v>
      </c>
      <c r="C79" s="31" t="s">
        <v>923</v>
      </c>
      <c r="D79" s="31" t="s">
        <v>1035</v>
      </c>
      <c r="E79" s="31" t="s">
        <v>576</v>
      </c>
      <c r="F79" s="90">
        <v>50000</v>
      </c>
      <c r="G79" s="32">
        <v>15.5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44536</v>
      </c>
      <c r="B80" s="32">
        <v>539833</v>
      </c>
      <c r="C80" s="31" t="s">
        <v>1036</v>
      </c>
      <c r="D80" s="31" t="s">
        <v>1037</v>
      </c>
      <c r="E80" s="31" t="s">
        <v>577</v>
      </c>
      <c r="F80" s="90">
        <v>446720</v>
      </c>
      <c r="G80" s="32">
        <v>0.52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44536</v>
      </c>
      <c r="B81" s="32">
        <v>539833</v>
      </c>
      <c r="C81" s="31" t="s">
        <v>1036</v>
      </c>
      <c r="D81" s="31" t="s">
        <v>1038</v>
      </c>
      <c r="E81" s="31" t="s">
        <v>577</v>
      </c>
      <c r="F81" s="90">
        <v>400000</v>
      </c>
      <c r="G81" s="32">
        <v>0.52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44536</v>
      </c>
      <c r="B82" s="32">
        <v>533019</v>
      </c>
      <c r="C82" s="31" t="s">
        <v>1039</v>
      </c>
      <c r="D82" s="31" t="s">
        <v>1040</v>
      </c>
      <c r="E82" s="31" t="s">
        <v>577</v>
      </c>
      <c r="F82" s="90">
        <v>27000</v>
      </c>
      <c r="G82" s="32">
        <v>54.65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44536</v>
      </c>
      <c r="B83" s="32">
        <v>502742</v>
      </c>
      <c r="C83" s="31" t="s">
        <v>1041</v>
      </c>
      <c r="D83" s="31" t="s">
        <v>921</v>
      </c>
      <c r="E83" s="31" t="s">
        <v>576</v>
      </c>
      <c r="F83" s="90">
        <v>4892148</v>
      </c>
      <c r="G83" s="32">
        <v>9.89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44536</v>
      </c>
      <c r="B84" s="32">
        <v>540653</v>
      </c>
      <c r="C84" s="31" t="s">
        <v>1042</v>
      </c>
      <c r="D84" s="31" t="s">
        <v>946</v>
      </c>
      <c r="E84" s="31" t="s">
        <v>576</v>
      </c>
      <c r="F84" s="90">
        <v>4427847</v>
      </c>
      <c r="G84" s="32">
        <v>11.62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44536</v>
      </c>
      <c r="B85" s="32">
        <v>540653</v>
      </c>
      <c r="C85" s="31" t="s">
        <v>1042</v>
      </c>
      <c r="D85" s="31" t="s">
        <v>946</v>
      </c>
      <c r="E85" s="31" t="s">
        <v>577</v>
      </c>
      <c r="F85" s="90">
        <v>2056673</v>
      </c>
      <c r="G85" s="32">
        <v>11.76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44536</v>
      </c>
      <c r="B86" s="32">
        <v>531433</v>
      </c>
      <c r="C86" s="31" t="s">
        <v>1043</v>
      </c>
      <c r="D86" s="31" t="s">
        <v>1044</v>
      </c>
      <c r="E86" s="31" t="s">
        <v>577</v>
      </c>
      <c r="F86" s="90">
        <v>120924</v>
      </c>
      <c r="G86" s="32">
        <v>1.27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44536</v>
      </c>
      <c r="B87" s="32">
        <v>542025</v>
      </c>
      <c r="C87" s="31" t="s">
        <v>944</v>
      </c>
      <c r="D87" s="31" t="s">
        <v>1045</v>
      </c>
      <c r="E87" s="31" t="s">
        <v>577</v>
      </c>
      <c r="F87" s="90">
        <v>1056000</v>
      </c>
      <c r="G87" s="32">
        <v>0.44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44536</v>
      </c>
      <c r="B88" s="32">
        <v>540332</v>
      </c>
      <c r="C88" s="31" t="s">
        <v>924</v>
      </c>
      <c r="D88" s="31" t="s">
        <v>1046</v>
      </c>
      <c r="E88" s="31" t="s">
        <v>577</v>
      </c>
      <c r="F88" s="90">
        <v>54000</v>
      </c>
      <c r="G88" s="32">
        <v>51.61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44536</v>
      </c>
      <c r="B89" s="32">
        <v>503663</v>
      </c>
      <c r="C89" s="31" t="s">
        <v>1047</v>
      </c>
      <c r="D89" s="31" t="s">
        <v>1048</v>
      </c>
      <c r="E89" s="31" t="s">
        <v>576</v>
      </c>
      <c r="F89" s="90">
        <v>62625</v>
      </c>
      <c r="G89" s="32">
        <v>54.15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44536</v>
      </c>
      <c r="B90" s="32">
        <v>503663</v>
      </c>
      <c r="C90" s="31" t="s">
        <v>1047</v>
      </c>
      <c r="D90" s="31" t="s">
        <v>1048</v>
      </c>
      <c r="E90" s="31" t="s">
        <v>577</v>
      </c>
      <c r="F90" s="90">
        <v>1165629</v>
      </c>
      <c r="G90" s="32">
        <v>54.35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44536</v>
      </c>
      <c r="B91" s="32">
        <v>531650</v>
      </c>
      <c r="C91" s="31" t="s">
        <v>1049</v>
      </c>
      <c r="D91" s="31" t="s">
        <v>1050</v>
      </c>
      <c r="E91" s="31" t="s">
        <v>576</v>
      </c>
      <c r="F91" s="90">
        <v>70883</v>
      </c>
      <c r="G91" s="32">
        <v>0.64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44536</v>
      </c>
      <c r="B92" s="32">
        <v>531650</v>
      </c>
      <c r="C92" s="31" t="s">
        <v>1049</v>
      </c>
      <c r="D92" s="31" t="s">
        <v>1051</v>
      </c>
      <c r="E92" s="31" t="s">
        <v>577</v>
      </c>
      <c r="F92" s="90">
        <v>100000</v>
      </c>
      <c r="G92" s="32">
        <v>0.64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44536</v>
      </c>
      <c r="B93" s="32">
        <v>531025</v>
      </c>
      <c r="C93" s="31" t="s">
        <v>925</v>
      </c>
      <c r="D93" s="31" t="s">
        <v>867</v>
      </c>
      <c r="E93" s="31" t="s">
        <v>576</v>
      </c>
      <c r="F93" s="90">
        <v>195502</v>
      </c>
      <c r="G93" s="32">
        <v>3.39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44536</v>
      </c>
      <c r="B94" s="32">
        <v>506146</v>
      </c>
      <c r="C94" s="31" t="s">
        <v>945</v>
      </c>
      <c r="D94" s="31" t="s">
        <v>867</v>
      </c>
      <c r="E94" s="31" t="s">
        <v>576</v>
      </c>
      <c r="F94" s="90">
        <v>6</v>
      </c>
      <c r="G94" s="32">
        <v>1.1100000000000001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44536</v>
      </c>
      <c r="B95" s="32">
        <v>506146</v>
      </c>
      <c r="C95" s="31" t="s">
        <v>945</v>
      </c>
      <c r="D95" s="31" t="s">
        <v>867</v>
      </c>
      <c r="E95" s="31" t="s">
        <v>577</v>
      </c>
      <c r="F95" s="90">
        <v>1650040</v>
      </c>
      <c r="G95" s="32">
        <v>1.1200000000000001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44536</v>
      </c>
      <c r="B96" s="32" t="s">
        <v>1052</v>
      </c>
      <c r="C96" s="31" t="s">
        <v>1053</v>
      </c>
      <c r="D96" s="31" t="s">
        <v>884</v>
      </c>
      <c r="E96" s="31" t="s">
        <v>576</v>
      </c>
      <c r="F96" s="90">
        <v>107831</v>
      </c>
      <c r="G96" s="32">
        <v>66.12</v>
      </c>
      <c r="H96" s="32" t="s">
        <v>885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44536</v>
      </c>
      <c r="B97" s="32" t="s">
        <v>312</v>
      </c>
      <c r="C97" s="31" t="s">
        <v>926</v>
      </c>
      <c r="D97" s="31" t="s">
        <v>884</v>
      </c>
      <c r="E97" s="31" t="s">
        <v>576</v>
      </c>
      <c r="F97" s="90">
        <v>300301</v>
      </c>
      <c r="G97" s="32">
        <v>1906.94</v>
      </c>
      <c r="H97" s="32" t="s">
        <v>885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44536</v>
      </c>
      <c r="B98" s="32" t="s">
        <v>1054</v>
      </c>
      <c r="C98" s="31" t="s">
        <v>1055</v>
      </c>
      <c r="D98" s="31" t="s">
        <v>1056</v>
      </c>
      <c r="E98" s="31" t="s">
        <v>576</v>
      </c>
      <c r="F98" s="90">
        <v>100578</v>
      </c>
      <c r="G98" s="32">
        <v>29.08</v>
      </c>
      <c r="H98" s="32" t="s">
        <v>885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44536</v>
      </c>
      <c r="B99" s="32" t="s">
        <v>1057</v>
      </c>
      <c r="C99" s="31" t="s">
        <v>1058</v>
      </c>
      <c r="D99" s="31" t="s">
        <v>1059</v>
      </c>
      <c r="E99" s="31" t="s">
        <v>576</v>
      </c>
      <c r="F99" s="90">
        <v>500000</v>
      </c>
      <c r="G99" s="32">
        <v>7.7</v>
      </c>
      <c r="H99" s="32" t="s">
        <v>885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44536</v>
      </c>
      <c r="B100" s="32" t="s">
        <v>927</v>
      </c>
      <c r="C100" s="31" t="s">
        <v>928</v>
      </c>
      <c r="D100" s="31" t="s">
        <v>948</v>
      </c>
      <c r="E100" s="31" t="s">
        <v>576</v>
      </c>
      <c r="F100" s="90">
        <v>3800000</v>
      </c>
      <c r="G100" s="32">
        <v>16.5</v>
      </c>
      <c r="H100" s="32" t="s">
        <v>885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44536</v>
      </c>
      <c r="B101" s="32" t="s">
        <v>1060</v>
      </c>
      <c r="C101" s="31" t="s">
        <v>1061</v>
      </c>
      <c r="D101" s="31" t="s">
        <v>1062</v>
      </c>
      <c r="E101" s="31" t="s">
        <v>576</v>
      </c>
      <c r="F101" s="90">
        <v>200000</v>
      </c>
      <c r="G101" s="32">
        <v>29.2</v>
      </c>
      <c r="H101" s="32" t="s">
        <v>885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44536</v>
      </c>
      <c r="B102" s="32" t="s">
        <v>1060</v>
      </c>
      <c r="C102" s="31" t="s">
        <v>1061</v>
      </c>
      <c r="D102" s="31" t="s">
        <v>1063</v>
      </c>
      <c r="E102" s="31" t="s">
        <v>576</v>
      </c>
      <c r="F102" s="90">
        <v>500000</v>
      </c>
      <c r="G102" s="32">
        <v>29.5</v>
      </c>
      <c r="H102" s="32" t="s">
        <v>885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44536</v>
      </c>
      <c r="B103" s="32" t="s">
        <v>897</v>
      </c>
      <c r="C103" s="31" t="s">
        <v>949</v>
      </c>
      <c r="D103" s="31" t="s">
        <v>1064</v>
      </c>
      <c r="E103" s="31" t="s">
        <v>576</v>
      </c>
      <c r="F103" s="90">
        <v>201681</v>
      </c>
      <c r="G103" s="32">
        <v>199.24</v>
      </c>
      <c r="H103" s="32" t="s">
        <v>885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44536</v>
      </c>
      <c r="B104" s="32" t="s">
        <v>1065</v>
      </c>
      <c r="C104" s="31" t="s">
        <v>1066</v>
      </c>
      <c r="D104" s="31" t="s">
        <v>1067</v>
      </c>
      <c r="E104" s="31" t="s">
        <v>576</v>
      </c>
      <c r="F104" s="90">
        <v>128000</v>
      </c>
      <c r="G104" s="32">
        <v>61.42</v>
      </c>
      <c r="H104" s="32" t="s">
        <v>885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44536</v>
      </c>
      <c r="B105" s="32" t="s">
        <v>950</v>
      </c>
      <c r="C105" s="31" t="s">
        <v>951</v>
      </c>
      <c r="D105" s="31" t="s">
        <v>1068</v>
      </c>
      <c r="E105" s="31" t="s">
        <v>576</v>
      </c>
      <c r="F105" s="90">
        <v>84945</v>
      </c>
      <c r="G105" s="32">
        <v>827.57</v>
      </c>
      <c r="H105" s="32" t="s">
        <v>885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44536</v>
      </c>
      <c r="B106" s="32" t="s">
        <v>950</v>
      </c>
      <c r="C106" s="31" t="s">
        <v>951</v>
      </c>
      <c r="D106" s="31" t="s">
        <v>883</v>
      </c>
      <c r="E106" s="31" t="s">
        <v>576</v>
      </c>
      <c r="F106" s="90">
        <v>185917</v>
      </c>
      <c r="G106" s="32">
        <v>825.07</v>
      </c>
      <c r="H106" s="32" t="s">
        <v>885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44536</v>
      </c>
      <c r="B107" s="32" t="s">
        <v>950</v>
      </c>
      <c r="C107" s="31" t="s">
        <v>951</v>
      </c>
      <c r="D107" s="31" t="s">
        <v>884</v>
      </c>
      <c r="E107" s="31" t="s">
        <v>576</v>
      </c>
      <c r="F107" s="90">
        <v>219673</v>
      </c>
      <c r="G107" s="32">
        <v>821.81</v>
      </c>
      <c r="H107" s="32" t="s">
        <v>885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44536</v>
      </c>
      <c r="B108" s="32" t="s">
        <v>950</v>
      </c>
      <c r="C108" s="31" t="s">
        <v>951</v>
      </c>
      <c r="D108" s="31" t="s">
        <v>952</v>
      </c>
      <c r="E108" s="31" t="s">
        <v>576</v>
      </c>
      <c r="F108" s="90">
        <v>185763</v>
      </c>
      <c r="G108" s="32">
        <v>824.81</v>
      </c>
      <c r="H108" s="32" t="s">
        <v>885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44536</v>
      </c>
      <c r="B109" s="32" t="s">
        <v>1069</v>
      </c>
      <c r="C109" s="31" t="s">
        <v>1070</v>
      </c>
      <c r="D109" s="31" t="s">
        <v>1071</v>
      </c>
      <c r="E109" s="31" t="s">
        <v>576</v>
      </c>
      <c r="F109" s="90">
        <v>1961261</v>
      </c>
      <c r="G109" s="32">
        <v>2.8</v>
      </c>
      <c r="H109" s="32" t="s">
        <v>885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44536</v>
      </c>
      <c r="B110" s="32" t="s">
        <v>1072</v>
      </c>
      <c r="C110" s="31" t="s">
        <v>1073</v>
      </c>
      <c r="D110" s="31" t="s">
        <v>1074</v>
      </c>
      <c r="E110" s="31" t="s">
        <v>576</v>
      </c>
      <c r="F110" s="90">
        <v>185500</v>
      </c>
      <c r="G110" s="32">
        <v>61.79</v>
      </c>
      <c r="H110" s="32" t="s">
        <v>885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44536</v>
      </c>
      <c r="B111" s="32" t="s">
        <v>953</v>
      </c>
      <c r="C111" s="31" t="s">
        <v>954</v>
      </c>
      <c r="D111" s="31" t="s">
        <v>1075</v>
      </c>
      <c r="E111" s="31" t="s">
        <v>576</v>
      </c>
      <c r="F111" s="90">
        <v>94593</v>
      </c>
      <c r="G111" s="32">
        <v>31.25</v>
      </c>
      <c r="H111" s="32" t="s">
        <v>885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44536</v>
      </c>
      <c r="B112" s="32" t="s">
        <v>1041</v>
      </c>
      <c r="C112" s="31" t="s">
        <v>1076</v>
      </c>
      <c r="D112" s="31" t="s">
        <v>867</v>
      </c>
      <c r="E112" s="31" t="s">
        <v>576</v>
      </c>
      <c r="F112" s="90">
        <v>9299000</v>
      </c>
      <c r="G112" s="32">
        <v>9.5500000000000007</v>
      </c>
      <c r="H112" s="32" t="s">
        <v>885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44536</v>
      </c>
      <c r="B113" s="32" t="s">
        <v>1077</v>
      </c>
      <c r="C113" s="31" t="s">
        <v>1078</v>
      </c>
      <c r="D113" s="31" t="s">
        <v>1064</v>
      </c>
      <c r="E113" s="31" t="s">
        <v>576</v>
      </c>
      <c r="F113" s="90">
        <v>7560226</v>
      </c>
      <c r="G113" s="32">
        <v>10.88</v>
      </c>
      <c r="H113" s="32" t="s">
        <v>885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44536</v>
      </c>
      <c r="B114" s="32" t="s">
        <v>1077</v>
      </c>
      <c r="C114" s="31" t="s">
        <v>1078</v>
      </c>
      <c r="D114" s="31" t="s">
        <v>946</v>
      </c>
      <c r="E114" s="31" t="s">
        <v>576</v>
      </c>
      <c r="F114" s="90">
        <v>4336605</v>
      </c>
      <c r="G114" s="32">
        <v>11.1</v>
      </c>
      <c r="H114" s="32" t="s">
        <v>885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44536</v>
      </c>
      <c r="B115" s="32" t="s">
        <v>898</v>
      </c>
      <c r="C115" s="31" t="s">
        <v>899</v>
      </c>
      <c r="D115" s="31" t="s">
        <v>947</v>
      </c>
      <c r="E115" s="31" t="s">
        <v>576</v>
      </c>
      <c r="F115" s="90">
        <v>322026</v>
      </c>
      <c r="G115" s="32">
        <v>49.99</v>
      </c>
      <c r="H115" s="32" t="s">
        <v>885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44536</v>
      </c>
      <c r="B116" s="32" t="s">
        <v>898</v>
      </c>
      <c r="C116" s="31" t="s">
        <v>899</v>
      </c>
      <c r="D116" s="31" t="s">
        <v>884</v>
      </c>
      <c r="E116" s="31" t="s">
        <v>576</v>
      </c>
      <c r="F116" s="90">
        <v>266500</v>
      </c>
      <c r="G116" s="32">
        <v>49.36</v>
      </c>
      <c r="H116" s="32" t="s">
        <v>885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44536</v>
      </c>
      <c r="B117" s="32" t="s">
        <v>898</v>
      </c>
      <c r="C117" s="31" t="s">
        <v>899</v>
      </c>
      <c r="D117" s="31" t="s">
        <v>883</v>
      </c>
      <c r="E117" s="31" t="s">
        <v>576</v>
      </c>
      <c r="F117" s="90">
        <v>261493</v>
      </c>
      <c r="G117" s="32">
        <v>49.53</v>
      </c>
      <c r="H117" s="32" t="s">
        <v>885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44536</v>
      </c>
      <c r="B118" s="32" t="s">
        <v>1052</v>
      </c>
      <c r="C118" s="31" t="s">
        <v>1053</v>
      </c>
      <c r="D118" s="31" t="s">
        <v>884</v>
      </c>
      <c r="E118" s="31" t="s">
        <v>577</v>
      </c>
      <c r="F118" s="90">
        <v>107632</v>
      </c>
      <c r="G118" s="32">
        <v>66.64</v>
      </c>
      <c r="H118" s="32" t="s">
        <v>885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44536</v>
      </c>
      <c r="B119" s="32" t="s">
        <v>1079</v>
      </c>
      <c r="C119" s="31" t="s">
        <v>1080</v>
      </c>
      <c r="D119" s="31" t="s">
        <v>1081</v>
      </c>
      <c r="E119" s="31" t="s">
        <v>577</v>
      </c>
      <c r="F119" s="90">
        <v>300000</v>
      </c>
      <c r="G119" s="32">
        <v>5.0199999999999996</v>
      </c>
      <c r="H119" s="32" t="s">
        <v>885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44536</v>
      </c>
      <c r="B120" s="32" t="s">
        <v>312</v>
      </c>
      <c r="C120" s="31" t="s">
        <v>926</v>
      </c>
      <c r="D120" s="31" t="s">
        <v>884</v>
      </c>
      <c r="E120" s="31" t="s">
        <v>577</v>
      </c>
      <c r="F120" s="90">
        <v>293516</v>
      </c>
      <c r="G120" s="32">
        <v>1909.33</v>
      </c>
      <c r="H120" s="32" t="s">
        <v>885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44536</v>
      </c>
      <c r="B121" s="32" t="s">
        <v>1054</v>
      </c>
      <c r="C121" s="31" t="s">
        <v>1055</v>
      </c>
      <c r="D121" s="31" t="s">
        <v>1056</v>
      </c>
      <c r="E121" s="31" t="s">
        <v>577</v>
      </c>
      <c r="F121" s="90">
        <v>345578</v>
      </c>
      <c r="G121" s="32">
        <v>29.05</v>
      </c>
      <c r="H121" s="32" t="s">
        <v>885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44536</v>
      </c>
      <c r="B122" s="32" t="s">
        <v>1057</v>
      </c>
      <c r="C122" s="31" t="s">
        <v>1058</v>
      </c>
      <c r="D122" s="31" t="s">
        <v>1082</v>
      </c>
      <c r="E122" s="31" t="s">
        <v>577</v>
      </c>
      <c r="F122" s="90">
        <v>547704</v>
      </c>
      <c r="G122" s="32">
        <v>7.69</v>
      </c>
      <c r="H122" s="32" t="s">
        <v>885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44536</v>
      </c>
      <c r="B123" s="32" t="s">
        <v>1083</v>
      </c>
      <c r="C123" s="31" t="s">
        <v>1084</v>
      </c>
      <c r="D123" s="31" t="s">
        <v>1085</v>
      </c>
      <c r="E123" s="31" t="s">
        <v>577</v>
      </c>
      <c r="F123" s="90">
        <v>165000</v>
      </c>
      <c r="G123" s="32">
        <v>492.97</v>
      </c>
      <c r="H123" s="32" t="s">
        <v>885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44536</v>
      </c>
      <c r="B124" s="32" t="s">
        <v>1060</v>
      </c>
      <c r="C124" s="31" t="s">
        <v>1061</v>
      </c>
      <c r="D124" s="31" t="s">
        <v>1086</v>
      </c>
      <c r="E124" s="31" t="s">
        <v>577</v>
      </c>
      <c r="F124" s="90">
        <v>700000</v>
      </c>
      <c r="G124" s="32">
        <v>29.41</v>
      </c>
      <c r="H124" s="32" t="s">
        <v>885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44536</v>
      </c>
      <c r="B125" s="32" t="s">
        <v>897</v>
      </c>
      <c r="C125" s="31" t="s">
        <v>949</v>
      </c>
      <c r="D125" s="31" t="s">
        <v>1064</v>
      </c>
      <c r="E125" s="31" t="s">
        <v>577</v>
      </c>
      <c r="F125" s="90">
        <v>260544</v>
      </c>
      <c r="G125" s="32">
        <v>199.25</v>
      </c>
      <c r="H125" s="32" t="s">
        <v>885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44536</v>
      </c>
      <c r="B126" s="32" t="s">
        <v>1087</v>
      </c>
      <c r="C126" s="31" t="s">
        <v>1088</v>
      </c>
      <c r="D126" s="31" t="s">
        <v>1089</v>
      </c>
      <c r="E126" s="31" t="s">
        <v>577</v>
      </c>
      <c r="F126" s="90">
        <v>918033</v>
      </c>
      <c r="G126" s="32">
        <v>7.77</v>
      </c>
      <c r="H126" s="32" t="s">
        <v>885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44536</v>
      </c>
      <c r="B127" s="32" t="s">
        <v>1065</v>
      </c>
      <c r="C127" s="31" t="s">
        <v>1066</v>
      </c>
      <c r="D127" s="31" t="s">
        <v>1067</v>
      </c>
      <c r="E127" s="31" t="s">
        <v>577</v>
      </c>
      <c r="F127" s="90">
        <v>128000</v>
      </c>
      <c r="G127" s="32">
        <v>62.8</v>
      </c>
      <c r="H127" s="32" t="s">
        <v>885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44536</v>
      </c>
      <c r="B128" s="32" t="s">
        <v>1065</v>
      </c>
      <c r="C128" s="31" t="s">
        <v>1066</v>
      </c>
      <c r="D128" s="31" t="s">
        <v>1090</v>
      </c>
      <c r="E128" s="31" t="s">
        <v>577</v>
      </c>
      <c r="F128" s="90">
        <v>200000</v>
      </c>
      <c r="G128" s="32">
        <v>61.91</v>
      </c>
      <c r="H128" s="32" t="s">
        <v>885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44536</v>
      </c>
      <c r="B129" s="32" t="s">
        <v>950</v>
      </c>
      <c r="C129" s="31" t="s">
        <v>951</v>
      </c>
      <c r="D129" s="31" t="s">
        <v>884</v>
      </c>
      <c r="E129" s="31" t="s">
        <v>577</v>
      </c>
      <c r="F129" s="90">
        <v>219548</v>
      </c>
      <c r="G129" s="32">
        <v>822.82</v>
      </c>
      <c r="H129" s="32" t="s">
        <v>885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44536</v>
      </c>
      <c r="B130" s="32" t="s">
        <v>950</v>
      </c>
      <c r="C130" s="31" t="s">
        <v>951</v>
      </c>
      <c r="D130" s="31" t="s">
        <v>883</v>
      </c>
      <c r="E130" s="31" t="s">
        <v>577</v>
      </c>
      <c r="F130" s="90">
        <v>185917</v>
      </c>
      <c r="G130" s="32">
        <v>825.42</v>
      </c>
      <c r="H130" s="32" t="s">
        <v>885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44536</v>
      </c>
      <c r="B131" s="32" t="s">
        <v>950</v>
      </c>
      <c r="C131" s="31" t="s">
        <v>951</v>
      </c>
      <c r="D131" s="31" t="s">
        <v>952</v>
      </c>
      <c r="E131" s="31" t="s">
        <v>577</v>
      </c>
      <c r="F131" s="90">
        <v>185138</v>
      </c>
      <c r="G131" s="32">
        <v>825.04</v>
      </c>
      <c r="H131" s="32" t="s">
        <v>885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44536</v>
      </c>
      <c r="B132" s="32" t="s">
        <v>950</v>
      </c>
      <c r="C132" s="31" t="s">
        <v>951</v>
      </c>
      <c r="D132" s="31" t="s">
        <v>1068</v>
      </c>
      <c r="E132" s="31" t="s">
        <v>577</v>
      </c>
      <c r="F132" s="90">
        <v>84945</v>
      </c>
      <c r="G132" s="32">
        <v>827.89</v>
      </c>
      <c r="H132" s="32" t="s">
        <v>885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44536</v>
      </c>
      <c r="B133" s="32" t="s">
        <v>1069</v>
      </c>
      <c r="C133" s="31" t="s">
        <v>1070</v>
      </c>
      <c r="D133" s="31" t="s">
        <v>1091</v>
      </c>
      <c r="E133" s="31" t="s">
        <v>577</v>
      </c>
      <c r="F133" s="90">
        <v>3423208</v>
      </c>
      <c r="G133" s="32">
        <v>2.8</v>
      </c>
      <c r="H133" s="32" t="s">
        <v>885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44536</v>
      </c>
      <c r="B134" s="32" t="s">
        <v>1069</v>
      </c>
      <c r="C134" s="31" t="s">
        <v>1070</v>
      </c>
      <c r="D134" s="31" t="s">
        <v>1071</v>
      </c>
      <c r="E134" s="31" t="s">
        <v>577</v>
      </c>
      <c r="F134" s="90">
        <v>40000</v>
      </c>
      <c r="G134" s="32">
        <v>2.85</v>
      </c>
      <c r="H134" s="32" t="s">
        <v>885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44536</v>
      </c>
      <c r="B135" s="32" t="s">
        <v>1072</v>
      </c>
      <c r="C135" s="31" t="s">
        <v>1073</v>
      </c>
      <c r="D135" s="31" t="s">
        <v>1074</v>
      </c>
      <c r="E135" s="31" t="s">
        <v>577</v>
      </c>
      <c r="F135" s="90">
        <v>126500</v>
      </c>
      <c r="G135" s="32">
        <v>59.75</v>
      </c>
      <c r="H135" s="32" t="s">
        <v>885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44536</v>
      </c>
      <c r="B136" s="32" t="s">
        <v>1092</v>
      </c>
      <c r="C136" s="31" t="s">
        <v>1093</v>
      </c>
      <c r="D136" s="31" t="s">
        <v>1094</v>
      </c>
      <c r="E136" s="31" t="s">
        <v>577</v>
      </c>
      <c r="F136" s="90">
        <v>31200</v>
      </c>
      <c r="G136" s="32">
        <v>45.5</v>
      </c>
      <c r="H136" s="32" t="s">
        <v>885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44536</v>
      </c>
      <c r="B137" s="32" t="s">
        <v>953</v>
      </c>
      <c r="C137" s="31" t="s">
        <v>954</v>
      </c>
      <c r="D137" s="31" t="s">
        <v>956</v>
      </c>
      <c r="E137" s="31" t="s">
        <v>577</v>
      </c>
      <c r="F137" s="90">
        <v>92392</v>
      </c>
      <c r="G137" s="32">
        <v>31.57</v>
      </c>
      <c r="H137" s="32" t="s">
        <v>885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44536</v>
      </c>
      <c r="B138" s="32" t="s">
        <v>953</v>
      </c>
      <c r="C138" s="31" t="s">
        <v>954</v>
      </c>
      <c r="D138" s="31" t="s">
        <v>1095</v>
      </c>
      <c r="E138" s="31" t="s">
        <v>577</v>
      </c>
      <c r="F138" s="90">
        <v>200000</v>
      </c>
      <c r="G138" s="32">
        <v>30.17</v>
      </c>
      <c r="H138" s="32" t="s">
        <v>885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44536</v>
      </c>
      <c r="B139" s="32" t="s">
        <v>1077</v>
      </c>
      <c r="C139" s="31" t="s">
        <v>1078</v>
      </c>
      <c r="D139" s="31" t="s">
        <v>946</v>
      </c>
      <c r="E139" s="31" t="s">
        <v>577</v>
      </c>
      <c r="F139" s="90">
        <v>5686605</v>
      </c>
      <c r="G139" s="32">
        <v>11.19</v>
      </c>
      <c r="H139" s="32" t="s">
        <v>885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44536</v>
      </c>
      <c r="B140" s="32" t="s">
        <v>1077</v>
      </c>
      <c r="C140" s="31" t="s">
        <v>1078</v>
      </c>
      <c r="D140" s="31" t="s">
        <v>1064</v>
      </c>
      <c r="E140" s="31" t="s">
        <v>577</v>
      </c>
      <c r="F140" s="90">
        <v>5297096</v>
      </c>
      <c r="G140" s="32">
        <v>11.31</v>
      </c>
      <c r="H140" s="32" t="s">
        <v>885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44536</v>
      </c>
      <c r="B141" s="32" t="s">
        <v>945</v>
      </c>
      <c r="C141" s="31" t="s">
        <v>955</v>
      </c>
      <c r="D141" s="31" t="s">
        <v>867</v>
      </c>
      <c r="E141" s="31" t="s">
        <v>577</v>
      </c>
      <c r="F141" s="90">
        <v>2250000</v>
      </c>
      <c r="G141" s="32">
        <v>1.1000000000000001</v>
      </c>
      <c r="H141" s="32" t="s">
        <v>885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44536</v>
      </c>
      <c r="B142" s="32" t="s">
        <v>898</v>
      </c>
      <c r="C142" s="31" t="s">
        <v>899</v>
      </c>
      <c r="D142" s="31" t="s">
        <v>883</v>
      </c>
      <c r="E142" s="31" t="s">
        <v>577</v>
      </c>
      <c r="F142" s="90">
        <v>261493</v>
      </c>
      <c r="G142" s="32">
        <v>49.58</v>
      </c>
      <c r="H142" s="32" t="s">
        <v>885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44536</v>
      </c>
      <c r="B143" s="32" t="s">
        <v>898</v>
      </c>
      <c r="C143" s="31" t="s">
        <v>899</v>
      </c>
      <c r="D143" s="31" t="s">
        <v>884</v>
      </c>
      <c r="E143" s="31" t="s">
        <v>577</v>
      </c>
      <c r="F143" s="90">
        <v>273063</v>
      </c>
      <c r="G143" s="32">
        <v>49.42</v>
      </c>
      <c r="H143" s="32" t="s">
        <v>885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44536</v>
      </c>
      <c r="B144" s="32" t="s">
        <v>898</v>
      </c>
      <c r="C144" s="31" t="s">
        <v>899</v>
      </c>
      <c r="D144" s="31" t="s">
        <v>947</v>
      </c>
      <c r="E144" s="31" t="s">
        <v>577</v>
      </c>
      <c r="F144" s="90">
        <v>447026</v>
      </c>
      <c r="G144" s="32">
        <v>49.98</v>
      </c>
      <c r="H144" s="32" t="s">
        <v>885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4"/>
  <sheetViews>
    <sheetView zoomScale="85" zoomScaleNormal="85" workbookViewId="0">
      <selection activeCell="L25" sqref="L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896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44537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830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3">
        <v>1</v>
      </c>
      <c r="B10" s="270">
        <v>44474</v>
      </c>
      <c r="C10" s="114"/>
      <c r="D10" s="109" t="s">
        <v>118</v>
      </c>
      <c r="E10" s="110" t="s">
        <v>593</v>
      </c>
      <c r="F10" s="107" t="s">
        <v>831</v>
      </c>
      <c r="G10" s="107">
        <v>660</v>
      </c>
      <c r="H10" s="110"/>
      <c r="I10" s="111" t="s">
        <v>832</v>
      </c>
      <c r="J10" s="112" t="s">
        <v>594</v>
      </c>
      <c r="K10" s="113"/>
      <c r="L10" s="108"/>
      <c r="M10" s="114"/>
      <c r="N10" s="109"/>
      <c r="O10" s="110"/>
      <c r="P10" s="107">
        <f>VLOOKUP(D10,'MidCap Intra'!B22:C524,2,0)</f>
        <v>684.2</v>
      </c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50" customFormat="1" ht="12.75" customHeight="1">
      <c r="A11" s="338">
        <v>2</v>
      </c>
      <c r="B11" s="339">
        <v>44495</v>
      </c>
      <c r="C11" s="340"/>
      <c r="D11" s="341" t="s">
        <v>126</v>
      </c>
      <c r="E11" s="342" t="s">
        <v>593</v>
      </c>
      <c r="F11" s="343" t="s">
        <v>843</v>
      </c>
      <c r="G11" s="343">
        <v>1395</v>
      </c>
      <c r="H11" s="342"/>
      <c r="I11" s="344" t="s">
        <v>844</v>
      </c>
      <c r="J11" s="345" t="s">
        <v>594</v>
      </c>
      <c r="K11" s="345"/>
      <c r="L11" s="346"/>
      <c r="M11" s="347"/>
      <c r="N11" s="345"/>
      <c r="O11" s="348"/>
      <c r="P11" s="107">
        <f>VLOOKUP(D11,'MidCap Intra'!B29:C522,2,0)</f>
        <v>1419.4</v>
      </c>
      <c r="Q11" s="349"/>
      <c r="R11" s="349" t="s">
        <v>592</v>
      </c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</row>
    <row r="12" spans="1:38" s="268" customFormat="1" ht="12.75" customHeight="1">
      <c r="A12" s="360">
        <v>3</v>
      </c>
      <c r="B12" s="361">
        <v>44525</v>
      </c>
      <c r="C12" s="362"/>
      <c r="D12" s="363" t="s">
        <v>407</v>
      </c>
      <c r="E12" s="364" t="s">
        <v>593</v>
      </c>
      <c r="F12" s="365">
        <v>772.5</v>
      </c>
      <c r="G12" s="365">
        <v>730</v>
      </c>
      <c r="H12" s="364">
        <v>730</v>
      </c>
      <c r="I12" s="366" t="s">
        <v>873</v>
      </c>
      <c r="J12" s="367" t="s">
        <v>888</v>
      </c>
      <c r="K12" s="367">
        <f t="shared" ref="K12" si="0">H12-F12</f>
        <v>-42.5</v>
      </c>
      <c r="L12" s="368">
        <f>(F12*-0.7)/100</f>
        <v>-5.4074999999999998</v>
      </c>
      <c r="M12" s="369">
        <f t="shared" ref="M12" si="1">(K12+L12)/F12</f>
        <v>-6.2016181229773461E-2</v>
      </c>
      <c r="N12" s="367" t="s">
        <v>604</v>
      </c>
      <c r="O12" s="370">
        <v>44531</v>
      </c>
      <c r="P12" s="371"/>
      <c r="Q12" s="267"/>
      <c r="R12" s="267" t="s">
        <v>592</v>
      </c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</row>
    <row r="13" spans="1:38" s="268" customFormat="1" ht="12.75" customHeight="1">
      <c r="A13" s="412">
        <v>4</v>
      </c>
      <c r="B13" s="413">
        <v>44525</v>
      </c>
      <c r="C13" s="414"/>
      <c r="D13" s="415" t="s">
        <v>266</v>
      </c>
      <c r="E13" s="416" t="s">
        <v>593</v>
      </c>
      <c r="F13" s="417">
        <v>2065</v>
      </c>
      <c r="G13" s="417">
        <v>1950</v>
      </c>
      <c r="H13" s="416">
        <v>2155</v>
      </c>
      <c r="I13" s="418" t="s">
        <v>874</v>
      </c>
      <c r="J13" s="289" t="s">
        <v>959</v>
      </c>
      <c r="K13" s="289">
        <f t="shared" ref="K13" si="2">H13-F13</f>
        <v>90</v>
      </c>
      <c r="L13" s="290">
        <f>(F13*-0.7)/100</f>
        <v>-14.455</v>
      </c>
      <c r="M13" s="291">
        <f t="shared" ref="M13" si="3">(K13+L13)/F13</f>
        <v>3.6583535108958835E-2</v>
      </c>
      <c r="N13" s="289" t="s">
        <v>591</v>
      </c>
      <c r="O13" s="292">
        <v>44530</v>
      </c>
      <c r="P13" s="287"/>
      <c r="Q13" s="267"/>
      <c r="R13" s="267" t="s">
        <v>592</v>
      </c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</row>
    <row r="14" spans="1:38" s="268" customFormat="1" ht="12.75" customHeight="1">
      <c r="A14" s="382">
        <v>5</v>
      </c>
      <c r="B14" s="398">
        <v>44526</v>
      </c>
      <c r="C14" s="383"/>
      <c r="D14" s="384" t="s">
        <v>522</v>
      </c>
      <c r="E14" s="385" t="s">
        <v>593</v>
      </c>
      <c r="F14" s="386">
        <v>2160</v>
      </c>
      <c r="G14" s="386">
        <v>2030</v>
      </c>
      <c r="H14" s="385">
        <v>2290</v>
      </c>
      <c r="I14" s="387" t="s">
        <v>826</v>
      </c>
      <c r="J14" s="103" t="s">
        <v>887</v>
      </c>
      <c r="K14" s="103">
        <f t="shared" ref="K14:K15" si="4">H14-F14</f>
        <v>130</v>
      </c>
      <c r="L14" s="104">
        <f>(F14*-0.7)/100</f>
        <v>-15.12</v>
      </c>
      <c r="M14" s="105">
        <f t="shared" ref="M14:M15" si="5">(K14+L14)/F14</f>
        <v>5.3185185185185183E-2</v>
      </c>
      <c r="N14" s="103" t="s">
        <v>591</v>
      </c>
      <c r="O14" s="106">
        <v>44531</v>
      </c>
      <c r="P14" s="283"/>
      <c r="Q14" s="267"/>
      <c r="R14" s="267" t="s">
        <v>592</v>
      </c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</row>
    <row r="15" spans="1:38" s="268" customFormat="1" ht="12.75" customHeight="1">
      <c r="A15" s="412">
        <v>6</v>
      </c>
      <c r="B15" s="413">
        <v>44526</v>
      </c>
      <c r="C15" s="414"/>
      <c r="D15" s="415" t="s">
        <v>71</v>
      </c>
      <c r="E15" s="416" t="s">
        <v>593</v>
      </c>
      <c r="F15" s="417">
        <v>201</v>
      </c>
      <c r="G15" s="417">
        <v>189</v>
      </c>
      <c r="H15" s="416">
        <v>209</v>
      </c>
      <c r="I15" s="418" t="s">
        <v>877</v>
      </c>
      <c r="J15" s="289" t="s">
        <v>959</v>
      </c>
      <c r="K15" s="289">
        <f t="shared" si="4"/>
        <v>8</v>
      </c>
      <c r="L15" s="290">
        <f>(F15*-0.7)/100</f>
        <v>-1.4069999999999998</v>
      </c>
      <c r="M15" s="291">
        <f t="shared" si="5"/>
        <v>3.2800995024875622E-2</v>
      </c>
      <c r="N15" s="289" t="s">
        <v>591</v>
      </c>
      <c r="O15" s="292">
        <v>44533</v>
      </c>
      <c r="P15" s="287">
        <f>VLOOKUP(D15,'MidCap Intra'!B40:C533,2,0)</f>
        <v>207.85</v>
      </c>
      <c r="Q15" s="267"/>
      <c r="R15" s="267" t="s">
        <v>592</v>
      </c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</row>
    <row r="16" spans="1:38" s="268" customFormat="1" ht="12.75" customHeight="1">
      <c r="A16" s="391">
        <v>7</v>
      </c>
      <c r="B16" s="392">
        <v>44531</v>
      </c>
      <c r="C16" s="393"/>
      <c r="D16" s="394" t="s">
        <v>554</v>
      </c>
      <c r="E16" s="395" t="s">
        <v>593</v>
      </c>
      <c r="F16" s="396" t="s">
        <v>893</v>
      </c>
      <c r="G16" s="396">
        <v>1845</v>
      </c>
      <c r="H16" s="395"/>
      <c r="I16" s="397" t="s">
        <v>894</v>
      </c>
      <c r="J16" s="330" t="s">
        <v>594</v>
      </c>
      <c r="K16" s="330"/>
      <c r="L16" s="331"/>
      <c r="M16" s="332"/>
      <c r="N16" s="330"/>
      <c r="O16" s="333"/>
      <c r="P16" s="107">
        <f>VLOOKUP(D16,'MidCap Intra'!B41:C534,2,0)</f>
        <v>1915.5</v>
      </c>
      <c r="Q16" s="267"/>
      <c r="R16" s="267" t="s">
        <v>592</v>
      </c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</row>
    <row r="17" spans="1:38" s="268" customFormat="1" ht="12.75" customHeight="1">
      <c r="A17" s="391">
        <v>8</v>
      </c>
      <c r="B17" s="269">
        <v>44532</v>
      </c>
      <c r="C17" s="393"/>
      <c r="D17" s="394" t="s">
        <v>251</v>
      </c>
      <c r="E17" s="395" t="s">
        <v>593</v>
      </c>
      <c r="F17" s="396" t="s">
        <v>915</v>
      </c>
      <c r="G17" s="396">
        <v>414</v>
      </c>
      <c r="H17" s="395"/>
      <c r="I17" s="397" t="s">
        <v>916</v>
      </c>
      <c r="J17" s="330" t="s">
        <v>594</v>
      </c>
      <c r="K17" s="330"/>
      <c r="L17" s="331"/>
      <c r="M17" s="332"/>
      <c r="N17" s="330"/>
      <c r="O17" s="333"/>
      <c r="P17" s="107">
        <f>VLOOKUP(D17,'MidCap Intra'!B42:C535,2,0)</f>
        <v>430.35</v>
      </c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</row>
    <row r="18" spans="1:38" s="268" customFormat="1" ht="12.75" customHeight="1">
      <c r="A18" s="391">
        <v>9</v>
      </c>
      <c r="B18" s="269">
        <v>44532</v>
      </c>
      <c r="C18" s="393"/>
      <c r="D18" s="394" t="s">
        <v>136</v>
      </c>
      <c r="E18" s="395" t="s">
        <v>593</v>
      </c>
      <c r="F18" s="396" t="s">
        <v>917</v>
      </c>
      <c r="G18" s="396">
        <v>109</v>
      </c>
      <c r="H18" s="395"/>
      <c r="I18" s="397" t="s">
        <v>918</v>
      </c>
      <c r="J18" s="330" t="s">
        <v>594</v>
      </c>
      <c r="K18" s="330"/>
      <c r="L18" s="331"/>
      <c r="M18" s="332"/>
      <c r="N18" s="330"/>
      <c r="O18" s="333"/>
      <c r="P18" s="107">
        <f>VLOOKUP(D18,'MidCap Intra'!B43:C536,2,0)</f>
        <v>120.95</v>
      </c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</row>
    <row r="19" spans="1:38" s="268" customFormat="1" ht="12.75" customHeight="1">
      <c r="A19" s="391"/>
      <c r="B19" s="392"/>
      <c r="C19" s="393"/>
      <c r="D19" s="394"/>
      <c r="E19" s="395"/>
      <c r="F19" s="396"/>
      <c r="G19" s="396"/>
      <c r="H19" s="395"/>
      <c r="I19" s="397"/>
      <c r="J19" s="330"/>
      <c r="K19" s="330"/>
      <c r="L19" s="331"/>
      <c r="M19" s="332"/>
      <c r="N19" s="330"/>
      <c r="O19" s="333"/>
      <c r="P19" s="328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7"/>
      <c r="AD19" s="267"/>
      <c r="AE19" s="267"/>
      <c r="AF19" s="267"/>
      <c r="AG19" s="267"/>
      <c r="AH19" s="267"/>
      <c r="AI19" s="267"/>
      <c r="AJ19" s="267"/>
      <c r="AK19" s="267"/>
      <c r="AL19" s="267"/>
    </row>
    <row r="20" spans="1:38" ht="13.9" customHeight="1">
      <c r="A20" s="113"/>
      <c r="B20" s="108"/>
      <c r="C20" s="114"/>
      <c r="D20" s="109"/>
      <c r="E20" s="110"/>
      <c r="F20" s="107"/>
      <c r="G20" s="107"/>
      <c r="H20" s="110"/>
      <c r="I20" s="111"/>
      <c r="J20" s="112"/>
      <c r="K20" s="113"/>
      <c r="L20" s="108"/>
      <c r="M20" s="114"/>
      <c r="N20" s="109"/>
      <c r="O20" s="110"/>
      <c r="P20" s="11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0"/>
      <c r="B21" s="121"/>
      <c r="C21" s="122"/>
      <c r="D21" s="123"/>
      <c r="E21" s="124"/>
      <c r="F21" s="124"/>
      <c r="H21" s="124"/>
      <c r="I21" s="125"/>
      <c r="J21" s="126"/>
      <c r="K21" s="126"/>
      <c r="L21" s="127"/>
      <c r="M21" s="128"/>
      <c r="N21" s="129"/>
      <c r="O21" s="130"/>
      <c r="P21" s="13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0"/>
      <c r="B22" s="121"/>
      <c r="C22" s="122"/>
      <c r="D22" s="123"/>
      <c r="E22" s="124"/>
      <c r="F22" s="124"/>
      <c r="G22" s="120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2" t="s">
        <v>596</v>
      </c>
      <c r="B23" s="133"/>
      <c r="C23" s="134"/>
      <c r="D23" s="135"/>
      <c r="E23" s="136"/>
      <c r="F23" s="136"/>
      <c r="G23" s="136"/>
      <c r="H23" s="136"/>
      <c r="I23" s="136"/>
      <c r="J23" s="137"/>
      <c r="K23" s="136"/>
      <c r="L23" s="138"/>
      <c r="M23" s="59"/>
      <c r="N23" s="137"/>
      <c r="O23" s="13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9" t="s">
        <v>597</v>
      </c>
      <c r="B24" s="132"/>
      <c r="C24" s="132"/>
      <c r="D24" s="132"/>
      <c r="E24" s="44"/>
      <c r="F24" s="140" t="s">
        <v>598</v>
      </c>
      <c r="G24" s="6"/>
      <c r="H24" s="6"/>
      <c r="I24" s="6"/>
      <c r="J24" s="141"/>
      <c r="K24" s="142"/>
      <c r="L24" s="142"/>
      <c r="M24" s="143"/>
      <c r="N24" s="1"/>
      <c r="O24" s="1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599</v>
      </c>
      <c r="B25" s="132"/>
      <c r="C25" s="132"/>
      <c r="D25" s="132"/>
      <c r="E25" s="6"/>
      <c r="F25" s="140" t="s">
        <v>600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/>
      <c r="B26" s="132"/>
      <c r="C26" s="132"/>
      <c r="D26" s="132"/>
      <c r="E26" s="6"/>
      <c r="F26" s="6"/>
      <c r="G26" s="6"/>
      <c r="H26" s="6"/>
      <c r="I26" s="6"/>
      <c r="J26" s="145"/>
      <c r="K26" s="142"/>
      <c r="L26" s="142"/>
      <c r="M26" s="6"/>
      <c r="N26" s="146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47" t="s">
        <v>601</v>
      </c>
      <c r="C27" s="147"/>
      <c r="D27" s="147"/>
      <c r="E27" s="147"/>
      <c r="F27" s="148"/>
      <c r="G27" s="6"/>
      <c r="H27" s="6"/>
      <c r="I27" s="149"/>
      <c r="J27" s="150"/>
      <c r="K27" s="151"/>
      <c r="L27" s="150"/>
      <c r="M27" s="6"/>
      <c r="N27" s="1"/>
      <c r="O27" s="1"/>
      <c r="P27" s="1"/>
      <c r="R27" s="59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9" t="s">
        <v>16</v>
      </c>
      <c r="B28" s="100" t="s">
        <v>568</v>
      </c>
      <c r="C28" s="102"/>
      <c r="D28" s="101" t="s">
        <v>579</v>
      </c>
      <c r="E28" s="100" t="s">
        <v>580</v>
      </c>
      <c r="F28" s="100" t="s">
        <v>581</v>
      </c>
      <c r="G28" s="100" t="s">
        <v>602</v>
      </c>
      <c r="H28" s="100" t="s">
        <v>583</v>
      </c>
      <c r="I28" s="100" t="s">
        <v>584</v>
      </c>
      <c r="J28" s="100" t="s">
        <v>585</v>
      </c>
      <c r="K28" s="100" t="s">
        <v>603</v>
      </c>
      <c r="L28" s="153" t="s">
        <v>587</v>
      </c>
      <c r="M28" s="102" t="s">
        <v>588</v>
      </c>
      <c r="N28" s="99" t="s">
        <v>589</v>
      </c>
      <c r="O28" s="445" t="s">
        <v>590</v>
      </c>
      <c r="P28" s="349"/>
      <c r="Q28" s="1"/>
      <c r="R28" s="438"/>
      <c r="S28" s="438"/>
      <c r="T28" s="438"/>
      <c r="U28" s="388"/>
      <c r="V28" s="388"/>
      <c r="W28" s="388"/>
      <c r="X28" s="388"/>
      <c r="Y28" s="388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s="268" customFormat="1" ht="15" customHeight="1">
      <c r="A29" s="360">
        <v>1</v>
      </c>
      <c r="B29" s="361">
        <v>44524</v>
      </c>
      <c r="C29" s="362"/>
      <c r="D29" s="363" t="s">
        <v>870</v>
      </c>
      <c r="E29" s="364" t="s">
        <v>593</v>
      </c>
      <c r="F29" s="365">
        <v>3165</v>
      </c>
      <c r="G29" s="365">
        <v>3080</v>
      </c>
      <c r="H29" s="364">
        <v>3080</v>
      </c>
      <c r="I29" s="366" t="s">
        <v>871</v>
      </c>
      <c r="J29" s="367" t="s">
        <v>966</v>
      </c>
      <c r="K29" s="367">
        <f t="shared" ref="K29" si="6">H29-F29</f>
        <v>-85</v>
      </c>
      <c r="L29" s="368">
        <f>(F29*-0.7)/100</f>
        <v>-22.155000000000001</v>
      </c>
      <c r="M29" s="369">
        <f t="shared" ref="M29" si="7">(K29+L29)/F29</f>
        <v>-3.385624012638231E-2</v>
      </c>
      <c r="N29" s="367" t="s">
        <v>604</v>
      </c>
      <c r="O29" s="370">
        <v>44536</v>
      </c>
      <c r="P29" s="447"/>
      <c r="Q29" s="439"/>
      <c r="R29" s="440" t="s">
        <v>595</v>
      </c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</row>
    <row r="30" spans="1:38" s="268" customFormat="1" ht="15" customHeight="1">
      <c r="A30" s="449">
        <v>2</v>
      </c>
      <c r="B30" s="450">
        <v>44529</v>
      </c>
      <c r="C30" s="451"/>
      <c r="D30" s="452" t="s">
        <v>114</v>
      </c>
      <c r="E30" s="453" t="s">
        <v>593</v>
      </c>
      <c r="F30" s="453">
        <v>1134</v>
      </c>
      <c r="G30" s="453">
        <v>1095</v>
      </c>
      <c r="H30" s="453">
        <v>1167.5</v>
      </c>
      <c r="I30" s="453" t="s">
        <v>878</v>
      </c>
      <c r="J30" s="103" t="s">
        <v>900</v>
      </c>
      <c r="K30" s="103">
        <f t="shared" ref="K30" si="8">H30-F30</f>
        <v>33.5</v>
      </c>
      <c r="L30" s="104">
        <f>(F30*-0.7)/100</f>
        <v>-7.9379999999999997</v>
      </c>
      <c r="M30" s="105">
        <f t="shared" ref="M30" si="9">(K30+L30)/F30</f>
        <v>2.2541446208112877E-2</v>
      </c>
      <c r="N30" s="441" t="s">
        <v>591</v>
      </c>
      <c r="O30" s="446">
        <v>44532</v>
      </c>
      <c r="P30" s="448"/>
      <c r="Q30" s="439"/>
      <c r="R30" s="440" t="s">
        <v>592</v>
      </c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</row>
    <row r="31" spans="1:38" s="268" customFormat="1" ht="15" customHeight="1">
      <c r="A31" s="492">
        <v>3</v>
      </c>
      <c r="B31" s="493">
        <v>44530</v>
      </c>
      <c r="C31" s="494"/>
      <c r="D31" s="495" t="s">
        <v>350</v>
      </c>
      <c r="E31" s="496" t="s">
        <v>593</v>
      </c>
      <c r="F31" s="496">
        <v>742.5</v>
      </c>
      <c r="G31" s="496">
        <v>720</v>
      </c>
      <c r="H31" s="496">
        <v>749</v>
      </c>
      <c r="I31" s="496" t="s">
        <v>880</v>
      </c>
      <c r="J31" s="497" t="s">
        <v>967</v>
      </c>
      <c r="K31" s="497">
        <f t="shared" ref="K31" si="10">H31-F31</f>
        <v>6.5</v>
      </c>
      <c r="L31" s="498">
        <f>(F31*-0.7)/100</f>
        <v>-5.1974999999999998</v>
      </c>
      <c r="M31" s="499">
        <f t="shared" ref="M31" si="11">(K31+L31)/F31</f>
        <v>1.7542087542087544E-3</v>
      </c>
      <c r="N31" s="500" t="s">
        <v>714</v>
      </c>
      <c r="O31" s="501">
        <v>44536</v>
      </c>
      <c r="P31" s="447"/>
      <c r="Q31" s="439"/>
      <c r="R31" s="440" t="s">
        <v>595</v>
      </c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38" s="268" customFormat="1" ht="15" customHeight="1">
      <c r="A32" s="273">
        <v>4</v>
      </c>
      <c r="B32" s="300">
        <v>44530</v>
      </c>
      <c r="C32" s="274"/>
      <c r="D32" s="275" t="s">
        <v>415</v>
      </c>
      <c r="E32" s="276" t="s">
        <v>593</v>
      </c>
      <c r="F32" s="276" t="s">
        <v>886</v>
      </c>
      <c r="G32" s="276">
        <v>1570</v>
      </c>
      <c r="H32" s="276"/>
      <c r="I32" s="276" t="s">
        <v>881</v>
      </c>
      <c r="J32" s="419" t="s">
        <v>594</v>
      </c>
      <c r="K32" s="419"/>
      <c r="L32" s="420"/>
      <c r="M32" s="421"/>
      <c r="N32" s="442"/>
      <c r="O32" s="428"/>
      <c r="P32" s="439"/>
      <c r="Q32" s="439"/>
      <c r="R32" s="440" t="s">
        <v>592</v>
      </c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308" customFormat="1" ht="15" customHeight="1">
      <c r="A33" s="422">
        <v>5</v>
      </c>
      <c r="B33" s="269">
        <v>44532</v>
      </c>
      <c r="C33" s="423"/>
      <c r="D33" s="424" t="s">
        <v>85</v>
      </c>
      <c r="E33" s="279" t="s">
        <v>593</v>
      </c>
      <c r="F33" s="279" t="s">
        <v>901</v>
      </c>
      <c r="G33" s="279">
        <v>896</v>
      </c>
      <c r="H33" s="279"/>
      <c r="I33" s="279" t="s">
        <v>902</v>
      </c>
      <c r="J33" s="425" t="s">
        <v>594</v>
      </c>
      <c r="K33" s="425"/>
      <c r="L33" s="426"/>
      <c r="M33" s="427"/>
      <c r="N33" s="443"/>
      <c r="O33" s="428"/>
      <c r="P33" s="439"/>
      <c r="Q33" s="439"/>
      <c r="R33" s="440"/>
      <c r="S33" s="267"/>
      <c r="T33" s="267"/>
      <c r="U33" s="267"/>
      <c r="V33" s="267"/>
      <c r="W33" s="267"/>
      <c r="X33" s="267"/>
      <c r="Y33" s="267"/>
      <c r="Z33" s="437"/>
      <c r="AA33" s="381"/>
      <c r="AB33" s="381"/>
      <c r="AC33" s="381"/>
      <c r="AD33" s="381"/>
      <c r="AE33" s="381"/>
      <c r="AF33" s="381"/>
      <c r="AG33" s="381"/>
      <c r="AH33" s="381"/>
      <c r="AI33" s="381"/>
      <c r="AJ33" s="381"/>
      <c r="AK33" s="381"/>
      <c r="AL33" s="381"/>
    </row>
    <row r="34" spans="1:38" s="308" customFormat="1" ht="15" customHeight="1">
      <c r="A34" s="422">
        <v>6</v>
      </c>
      <c r="B34" s="269">
        <v>44532</v>
      </c>
      <c r="C34" s="423"/>
      <c r="D34" s="424" t="s">
        <v>77</v>
      </c>
      <c r="E34" s="279" t="s">
        <v>593</v>
      </c>
      <c r="F34" s="279" t="s">
        <v>903</v>
      </c>
      <c r="G34" s="279">
        <v>355</v>
      </c>
      <c r="H34" s="279"/>
      <c r="I34" s="279" t="s">
        <v>904</v>
      </c>
      <c r="J34" s="425" t="s">
        <v>594</v>
      </c>
      <c r="K34" s="425"/>
      <c r="L34" s="426"/>
      <c r="M34" s="427"/>
      <c r="N34" s="443"/>
      <c r="O34" s="428"/>
      <c r="P34" s="439"/>
      <c r="Q34" s="439"/>
      <c r="R34" s="440"/>
      <c r="S34" s="267"/>
      <c r="T34" s="267"/>
      <c r="U34" s="267"/>
      <c r="V34" s="267"/>
      <c r="W34" s="267"/>
      <c r="X34" s="267"/>
      <c r="Y34" s="267"/>
      <c r="Z34" s="437"/>
      <c r="AA34" s="381"/>
      <c r="AB34" s="381"/>
      <c r="AC34" s="381"/>
      <c r="AD34" s="381"/>
      <c r="AE34" s="381"/>
      <c r="AF34" s="381"/>
      <c r="AG34" s="381"/>
      <c r="AH34" s="381"/>
      <c r="AI34" s="381"/>
      <c r="AJ34" s="381"/>
      <c r="AK34" s="381"/>
      <c r="AL34" s="381"/>
    </row>
    <row r="35" spans="1:38" s="308" customFormat="1" ht="15" customHeight="1">
      <c r="A35" s="471">
        <v>7</v>
      </c>
      <c r="B35" s="266">
        <v>44532</v>
      </c>
      <c r="C35" s="354"/>
      <c r="D35" s="472" t="s">
        <v>407</v>
      </c>
      <c r="E35" s="353" t="s">
        <v>593</v>
      </c>
      <c r="F35" s="353">
        <v>722.5</v>
      </c>
      <c r="G35" s="353">
        <v>698</v>
      </c>
      <c r="H35" s="353">
        <v>732.5</v>
      </c>
      <c r="I35" s="353" t="s">
        <v>905</v>
      </c>
      <c r="J35" s="103" t="s">
        <v>906</v>
      </c>
      <c r="K35" s="103">
        <f t="shared" ref="K35:K36" si="12">H35-F35</f>
        <v>10</v>
      </c>
      <c r="L35" s="104">
        <f>(F35*-0.07)/100</f>
        <v>-0.50575000000000003</v>
      </c>
      <c r="M35" s="105">
        <f t="shared" ref="M35:M36" si="13">(K35+L35)/F35</f>
        <v>1.3140830449826989E-2</v>
      </c>
      <c r="N35" s="441" t="s">
        <v>591</v>
      </c>
      <c r="O35" s="473">
        <v>44532</v>
      </c>
      <c r="P35" s="439"/>
      <c r="Q35" s="439"/>
      <c r="R35" s="440"/>
      <c r="S35" s="267"/>
      <c r="T35" s="267"/>
      <c r="U35" s="267"/>
      <c r="V35" s="267"/>
      <c r="W35" s="267"/>
      <c r="X35" s="267"/>
      <c r="Y35" s="267"/>
      <c r="Z35" s="437"/>
      <c r="AA35" s="381"/>
      <c r="AB35" s="381"/>
      <c r="AC35" s="381"/>
      <c r="AD35" s="381"/>
      <c r="AE35" s="381"/>
      <c r="AF35" s="381"/>
      <c r="AG35" s="381"/>
      <c r="AH35" s="381"/>
      <c r="AI35" s="381"/>
      <c r="AJ35" s="381"/>
      <c r="AK35" s="381"/>
      <c r="AL35" s="381"/>
    </row>
    <row r="36" spans="1:38" s="308" customFormat="1" ht="15" customHeight="1">
      <c r="A36" s="360">
        <v>8</v>
      </c>
      <c r="B36" s="361">
        <v>44533</v>
      </c>
      <c r="C36" s="362"/>
      <c r="D36" s="363" t="s">
        <v>957</v>
      </c>
      <c r="E36" s="364" t="s">
        <v>593</v>
      </c>
      <c r="F36" s="365">
        <v>5450</v>
      </c>
      <c r="G36" s="365">
        <v>5290</v>
      </c>
      <c r="H36" s="364">
        <v>5290</v>
      </c>
      <c r="I36" s="366" t="s">
        <v>958</v>
      </c>
      <c r="J36" s="367" t="s">
        <v>965</v>
      </c>
      <c r="K36" s="367">
        <f t="shared" si="12"/>
        <v>-160</v>
      </c>
      <c r="L36" s="368">
        <f>(F36*-0.7)/100</f>
        <v>-38.15</v>
      </c>
      <c r="M36" s="369">
        <f t="shared" si="13"/>
        <v>-3.6357798165137616E-2</v>
      </c>
      <c r="N36" s="367" t="s">
        <v>604</v>
      </c>
      <c r="O36" s="370">
        <v>44536</v>
      </c>
      <c r="P36" s="439"/>
      <c r="Q36" s="439"/>
      <c r="R36" s="440"/>
      <c r="S36" s="267"/>
      <c r="T36" s="267"/>
      <c r="U36" s="267"/>
      <c r="V36" s="267"/>
      <c r="W36" s="267"/>
      <c r="X36" s="267"/>
      <c r="Y36" s="267"/>
      <c r="Z36" s="437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</row>
    <row r="37" spans="1:38" ht="15" customHeight="1">
      <c r="A37" s="429">
        <v>9</v>
      </c>
      <c r="B37" s="278">
        <v>44536</v>
      </c>
      <c r="C37" s="430"/>
      <c r="D37" s="431" t="s">
        <v>962</v>
      </c>
      <c r="E37" s="305" t="s">
        <v>593</v>
      </c>
      <c r="F37" s="305" t="s">
        <v>963</v>
      </c>
      <c r="G37" s="305">
        <v>1135</v>
      </c>
      <c r="H37" s="305"/>
      <c r="I37" s="305" t="s">
        <v>964</v>
      </c>
      <c r="J37" s="306" t="s">
        <v>594</v>
      </c>
      <c r="K37" s="306"/>
      <c r="L37" s="432"/>
      <c r="M37" s="433"/>
      <c r="N37" s="444"/>
      <c r="O37" s="379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155"/>
      <c r="B39" s="121"/>
      <c r="C39" s="156"/>
      <c r="D39" s="157"/>
      <c r="E39" s="120"/>
      <c r="F39" s="120"/>
      <c r="G39" s="120"/>
      <c r="H39" s="120"/>
      <c r="I39" s="120"/>
      <c r="J39" s="158"/>
      <c r="K39" s="158"/>
      <c r="L39" s="159"/>
      <c r="M39" s="160"/>
      <c r="N39" s="126"/>
      <c r="O39" s="161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44.25" customHeight="1">
      <c r="A40" s="132" t="s">
        <v>596</v>
      </c>
      <c r="B40" s="156"/>
      <c r="C40" s="156"/>
      <c r="D40" s="1"/>
      <c r="E40" s="6"/>
      <c r="F40" s="6"/>
      <c r="G40" s="6"/>
      <c r="H40" s="6" t="s">
        <v>608</v>
      </c>
      <c r="I40" s="6"/>
      <c r="J40" s="6"/>
      <c r="K40" s="128"/>
      <c r="L40" s="160"/>
      <c r="M40" s="128"/>
      <c r="N40" s="129"/>
      <c r="O40" s="128"/>
      <c r="P40" s="1"/>
      <c r="Q40" s="1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8" ht="12.75" customHeight="1">
      <c r="A41" s="139" t="s">
        <v>597</v>
      </c>
      <c r="B41" s="132"/>
      <c r="C41" s="132"/>
      <c r="D41" s="132"/>
      <c r="E41" s="44"/>
      <c r="F41" s="140" t="s">
        <v>598</v>
      </c>
      <c r="G41" s="59"/>
      <c r="H41" s="44"/>
      <c r="I41" s="59"/>
      <c r="J41" s="6"/>
      <c r="K41" s="162"/>
      <c r="L41" s="163"/>
      <c r="M41" s="6"/>
      <c r="N41" s="122"/>
      <c r="O41" s="164"/>
      <c r="P41" s="4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4.25" customHeight="1">
      <c r="A42" s="139"/>
      <c r="B42" s="132"/>
      <c r="C42" s="132"/>
      <c r="D42" s="132"/>
      <c r="E42" s="6"/>
      <c r="F42" s="140" t="s">
        <v>600</v>
      </c>
      <c r="G42" s="59"/>
      <c r="H42" s="44"/>
      <c r="I42" s="59"/>
      <c r="J42" s="6"/>
      <c r="K42" s="162"/>
      <c r="L42" s="163"/>
      <c r="M42" s="6"/>
      <c r="N42" s="122"/>
      <c r="O42" s="164"/>
      <c r="P42" s="4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14.25" customHeight="1">
      <c r="A43" s="132"/>
      <c r="B43" s="132"/>
      <c r="C43" s="132"/>
      <c r="D43" s="132"/>
      <c r="E43" s="6"/>
      <c r="F43" s="6"/>
      <c r="G43" s="6"/>
      <c r="H43" s="6"/>
      <c r="I43" s="6"/>
      <c r="J43" s="145"/>
      <c r="K43" s="142"/>
      <c r="L43" s="143"/>
      <c r="M43" s="6"/>
      <c r="N43" s="146"/>
      <c r="O43" s="1"/>
      <c r="P43" s="4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12.75" customHeight="1">
      <c r="A44" s="165" t="s">
        <v>609</v>
      </c>
      <c r="B44" s="165"/>
      <c r="C44" s="165"/>
      <c r="D44" s="165"/>
      <c r="E44" s="6"/>
      <c r="F44" s="6"/>
      <c r="G44" s="6"/>
      <c r="H44" s="6"/>
      <c r="I44" s="6"/>
      <c r="J44" s="6"/>
      <c r="K44" s="6"/>
      <c r="L44" s="6"/>
      <c r="M44" s="6"/>
      <c r="N44" s="6"/>
      <c r="O44" s="24"/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38.25" customHeight="1">
      <c r="A45" s="100" t="s">
        <v>16</v>
      </c>
      <c r="B45" s="100" t="s">
        <v>568</v>
      </c>
      <c r="C45" s="100"/>
      <c r="D45" s="101" t="s">
        <v>579</v>
      </c>
      <c r="E45" s="100" t="s">
        <v>580</v>
      </c>
      <c r="F45" s="100" t="s">
        <v>581</v>
      </c>
      <c r="G45" s="100" t="s">
        <v>602</v>
      </c>
      <c r="H45" s="100" t="s">
        <v>583</v>
      </c>
      <c r="I45" s="100" t="s">
        <v>584</v>
      </c>
      <c r="J45" s="99" t="s">
        <v>585</v>
      </c>
      <c r="K45" s="166" t="s">
        <v>610</v>
      </c>
      <c r="L45" s="102" t="s">
        <v>587</v>
      </c>
      <c r="M45" s="166" t="s">
        <v>611</v>
      </c>
      <c r="N45" s="100" t="s">
        <v>612</v>
      </c>
      <c r="O45" s="99" t="s">
        <v>589</v>
      </c>
      <c r="P45" s="101" t="s">
        <v>590</v>
      </c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s="268" customFormat="1" ht="13.5" customHeight="1">
      <c r="A46" s="353">
        <v>1</v>
      </c>
      <c r="B46" s="489">
        <v>44531</v>
      </c>
      <c r="C46" s="490"/>
      <c r="D46" s="490" t="s">
        <v>872</v>
      </c>
      <c r="E46" s="353" t="s">
        <v>593</v>
      </c>
      <c r="F46" s="353">
        <v>2140</v>
      </c>
      <c r="G46" s="353">
        <v>2100</v>
      </c>
      <c r="H46" s="356">
        <v>2171.5</v>
      </c>
      <c r="I46" s="356" t="s">
        <v>895</v>
      </c>
      <c r="J46" s="103" t="s">
        <v>919</v>
      </c>
      <c r="K46" s="356">
        <f t="shared" ref="K46" si="14">H46-F46</f>
        <v>31.5</v>
      </c>
      <c r="L46" s="485">
        <f t="shared" ref="L46" si="15">(H46*N46)*0.07%</f>
        <v>418.01375000000007</v>
      </c>
      <c r="M46" s="486">
        <f t="shared" ref="M46" si="16">(K46*N46)-L46</f>
        <v>8244.4862499999999</v>
      </c>
      <c r="N46" s="356">
        <v>275</v>
      </c>
      <c r="O46" s="487" t="s">
        <v>591</v>
      </c>
      <c r="P46" s="488">
        <v>44532</v>
      </c>
      <c r="Q46" s="271"/>
      <c r="R46" s="298" t="s">
        <v>595</v>
      </c>
      <c r="S46" s="26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97"/>
      <c r="AG46" s="278"/>
      <c r="AH46" s="296"/>
      <c r="AI46" s="296"/>
      <c r="AJ46" s="297"/>
      <c r="AK46" s="297"/>
      <c r="AL46" s="297"/>
    </row>
    <row r="47" spans="1:38" s="268" customFormat="1" ht="13.5" customHeight="1">
      <c r="A47" s="353">
        <v>2</v>
      </c>
      <c r="B47" s="489">
        <v>44531</v>
      </c>
      <c r="C47" s="490"/>
      <c r="D47" s="490" t="s">
        <v>875</v>
      </c>
      <c r="E47" s="353" t="s">
        <v>593</v>
      </c>
      <c r="F47" s="353">
        <v>3143</v>
      </c>
      <c r="G47" s="353">
        <v>3070</v>
      </c>
      <c r="H47" s="356">
        <v>3207.5</v>
      </c>
      <c r="I47" s="356" t="s">
        <v>876</v>
      </c>
      <c r="J47" s="103" t="s">
        <v>742</v>
      </c>
      <c r="K47" s="356">
        <f t="shared" ref="K47" si="17">H47-F47</f>
        <v>64.5</v>
      </c>
      <c r="L47" s="485">
        <f t="shared" ref="L47" si="18">(H47*N47)*0.07%</f>
        <v>336.78750000000002</v>
      </c>
      <c r="M47" s="486">
        <f t="shared" ref="M47" si="19">(K47*N47)-L47</f>
        <v>9338.2124999999996</v>
      </c>
      <c r="N47" s="356">
        <v>150</v>
      </c>
      <c r="O47" s="487" t="s">
        <v>591</v>
      </c>
      <c r="P47" s="488">
        <v>44532</v>
      </c>
      <c r="Q47" s="271"/>
      <c r="R47" s="298" t="s">
        <v>592</v>
      </c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97"/>
      <c r="AG47" s="278"/>
      <c r="AH47" s="296"/>
      <c r="AI47" s="296"/>
      <c r="AJ47" s="297"/>
      <c r="AK47" s="297"/>
      <c r="AL47" s="297"/>
    </row>
    <row r="48" spans="1:38" s="268" customFormat="1" ht="13.5" customHeight="1">
      <c r="A48" s="279"/>
      <c r="B48" s="269"/>
      <c r="C48" s="304"/>
      <c r="D48" s="304"/>
      <c r="E48" s="305"/>
      <c r="F48" s="305"/>
      <c r="G48" s="305"/>
      <c r="H48" s="306"/>
      <c r="I48" s="306"/>
      <c r="J48" s="307"/>
      <c r="K48" s="306"/>
      <c r="L48" s="432"/>
      <c r="M48" s="434"/>
      <c r="N48" s="306"/>
      <c r="O48" s="435"/>
      <c r="P48" s="436"/>
      <c r="Q48" s="271"/>
      <c r="R48" s="298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97"/>
      <c r="AG48" s="278"/>
      <c r="AH48" s="296"/>
      <c r="AI48" s="296"/>
      <c r="AJ48" s="297"/>
      <c r="AK48" s="297"/>
      <c r="AL48" s="297"/>
    </row>
    <row r="49" spans="1:38" s="268" customFormat="1" ht="13.5" customHeight="1">
      <c r="A49" s="308"/>
      <c r="B49" s="308"/>
      <c r="C49" s="308"/>
      <c r="D49" s="308"/>
      <c r="E49" s="308"/>
      <c r="F49" s="308"/>
      <c r="G49" s="308"/>
      <c r="H49" s="308"/>
      <c r="I49" s="308"/>
      <c r="J49" s="308"/>
      <c r="K49" s="282"/>
      <c r="L49" s="351"/>
      <c r="M49" s="352"/>
      <c r="N49" s="282"/>
      <c r="O49" s="378"/>
      <c r="P49" s="379"/>
      <c r="Q49" s="271"/>
      <c r="R49" s="298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97"/>
      <c r="AG49" s="269"/>
      <c r="AH49" s="380"/>
      <c r="AI49" s="380"/>
      <c r="AJ49" s="328"/>
      <c r="AK49" s="328"/>
      <c r="AL49" s="328"/>
    </row>
    <row r="50" spans="1:38" ht="13.5" customHeight="1">
      <c r="A50" s="520"/>
      <c r="B50" s="522"/>
      <c r="C50" s="299"/>
      <c r="D50" s="277"/>
      <c r="E50" s="294"/>
      <c r="F50" s="294"/>
      <c r="G50" s="294"/>
      <c r="H50" s="295"/>
      <c r="I50" s="295"/>
      <c r="J50" s="277"/>
      <c r="K50" s="281"/>
      <c r="L50" s="281"/>
      <c r="M50" s="524"/>
      <c r="N50" s="526"/>
      <c r="O50" s="516"/>
      <c r="P50" s="518"/>
      <c r="Q50" s="167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3.5" customHeight="1">
      <c r="A51" s="521"/>
      <c r="B51" s="523"/>
      <c r="C51" s="109"/>
      <c r="D51" s="168"/>
      <c r="E51" s="107"/>
      <c r="F51" s="107"/>
      <c r="G51" s="107"/>
      <c r="H51" s="112"/>
      <c r="I51" s="295"/>
      <c r="J51" s="168"/>
      <c r="K51" s="280"/>
      <c r="L51" s="281"/>
      <c r="M51" s="525"/>
      <c r="N51" s="527"/>
      <c r="O51" s="517"/>
      <c r="P51" s="519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3.5" customHeight="1">
      <c r="A52" s="120"/>
      <c r="B52" s="121"/>
      <c r="C52" s="156"/>
      <c r="D52" s="169"/>
      <c r="E52" s="170"/>
      <c r="F52" s="120"/>
      <c r="G52" s="120"/>
      <c r="H52" s="120"/>
      <c r="I52" s="158"/>
      <c r="J52" s="158"/>
      <c r="K52" s="158"/>
      <c r="L52" s="158"/>
      <c r="M52" s="158"/>
      <c r="N52" s="158"/>
      <c r="O52" s="158"/>
      <c r="P52" s="158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>
      <c r="A53" s="171"/>
      <c r="B53" s="121"/>
      <c r="C53" s="122"/>
      <c r="D53" s="172"/>
      <c r="E53" s="125"/>
      <c r="F53" s="125"/>
      <c r="G53" s="125"/>
      <c r="H53" s="125"/>
      <c r="I53" s="125"/>
      <c r="J53" s="6"/>
      <c r="K53" s="125"/>
      <c r="L53" s="125"/>
      <c r="M53" s="6"/>
      <c r="N53" s="1"/>
      <c r="O53" s="122"/>
      <c r="P53" s="44"/>
      <c r="Q53" s="44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4"/>
      <c r="AG53" s="44"/>
      <c r="AH53" s="44"/>
      <c r="AI53" s="44"/>
      <c r="AJ53" s="44"/>
      <c r="AK53" s="44"/>
      <c r="AL53" s="44"/>
    </row>
    <row r="54" spans="1:38" ht="12.75" customHeight="1">
      <c r="A54" s="173" t="s">
        <v>614</v>
      </c>
      <c r="B54" s="173"/>
      <c r="C54" s="173"/>
      <c r="D54" s="173"/>
      <c r="E54" s="174"/>
      <c r="F54" s="125"/>
      <c r="G54" s="125"/>
      <c r="H54" s="125"/>
      <c r="I54" s="125"/>
      <c r="J54" s="1"/>
      <c r="K54" s="6"/>
      <c r="L54" s="6"/>
      <c r="M54" s="6"/>
      <c r="N54" s="1"/>
      <c r="O54" s="1"/>
      <c r="P54" s="44"/>
      <c r="Q54" s="44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4"/>
      <c r="AG54" s="44"/>
      <c r="AH54" s="44"/>
      <c r="AI54" s="44"/>
      <c r="AJ54" s="44"/>
      <c r="AK54" s="44"/>
      <c r="AL54" s="44"/>
    </row>
    <row r="55" spans="1:38" ht="38.25" customHeight="1">
      <c r="A55" s="100" t="s">
        <v>16</v>
      </c>
      <c r="B55" s="100" t="s">
        <v>568</v>
      </c>
      <c r="C55" s="100"/>
      <c r="D55" s="101" t="s">
        <v>579</v>
      </c>
      <c r="E55" s="100" t="s">
        <v>580</v>
      </c>
      <c r="F55" s="100" t="s">
        <v>581</v>
      </c>
      <c r="G55" s="100" t="s">
        <v>602</v>
      </c>
      <c r="H55" s="100" t="s">
        <v>583</v>
      </c>
      <c r="I55" s="100" t="s">
        <v>584</v>
      </c>
      <c r="J55" s="99" t="s">
        <v>585</v>
      </c>
      <c r="K55" s="99" t="s">
        <v>615</v>
      </c>
      <c r="L55" s="102" t="s">
        <v>587</v>
      </c>
      <c r="M55" s="166" t="s">
        <v>611</v>
      </c>
      <c r="N55" s="100" t="s">
        <v>612</v>
      </c>
      <c r="O55" s="100" t="s">
        <v>589</v>
      </c>
      <c r="P55" s="101" t="s">
        <v>590</v>
      </c>
      <c r="Q55" s="44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4"/>
      <c r="AG55" s="44"/>
      <c r="AH55" s="44"/>
      <c r="AI55" s="44"/>
      <c r="AJ55" s="44"/>
      <c r="AK55" s="44"/>
      <c r="AL55" s="44"/>
    </row>
    <row r="56" spans="1:38" s="268" customFormat="1" ht="12.75" customHeight="1">
      <c r="A56" s="353">
        <v>1</v>
      </c>
      <c r="B56" s="266">
        <v>44531</v>
      </c>
      <c r="C56" s="354"/>
      <c r="D56" s="355" t="s">
        <v>889</v>
      </c>
      <c r="E56" s="353" t="s">
        <v>593</v>
      </c>
      <c r="F56" s="353">
        <v>72</v>
      </c>
      <c r="G56" s="353">
        <v>30</v>
      </c>
      <c r="H56" s="353">
        <v>92.5</v>
      </c>
      <c r="I56" s="356" t="s">
        <v>882</v>
      </c>
      <c r="J56" s="357" t="s">
        <v>890</v>
      </c>
      <c r="K56" s="358">
        <f>H56-F56</f>
        <v>20.5</v>
      </c>
      <c r="L56" s="358">
        <v>100</v>
      </c>
      <c r="M56" s="357">
        <f>(K56*N56)-100</f>
        <v>925</v>
      </c>
      <c r="N56" s="357">
        <v>50</v>
      </c>
      <c r="O56" s="359" t="s">
        <v>591</v>
      </c>
      <c r="P56" s="482">
        <v>44531</v>
      </c>
      <c r="Q56" s="271"/>
      <c r="R56" s="272" t="s">
        <v>595</v>
      </c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</row>
    <row r="57" spans="1:38" s="268" customFormat="1" ht="12.75" customHeight="1">
      <c r="A57" s="458">
        <v>2</v>
      </c>
      <c r="B57" s="450">
        <v>44531</v>
      </c>
      <c r="C57" s="459"/>
      <c r="D57" s="460" t="s">
        <v>891</v>
      </c>
      <c r="E57" s="461" t="s">
        <v>593</v>
      </c>
      <c r="F57" s="462">
        <v>72</v>
      </c>
      <c r="G57" s="462">
        <v>30</v>
      </c>
      <c r="H57" s="462">
        <v>93</v>
      </c>
      <c r="I57" s="463" t="s">
        <v>892</v>
      </c>
      <c r="J57" s="464" t="s">
        <v>605</v>
      </c>
      <c r="K57" s="465">
        <f t="shared" ref="K57" si="20">H57-F57</f>
        <v>21</v>
      </c>
      <c r="L57" s="465">
        <v>100</v>
      </c>
      <c r="M57" s="464">
        <f t="shared" ref="M57" si="21">(K57*N57)-100</f>
        <v>950</v>
      </c>
      <c r="N57" s="464">
        <v>50</v>
      </c>
      <c r="O57" s="466" t="s">
        <v>591</v>
      </c>
      <c r="P57" s="483">
        <v>44531</v>
      </c>
      <c r="Q57" s="271"/>
      <c r="R57" s="272" t="s">
        <v>595</v>
      </c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</row>
    <row r="58" spans="1:38" s="268" customFormat="1" ht="12.75" customHeight="1">
      <c r="A58" s="474">
        <v>3</v>
      </c>
      <c r="B58" s="475">
        <v>44532</v>
      </c>
      <c r="C58" s="476"/>
      <c r="D58" s="477" t="s">
        <v>907</v>
      </c>
      <c r="E58" s="474" t="s">
        <v>593</v>
      </c>
      <c r="F58" s="474">
        <v>56</v>
      </c>
      <c r="G58" s="474">
        <v>20</v>
      </c>
      <c r="H58" s="474">
        <v>20</v>
      </c>
      <c r="I58" s="478" t="s">
        <v>908</v>
      </c>
      <c r="J58" s="479" t="s">
        <v>912</v>
      </c>
      <c r="K58" s="480">
        <f t="shared" ref="K58" si="22">H58-F58</f>
        <v>-36</v>
      </c>
      <c r="L58" s="480">
        <v>100</v>
      </c>
      <c r="M58" s="479">
        <f t="shared" ref="M58" si="23">(K58*N58)-100</f>
        <v>-1900</v>
      </c>
      <c r="N58" s="479">
        <v>50</v>
      </c>
      <c r="O58" s="481" t="s">
        <v>604</v>
      </c>
      <c r="P58" s="484">
        <v>44532</v>
      </c>
      <c r="Q58" s="271"/>
      <c r="R58" s="272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</row>
    <row r="59" spans="1:38" s="268" customFormat="1" ht="12.75" customHeight="1">
      <c r="A59" s="458">
        <v>4</v>
      </c>
      <c r="B59" s="450">
        <v>44532</v>
      </c>
      <c r="C59" s="459"/>
      <c r="D59" s="460" t="s">
        <v>909</v>
      </c>
      <c r="E59" s="461" t="s">
        <v>910</v>
      </c>
      <c r="F59" s="462">
        <v>83</v>
      </c>
      <c r="G59" s="462">
        <v>127</v>
      </c>
      <c r="H59" s="462">
        <v>63</v>
      </c>
      <c r="I59" s="463">
        <v>1</v>
      </c>
      <c r="J59" s="464" t="s">
        <v>911</v>
      </c>
      <c r="K59" s="465">
        <f>F59-H59</f>
        <v>20</v>
      </c>
      <c r="L59" s="465">
        <v>100</v>
      </c>
      <c r="M59" s="464">
        <f t="shared" ref="M59:M60" si="24">(K59*N59)-100</f>
        <v>900</v>
      </c>
      <c r="N59" s="464">
        <v>50</v>
      </c>
      <c r="O59" s="466" t="s">
        <v>591</v>
      </c>
      <c r="P59" s="483">
        <v>44532</v>
      </c>
      <c r="Q59" s="271"/>
      <c r="R59" s="272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</row>
    <row r="60" spans="1:38" s="268" customFormat="1" ht="12.75" customHeight="1">
      <c r="A60" s="474">
        <v>5</v>
      </c>
      <c r="B60" s="475">
        <v>44532</v>
      </c>
      <c r="C60" s="476"/>
      <c r="D60" s="477" t="s">
        <v>913</v>
      </c>
      <c r="E60" s="474" t="s">
        <v>593</v>
      </c>
      <c r="F60" s="474">
        <v>11.5</v>
      </c>
      <c r="G60" s="474">
        <v>0</v>
      </c>
      <c r="H60" s="474">
        <v>0</v>
      </c>
      <c r="I60" s="478" t="s">
        <v>914</v>
      </c>
      <c r="J60" s="479" t="s">
        <v>961</v>
      </c>
      <c r="K60" s="480">
        <f t="shared" ref="K60" si="25">H60-F60</f>
        <v>-11.5</v>
      </c>
      <c r="L60" s="480">
        <v>100</v>
      </c>
      <c r="M60" s="479">
        <f t="shared" si="24"/>
        <v>-675</v>
      </c>
      <c r="N60" s="479">
        <v>50</v>
      </c>
      <c r="O60" s="481" t="s">
        <v>604</v>
      </c>
      <c r="P60" s="484">
        <v>44532</v>
      </c>
      <c r="Q60" s="271"/>
      <c r="R60" s="272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  <c r="AK60" s="267"/>
      <c r="AL60" s="267"/>
    </row>
    <row r="61" spans="1:38" s="268" customFormat="1" ht="12.75" customHeight="1">
      <c r="A61" s="474">
        <v>6</v>
      </c>
      <c r="B61" s="475">
        <v>44532</v>
      </c>
      <c r="C61" s="476"/>
      <c r="D61" s="477" t="s">
        <v>909</v>
      </c>
      <c r="E61" s="474" t="s">
        <v>910</v>
      </c>
      <c r="F61" s="474">
        <v>88</v>
      </c>
      <c r="G61" s="474">
        <v>135</v>
      </c>
      <c r="H61" s="474">
        <v>135</v>
      </c>
      <c r="I61" s="478">
        <v>1</v>
      </c>
      <c r="J61" s="479" t="s">
        <v>960</v>
      </c>
      <c r="K61" s="480">
        <f>F61-H61</f>
        <v>-47</v>
      </c>
      <c r="L61" s="480">
        <v>100</v>
      </c>
      <c r="M61" s="479">
        <f t="shared" ref="M61:M62" si="26">(K61*N61)-100</f>
        <v>-2450</v>
      </c>
      <c r="N61" s="479">
        <v>50</v>
      </c>
      <c r="O61" s="481" t="s">
        <v>604</v>
      </c>
      <c r="P61" s="491">
        <v>44533</v>
      </c>
      <c r="Q61" s="271"/>
      <c r="R61" s="272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</row>
    <row r="62" spans="1:38" s="268" customFormat="1" ht="12.75" customHeight="1">
      <c r="A62" s="353">
        <v>7</v>
      </c>
      <c r="B62" s="266">
        <v>44536</v>
      </c>
      <c r="C62" s="354"/>
      <c r="D62" s="355" t="s">
        <v>968</v>
      </c>
      <c r="E62" s="353" t="s">
        <v>593</v>
      </c>
      <c r="F62" s="353">
        <v>72.5</v>
      </c>
      <c r="G62" s="353">
        <v>40</v>
      </c>
      <c r="H62" s="353">
        <v>94.5</v>
      </c>
      <c r="I62" s="356" t="s">
        <v>970</v>
      </c>
      <c r="J62" s="357" t="s">
        <v>971</v>
      </c>
      <c r="K62" s="465">
        <f t="shared" ref="K62:K63" si="27">H62-F62</f>
        <v>22</v>
      </c>
      <c r="L62" s="358">
        <v>100</v>
      </c>
      <c r="M62" s="357">
        <f t="shared" si="26"/>
        <v>1000</v>
      </c>
      <c r="N62" s="357">
        <v>50</v>
      </c>
      <c r="O62" s="359" t="s">
        <v>591</v>
      </c>
      <c r="P62" s="482">
        <v>44536</v>
      </c>
      <c r="Q62" s="271"/>
      <c r="R62" s="272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  <c r="AK62" s="267"/>
      <c r="AL62" s="267"/>
    </row>
    <row r="63" spans="1:38" s="268" customFormat="1" ht="12.75" customHeight="1">
      <c r="A63" s="353">
        <v>8</v>
      </c>
      <c r="B63" s="266">
        <v>44536</v>
      </c>
      <c r="C63" s="354"/>
      <c r="D63" s="355" t="s">
        <v>969</v>
      </c>
      <c r="E63" s="353" t="s">
        <v>593</v>
      </c>
      <c r="F63" s="353">
        <v>295</v>
      </c>
      <c r="G63" s="353">
        <v>190</v>
      </c>
      <c r="H63" s="353">
        <v>355</v>
      </c>
      <c r="I63" s="356" t="s">
        <v>972</v>
      </c>
      <c r="J63" s="357" t="s">
        <v>973</v>
      </c>
      <c r="K63" s="465">
        <f t="shared" si="27"/>
        <v>60</v>
      </c>
      <c r="L63" s="358">
        <v>100</v>
      </c>
      <c r="M63" s="357">
        <f t="shared" ref="M63" si="28">(K63*N63)-100</f>
        <v>1400</v>
      </c>
      <c r="N63" s="357">
        <v>25</v>
      </c>
      <c r="O63" s="359" t="s">
        <v>591</v>
      </c>
      <c r="P63" s="482">
        <v>44536</v>
      </c>
      <c r="Q63" s="271"/>
      <c r="R63" s="272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</row>
    <row r="64" spans="1:38" s="268" customFormat="1" ht="12.75" customHeight="1">
      <c r="A64" s="467">
        <v>9</v>
      </c>
      <c r="B64" s="454">
        <v>44536</v>
      </c>
      <c r="C64" s="468"/>
      <c r="D64" s="469" t="s">
        <v>969</v>
      </c>
      <c r="E64" s="467" t="s">
        <v>593</v>
      </c>
      <c r="F64" s="467" t="s">
        <v>974</v>
      </c>
      <c r="G64" s="467">
        <v>120</v>
      </c>
      <c r="H64" s="467"/>
      <c r="I64" s="470" t="s">
        <v>975</v>
      </c>
      <c r="J64" s="455" t="s">
        <v>594</v>
      </c>
      <c r="K64" s="456"/>
      <c r="L64" s="456"/>
      <c r="M64" s="455"/>
      <c r="N64" s="455"/>
      <c r="O64" s="457"/>
      <c r="P64" s="502"/>
      <c r="Q64" s="271"/>
      <c r="R64" s="272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</row>
    <row r="65" spans="1:38" s="268" customFormat="1" ht="12.75" customHeight="1">
      <c r="A65" s="467"/>
      <c r="B65" s="454"/>
      <c r="C65" s="468"/>
      <c r="D65" s="469"/>
      <c r="E65" s="467"/>
      <c r="F65" s="467"/>
      <c r="G65" s="467"/>
      <c r="H65" s="467"/>
      <c r="I65" s="470"/>
      <c r="J65" s="455"/>
      <c r="K65" s="456"/>
      <c r="L65" s="456"/>
      <c r="M65" s="455"/>
      <c r="N65" s="455"/>
      <c r="O65" s="457"/>
      <c r="P65" s="502"/>
      <c r="Q65" s="271"/>
      <c r="R65" s="272"/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I65" s="267"/>
      <c r="AJ65" s="267"/>
      <c r="AK65" s="267"/>
      <c r="AL65" s="267"/>
    </row>
    <row r="66" spans="1:38" s="268" customFormat="1" ht="12.75" customHeight="1">
      <c r="A66" s="467"/>
      <c r="B66" s="454"/>
      <c r="C66" s="468"/>
      <c r="D66" s="469"/>
      <c r="E66" s="467"/>
      <c r="F66" s="467"/>
      <c r="G66" s="467"/>
      <c r="H66" s="467"/>
      <c r="I66" s="470"/>
      <c r="J66" s="455"/>
      <c r="K66" s="456"/>
      <c r="L66" s="456"/>
      <c r="M66" s="455"/>
      <c r="N66" s="455"/>
      <c r="O66" s="457"/>
      <c r="P66" s="502"/>
      <c r="Q66" s="271"/>
      <c r="R66" s="272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</row>
    <row r="67" spans="1:38" s="411" customFormat="1" ht="12.75" customHeight="1">
      <c r="A67" s="399"/>
      <c r="B67" s="400"/>
      <c r="C67" s="401"/>
      <c r="D67" s="402"/>
      <c r="E67" s="399"/>
      <c r="F67" s="399"/>
      <c r="G67" s="399"/>
      <c r="H67" s="399"/>
      <c r="I67" s="403"/>
      <c r="J67" s="404"/>
      <c r="K67" s="405"/>
      <c r="L67" s="405"/>
      <c r="M67" s="404"/>
      <c r="N67" s="404"/>
      <c r="O67" s="406"/>
      <c r="P67" s="407"/>
      <c r="Q67" s="408"/>
      <c r="R67" s="409"/>
      <c r="S67" s="408"/>
      <c r="T67" s="408"/>
      <c r="U67" s="408"/>
      <c r="V67" s="408"/>
      <c r="W67" s="408"/>
      <c r="X67" s="408"/>
      <c r="Y67" s="408"/>
      <c r="Z67" s="408"/>
      <c r="AA67" s="408"/>
      <c r="AB67" s="408"/>
      <c r="AC67" s="408"/>
      <c r="AD67" s="408"/>
      <c r="AE67" s="408"/>
      <c r="AF67" s="410"/>
      <c r="AG67" s="410"/>
      <c r="AH67" s="410"/>
      <c r="AI67" s="410"/>
      <c r="AJ67" s="410"/>
      <c r="AK67" s="410"/>
      <c r="AL67" s="410"/>
    </row>
    <row r="68" spans="1:3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  <c r="AF68" s="1"/>
      <c r="AG68" s="1"/>
      <c r="AH68" s="1"/>
      <c r="AI68" s="1"/>
      <c r="AJ68" s="1"/>
      <c r="AK68" s="1"/>
      <c r="AL68" s="1"/>
    </row>
    <row r="69" spans="1:38" ht="14.25" customHeight="1">
      <c r="A69" s="170"/>
      <c r="B69" s="175"/>
      <c r="C69" s="175"/>
      <c r="D69" s="176"/>
      <c r="E69" s="170"/>
      <c r="F69" s="177"/>
      <c r="G69" s="170"/>
      <c r="H69" s="170"/>
      <c r="I69" s="170"/>
      <c r="J69" s="175"/>
      <c r="K69" s="178"/>
      <c r="L69" s="170"/>
      <c r="M69" s="170"/>
      <c r="N69" s="170"/>
      <c r="O69" s="179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>
      <c r="A70" s="98" t="s">
        <v>616</v>
      </c>
      <c r="B70" s="180"/>
      <c r="C70" s="180"/>
      <c r="D70" s="181"/>
      <c r="E70" s="148"/>
      <c r="F70" s="6"/>
      <c r="G70" s="6"/>
      <c r="H70" s="149"/>
      <c r="I70" s="182"/>
      <c r="J70" s="1"/>
      <c r="K70" s="6"/>
      <c r="L70" s="6"/>
      <c r="M70" s="6"/>
      <c r="N70" s="1"/>
      <c r="O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38" ht="38.25" customHeight="1">
      <c r="A71" s="99" t="s">
        <v>16</v>
      </c>
      <c r="B71" s="100" t="s">
        <v>568</v>
      </c>
      <c r="C71" s="100"/>
      <c r="D71" s="101" t="s">
        <v>579</v>
      </c>
      <c r="E71" s="100" t="s">
        <v>580</v>
      </c>
      <c r="F71" s="100" t="s">
        <v>581</v>
      </c>
      <c r="G71" s="100" t="s">
        <v>582</v>
      </c>
      <c r="H71" s="100" t="s">
        <v>583</v>
      </c>
      <c r="I71" s="100" t="s">
        <v>584</v>
      </c>
      <c r="J71" s="99" t="s">
        <v>585</v>
      </c>
      <c r="K71" s="152" t="s">
        <v>603</v>
      </c>
      <c r="L71" s="153" t="s">
        <v>587</v>
      </c>
      <c r="M71" s="102" t="s">
        <v>588</v>
      </c>
      <c r="N71" s="100" t="s">
        <v>589</v>
      </c>
      <c r="O71" s="101" t="s">
        <v>590</v>
      </c>
      <c r="P71" s="100" t="s">
        <v>830</v>
      </c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4.25" customHeight="1">
      <c r="A72" s="287">
        <v>1</v>
      </c>
      <c r="B72" s="284">
        <v>44420</v>
      </c>
      <c r="C72" s="293"/>
      <c r="D72" s="285" t="s">
        <v>500</v>
      </c>
      <c r="E72" s="286" t="s">
        <v>593</v>
      </c>
      <c r="F72" s="287">
        <v>314</v>
      </c>
      <c r="G72" s="287">
        <v>284</v>
      </c>
      <c r="H72" s="286">
        <v>343.5</v>
      </c>
      <c r="I72" s="288" t="s">
        <v>823</v>
      </c>
      <c r="J72" s="289" t="s">
        <v>827</v>
      </c>
      <c r="K72" s="289">
        <f t="shared" ref="K72" si="29">H72-F72</f>
        <v>29.5</v>
      </c>
      <c r="L72" s="290">
        <f t="shared" ref="L72" si="30">(F72*-0.7)/100</f>
        <v>-2.198</v>
      </c>
      <c r="M72" s="291">
        <f t="shared" ref="M72" si="31">(K72+L72)/F72</f>
        <v>8.6949044585987262E-2</v>
      </c>
      <c r="N72" s="289" t="s">
        <v>591</v>
      </c>
      <c r="O72" s="292">
        <v>44455</v>
      </c>
      <c r="P72" s="289">
        <f>VLOOKUP(D72,'MidCap Intra'!B169:C666,2,0)</f>
        <v>311.55</v>
      </c>
      <c r="Q72" s="1"/>
      <c r="R72" s="1" t="s">
        <v>592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s="268" customFormat="1" ht="14.25" customHeight="1">
      <c r="A73" s="323">
        <v>2</v>
      </c>
      <c r="B73" s="324">
        <v>44488</v>
      </c>
      <c r="C73" s="325"/>
      <c r="D73" s="326" t="s">
        <v>138</v>
      </c>
      <c r="E73" s="327" t="s">
        <v>593</v>
      </c>
      <c r="F73" s="328" t="s">
        <v>841</v>
      </c>
      <c r="G73" s="328">
        <v>198</v>
      </c>
      <c r="H73" s="327"/>
      <c r="I73" s="329" t="s">
        <v>837</v>
      </c>
      <c r="J73" s="330" t="s">
        <v>594</v>
      </c>
      <c r="K73" s="330"/>
      <c r="L73" s="331"/>
      <c r="M73" s="332"/>
      <c r="N73" s="330"/>
      <c r="O73" s="333"/>
      <c r="P73" s="330"/>
      <c r="Q73" s="267"/>
      <c r="R73" s="1" t="s">
        <v>592</v>
      </c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I73" s="267"/>
      <c r="AJ73" s="267"/>
      <c r="AK73" s="267"/>
      <c r="AL73" s="267"/>
    </row>
    <row r="74" spans="1:38" s="268" customFormat="1" ht="14.25" customHeight="1">
      <c r="A74" s="323">
        <v>3</v>
      </c>
      <c r="B74" s="324">
        <v>44490</v>
      </c>
      <c r="C74" s="325"/>
      <c r="D74" s="326" t="s">
        <v>468</v>
      </c>
      <c r="E74" s="327" t="s">
        <v>593</v>
      </c>
      <c r="F74" s="328" t="s">
        <v>842</v>
      </c>
      <c r="G74" s="328">
        <v>3700</v>
      </c>
      <c r="H74" s="327"/>
      <c r="I74" s="329" t="s">
        <v>839</v>
      </c>
      <c r="J74" s="330" t="s">
        <v>594</v>
      </c>
      <c r="K74" s="330"/>
      <c r="L74" s="331"/>
      <c r="M74" s="332"/>
      <c r="N74" s="330"/>
      <c r="O74" s="333"/>
      <c r="P74" s="330"/>
      <c r="Q74" s="267"/>
      <c r="R74" s="1" t="s">
        <v>592</v>
      </c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I74" s="267"/>
      <c r="AJ74" s="267"/>
      <c r="AK74" s="267"/>
      <c r="AL74" s="267"/>
    </row>
    <row r="75" spans="1:38" ht="14.25" customHeight="1">
      <c r="A75" s="183"/>
      <c r="B75" s="154"/>
      <c r="C75" s="184"/>
      <c r="D75" s="109"/>
      <c r="E75" s="185"/>
      <c r="F75" s="185"/>
      <c r="G75" s="185"/>
      <c r="H75" s="185"/>
      <c r="I75" s="185"/>
      <c r="J75" s="185"/>
      <c r="K75" s="186"/>
      <c r="L75" s="187"/>
      <c r="M75" s="185"/>
      <c r="N75" s="188"/>
      <c r="O75" s="189"/>
      <c r="P75" s="189"/>
      <c r="R75" s="6"/>
      <c r="S75" s="44"/>
      <c r="T75" s="1"/>
      <c r="U75" s="1"/>
      <c r="V75" s="1"/>
      <c r="W75" s="1"/>
      <c r="X75" s="1"/>
      <c r="Y75" s="1"/>
      <c r="Z75" s="1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</row>
    <row r="76" spans="1:38" ht="12.75" customHeight="1">
      <c r="A76" s="132" t="s">
        <v>596</v>
      </c>
      <c r="B76" s="132"/>
      <c r="C76" s="132"/>
      <c r="D76" s="132"/>
      <c r="E76" s="44"/>
      <c r="F76" s="140" t="s">
        <v>598</v>
      </c>
      <c r="G76" s="59"/>
      <c r="H76" s="59"/>
      <c r="I76" s="59"/>
      <c r="J76" s="6"/>
      <c r="K76" s="162"/>
      <c r="L76" s="163"/>
      <c r="M76" s="6"/>
      <c r="N76" s="122"/>
      <c r="O76" s="190"/>
      <c r="P76" s="1"/>
      <c r="Q76" s="1"/>
      <c r="R76" s="6"/>
      <c r="S76" s="1"/>
      <c r="T76" s="1"/>
      <c r="U76" s="1"/>
      <c r="V76" s="1"/>
      <c r="W76" s="1"/>
      <c r="X76" s="1"/>
      <c r="Y76" s="1"/>
    </row>
    <row r="77" spans="1:38" ht="12.75" customHeight="1">
      <c r="A77" s="139" t="s">
        <v>597</v>
      </c>
      <c r="B77" s="132"/>
      <c r="C77" s="132"/>
      <c r="D77" s="132"/>
      <c r="E77" s="6"/>
      <c r="F77" s="140" t="s">
        <v>600</v>
      </c>
      <c r="G77" s="6"/>
      <c r="H77" s="6" t="s">
        <v>821</v>
      </c>
      <c r="I77" s="6"/>
      <c r="J77" s="1"/>
      <c r="K77" s="6"/>
      <c r="L77" s="6"/>
      <c r="M77" s="6"/>
      <c r="N77" s="1"/>
      <c r="O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39"/>
      <c r="B78" s="132"/>
      <c r="C78" s="132"/>
      <c r="D78" s="132"/>
      <c r="E78" s="6"/>
      <c r="F78" s="140"/>
      <c r="G78" s="6"/>
      <c r="H78" s="6"/>
      <c r="I78" s="6"/>
      <c r="J78" s="1"/>
      <c r="K78" s="6"/>
      <c r="L78" s="6"/>
      <c r="M78" s="6"/>
      <c r="N78" s="1"/>
      <c r="O78" s="1"/>
      <c r="Q78" s="1"/>
      <c r="R78" s="59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"/>
      <c r="B79" s="147" t="s">
        <v>617</v>
      </c>
      <c r="C79" s="147"/>
      <c r="D79" s="147"/>
      <c r="E79" s="147"/>
      <c r="F79" s="148"/>
      <c r="G79" s="6"/>
      <c r="H79" s="6"/>
      <c r="I79" s="149"/>
      <c r="J79" s="150"/>
      <c r="K79" s="151"/>
      <c r="L79" s="150"/>
      <c r="M79" s="6"/>
      <c r="N79" s="1"/>
      <c r="O79" s="1"/>
      <c r="Q79" s="1"/>
      <c r="R79" s="59"/>
      <c r="S79" s="1"/>
      <c r="T79" s="1"/>
      <c r="U79" s="1"/>
      <c r="V79" s="1"/>
      <c r="W79" s="1"/>
      <c r="X79" s="1"/>
      <c r="Y79" s="1"/>
      <c r="Z79" s="1"/>
    </row>
    <row r="80" spans="1:38" ht="38.25" customHeight="1">
      <c r="A80" s="99" t="s">
        <v>16</v>
      </c>
      <c r="B80" s="100" t="s">
        <v>568</v>
      </c>
      <c r="C80" s="100"/>
      <c r="D80" s="101" t="s">
        <v>579</v>
      </c>
      <c r="E80" s="100" t="s">
        <v>580</v>
      </c>
      <c r="F80" s="100" t="s">
        <v>581</v>
      </c>
      <c r="G80" s="100" t="s">
        <v>602</v>
      </c>
      <c r="H80" s="100" t="s">
        <v>583</v>
      </c>
      <c r="I80" s="100" t="s">
        <v>584</v>
      </c>
      <c r="J80" s="191" t="s">
        <v>585</v>
      </c>
      <c r="K80" s="152" t="s">
        <v>603</v>
      </c>
      <c r="L80" s="166" t="s">
        <v>611</v>
      </c>
      <c r="M80" s="100" t="s">
        <v>612</v>
      </c>
      <c r="N80" s="153" t="s">
        <v>587</v>
      </c>
      <c r="O80" s="102" t="s">
        <v>588</v>
      </c>
      <c r="P80" s="100" t="s">
        <v>589</v>
      </c>
      <c r="Q80" s="101" t="s">
        <v>590</v>
      </c>
      <c r="R80" s="59"/>
      <c r="S80" s="1"/>
      <c r="T80" s="1"/>
      <c r="U80" s="1"/>
      <c r="V80" s="1"/>
      <c r="W80" s="1"/>
      <c r="X80" s="1"/>
      <c r="Y80" s="1"/>
      <c r="Z80" s="1"/>
    </row>
    <row r="81" spans="1:38" ht="14.25" customHeight="1">
      <c r="A81" s="113"/>
      <c r="B81" s="115"/>
      <c r="C81" s="192"/>
      <c r="D81" s="116"/>
      <c r="E81" s="117"/>
      <c r="F81" s="193"/>
      <c r="G81" s="113"/>
      <c r="H81" s="117"/>
      <c r="I81" s="118"/>
      <c r="J81" s="194"/>
      <c r="K81" s="194"/>
      <c r="L81" s="195"/>
      <c r="M81" s="107"/>
      <c r="N81" s="195"/>
      <c r="O81" s="196"/>
      <c r="P81" s="197"/>
      <c r="Q81" s="198"/>
      <c r="R81" s="160"/>
      <c r="S81" s="126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38" ht="14.25" customHeight="1">
      <c r="A82" s="113"/>
      <c r="B82" s="115"/>
      <c r="C82" s="192"/>
      <c r="D82" s="116"/>
      <c r="E82" s="117"/>
      <c r="F82" s="193"/>
      <c r="G82" s="113"/>
      <c r="H82" s="117"/>
      <c r="I82" s="118"/>
      <c r="J82" s="194"/>
      <c r="K82" s="194"/>
      <c r="L82" s="195"/>
      <c r="M82" s="107"/>
      <c r="N82" s="195"/>
      <c r="O82" s="196"/>
      <c r="P82" s="197"/>
      <c r="Q82" s="198"/>
      <c r="R82" s="160"/>
      <c r="S82" s="126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38" ht="14.25" customHeight="1">
      <c r="A83" s="113"/>
      <c r="B83" s="115"/>
      <c r="C83" s="192"/>
      <c r="D83" s="116"/>
      <c r="E83" s="117"/>
      <c r="F83" s="193"/>
      <c r="G83" s="113"/>
      <c r="H83" s="117"/>
      <c r="I83" s="118"/>
      <c r="J83" s="194"/>
      <c r="K83" s="194"/>
      <c r="L83" s="195"/>
      <c r="M83" s="107"/>
      <c r="N83" s="195"/>
      <c r="O83" s="196"/>
      <c r="P83" s="197"/>
      <c r="Q83" s="198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13"/>
      <c r="B84" s="115"/>
      <c r="C84" s="192"/>
      <c r="D84" s="116"/>
      <c r="E84" s="117"/>
      <c r="F84" s="194"/>
      <c r="G84" s="113"/>
      <c r="H84" s="117"/>
      <c r="I84" s="118"/>
      <c r="J84" s="194"/>
      <c r="K84" s="194"/>
      <c r="L84" s="195"/>
      <c r="M84" s="107"/>
      <c r="N84" s="195"/>
      <c r="O84" s="196"/>
      <c r="P84" s="197"/>
      <c r="Q84" s="198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113"/>
      <c r="B85" s="115"/>
      <c r="C85" s="192"/>
      <c r="D85" s="116"/>
      <c r="E85" s="117"/>
      <c r="F85" s="194"/>
      <c r="G85" s="113"/>
      <c r="H85" s="117"/>
      <c r="I85" s="118"/>
      <c r="J85" s="194"/>
      <c r="K85" s="194"/>
      <c r="L85" s="195"/>
      <c r="M85" s="107"/>
      <c r="N85" s="195"/>
      <c r="O85" s="196"/>
      <c r="P85" s="197"/>
      <c r="Q85" s="198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4.25" customHeight="1">
      <c r="A86" s="113"/>
      <c r="B86" s="115"/>
      <c r="C86" s="192"/>
      <c r="D86" s="116"/>
      <c r="E86" s="117"/>
      <c r="F86" s="193"/>
      <c r="G86" s="113"/>
      <c r="H86" s="117"/>
      <c r="I86" s="118"/>
      <c r="J86" s="194"/>
      <c r="K86" s="194"/>
      <c r="L86" s="195"/>
      <c r="M86" s="107"/>
      <c r="N86" s="195"/>
      <c r="O86" s="196"/>
      <c r="P86" s="197"/>
      <c r="Q86" s="198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4.25" customHeight="1">
      <c r="A87" s="113"/>
      <c r="B87" s="115"/>
      <c r="C87" s="192"/>
      <c r="D87" s="116"/>
      <c r="E87" s="117"/>
      <c r="F87" s="193"/>
      <c r="G87" s="113"/>
      <c r="H87" s="117"/>
      <c r="I87" s="118"/>
      <c r="J87" s="194"/>
      <c r="K87" s="194"/>
      <c r="L87" s="194"/>
      <c r="M87" s="194"/>
      <c r="N87" s="195"/>
      <c r="O87" s="199"/>
      <c r="P87" s="197"/>
      <c r="Q87" s="198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4.25" customHeight="1">
      <c r="A88" s="113"/>
      <c r="B88" s="115"/>
      <c r="C88" s="192"/>
      <c r="D88" s="116"/>
      <c r="E88" s="117"/>
      <c r="F88" s="194"/>
      <c r="G88" s="113"/>
      <c r="H88" s="117"/>
      <c r="I88" s="118"/>
      <c r="J88" s="194"/>
      <c r="K88" s="194"/>
      <c r="L88" s="195"/>
      <c r="M88" s="107"/>
      <c r="N88" s="195"/>
      <c r="O88" s="196"/>
      <c r="P88" s="197"/>
      <c r="Q88" s="198"/>
      <c r="R88" s="160"/>
      <c r="S88" s="126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4.25" customHeight="1">
      <c r="A89" s="113"/>
      <c r="B89" s="115"/>
      <c r="C89" s="192"/>
      <c r="D89" s="116"/>
      <c r="E89" s="117"/>
      <c r="F89" s="193"/>
      <c r="G89" s="113"/>
      <c r="H89" s="117"/>
      <c r="I89" s="118"/>
      <c r="J89" s="200"/>
      <c r="K89" s="200"/>
      <c r="L89" s="200"/>
      <c r="M89" s="200"/>
      <c r="N89" s="201"/>
      <c r="O89" s="196"/>
      <c r="P89" s="119"/>
      <c r="Q89" s="198"/>
      <c r="R89" s="160"/>
      <c r="S89" s="126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>
      <c r="A90" s="139"/>
      <c r="B90" s="132"/>
      <c r="C90" s="132"/>
      <c r="D90" s="132"/>
      <c r="E90" s="6"/>
      <c r="F90" s="140"/>
      <c r="G90" s="6"/>
      <c r="H90" s="6"/>
      <c r="I90" s="6"/>
      <c r="J90" s="1"/>
      <c r="K90" s="6"/>
      <c r="L90" s="6"/>
      <c r="M90" s="6"/>
      <c r="N90" s="1"/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39"/>
      <c r="B91" s="132"/>
      <c r="C91" s="132"/>
      <c r="D91" s="132"/>
      <c r="E91" s="6"/>
      <c r="F91" s="140"/>
      <c r="G91" s="59"/>
      <c r="H91" s="44"/>
      <c r="I91" s="59"/>
      <c r="J91" s="6"/>
      <c r="K91" s="162"/>
      <c r="L91" s="163"/>
      <c r="M91" s="6"/>
      <c r="N91" s="122"/>
      <c r="O91" s="164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59"/>
      <c r="B92" s="121"/>
      <c r="C92" s="121"/>
      <c r="D92" s="44"/>
      <c r="E92" s="59"/>
      <c r="F92" s="59"/>
      <c r="G92" s="59"/>
      <c r="H92" s="44"/>
      <c r="I92" s="59"/>
      <c r="J92" s="6"/>
      <c r="K92" s="162"/>
      <c r="L92" s="163"/>
      <c r="M92" s="6"/>
      <c r="N92" s="122"/>
      <c r="O92" s="164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44"/>
      <c r="B93" s="202" t="s">
        <v>618</v>
      </c>
      <c r="C93" s="202"/>
      <c r="D93" s="202"/>
      <c r="E93" s="202"/>
      <c r="F93" s="6"/>
      <c r="G93" s="6"/>
      <c r="H93" s="150"/>
      <c r="I93" s="6"/>
      <c r="J93" s="150"/>
      <c r="K93" s="151"/>
      <c r="L93" s="6"/>
      <c r="M93" s="6"/>
      <c r="N93" s="1"/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38.25" customHeight="1">
      <c r="A94" s="99" t="s">
        <v>16</v>
      </c>
      <c r="B94" s="100" t="s">
        <v>568</v>
      </c>
      <c r="C94" s="100"/>
      <c r="D94" s="101" t="s">
        <v>579</v>
      </c>
      <c r="E94" s="100" t="s">
        <v>580</v>
      </c>
      <c r="F94" s="100" t="s">
        <v>581</v>
      </c>
      <c r="G94" s="100" t="s">
        <v>619</v>
      </c>
      <c r="H94" s="100" t="s">
        <v>620</v>
      </c>
      <c r="I94" s="100" t="s">
        <v>584</v>
      </c>
      <c r="J94" s="203" t="s">
        <v>585</v>
      </c>
      <c r="K94" s="100" t="s">
        <v>586</v>
      </c>
      <c r="L94" s="100" t="s">
        <v>621</v>
      </c>
      <c r="M94" s="100" t="s">
        <v>589</v>
      </c>
      <c r="N94" s="101" t="s">
        <v>590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204">
        <v>1</v>
      </c>
      <c r="B95" s="205">
        <v>41579</v>
      </c>
      <c r="C95" s="205"/>
      <c r="D95" s="206" t="s">
        <v>622</v>
      </c>
      <c r="E95" s="207" t="s">
        <v>623</v>
      </c>
      <c r="F95" s="208">
        <v>82</v>
      </c>
      <c r="G95" s="207" t="s">
        <v>624</v>
      </c>
      <c r="H95" s="207">
        <v>100</v>
      </c>
      <c r="I95" s="209">
        <v>100</v>
      </c>
      <c r="J95" s="210" t="s">
        <v>625</v>
      </c>
      <c r="K95" s="211">
        <f t="shared" ref="K95:K147" si="32">H95-F95</f>
        <v>18</v>
      </c>
      <c r="L95" s="212">
        <f t="shared" ref="L95:L147" si="33">K95/F95</f>
        <v>0.21951219512195122</v>
      </c>
      <c r="M95" s="207" t="s">
        <v>591</v>
      </c>
      <c r="N95" s="213">
        <v>42657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204">
        <v>2</v>
      </c>
      <c r="B96" s="205">
        <v>41794</v>
      </c>
      <c r="C96" s="205"/>
      <c r="D96" s="206" t="s">
        <v>626</v>
      </c>
      <c r="E96" s="207" t="s">
        <v>593</v>
      </c>
      <c r="F96" s="208">
        <v>257</v>
      </c>
      <c r="G96" s="207" t="s">
        <v>624</v>
      </c>
      <c r="H96" s="207">
        <v>300</v>
      </c>
      <c r="I96" s="209">
        <v>300</v>
      </c>
      <c r="J96" s="210" t="s">
        <v>625</v>
      </c>
      <c r="K96" s="211">
        <f t="shared" si="32"/>
        <v>43</v>
      </c>
      <c r="L96" s="212">
        <f t="shared" si="33"/>
        <v>0.16731517509727625</v>
      </c>
      <c r="M96" s="207" t="s">
        <v>591</v>
      </c>
      <c r="N96" s="213">
        <v>41822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204">
        <v>3</v>
      </c>
      <c r="B97" s="205">
        <v>41828</v>
      </c>
      <c r="C97" s="205"/>
      <c r="D97" s="206" t="s">
        <v>627</v>
      </c>
      <c r="E97" s="207" t="s">
        <v>593</v>
      </c>
      <c r="F97" s="208">
        <v>393</v>
      </c>
      <c r="G97" s="207" t="s">
        <v>624</v>
      </c>
      <c r="H97" s="207">
        <v>468</v>
      </c>
      <c r="I97" s="209">
        <v>468</v>
      </c>
      <c r="J97" s="210" t="s">
        <v>625</v>
      </c>
      <c r="K97" s="211">
        <f t="shared" si="32"/>
        <v>75</v>
      </c>
      <c r="L97" s="212">
        <f t="shared" si="33"/>
        <v>0.19083969465648856</v>
      </c>
      <c r="M97" s="207" t="s">
        <v>591</v>
      </c>
      <c r="N97" s="213">
        <v>41863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204">
        <v>4</v>
      </c>
      <c r="B98" s="205">
        <v>41857</v>
      </c>
      <c r="C98" s="205"/>
      <c r="D98" s="206" t="s">
        <v>628</v>
      </c>
      <c r="E98" s="207" t="s">
        <v>593</v>
      </c>
      <c r="F98" s="208">
        <v>205</v>
      </c>
      <c r="G98" s="207" t="s">
        <v>624</v>
      </c>
      <c r="H98" s="207">
        <v>275</v>
      </c>
      <c r="I98" s="209">
        <v>250</v>
      </c>
      <c r="J98" s="210" t="s">
        <v>625</v>
      </c>
      <c r="K98" s="211">
        <f t="shared" si="32"/>
        <v>70</v>
      </c>
      <c r="L98" s="212">
        <f t="shared" si="33"/>
        <v>0.34146341463414637</v>
      </c>
      <c r="M98" s="207" t="s">
        <v>591</v>
      </c>
      <c r="N98" s="213">
        <v>41962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204">
        <v>5</v>
      </c>
      <c r="B99" s="205">
        <v>41886</v>
      </c>
      <c r="C99" s="205"/>
      <c r="D99" s="206" t="s">
        <v>629</v>
      </c>
      <c r="E99" s="207" t="s">
        <v>593</v>
      </c>
      <c r="F99" s="208">
        <v>162</v>
      </c>
      <c r="G99" s="207" t="s">
        <v>624</v>
      </c>
      <c r="H99" s="207">
        <v>190</v>
      </c>
      <c r="I99" s="209">
        <v>190</v>
      </c>
      <c r="J99" s="210" t="s">
        <v>625</v>
      </c>
      <c r="K99" s="211">
        <f t="shared" si="32"/>
        <v>28</v>
      </c>
      <c r="L99" s="212">
        <f t="shared" si="33"/>
        <v>0.1728395061728395</v>
      </c>
      <c r="M99" s="207" t="s">
        <v>591</v>
      </c>
      <c r="N99" s="213">
        <v>42006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204">
        <v>6</v>
      </c>
      <c r="B100" s="205">
        <v>41886</v>
      </c>
      <c r="C100" s="205"/>
      <c r="D100" s="206" t="s">
        <v>630</v>
      </c>
      <c r="E100" s="207" t="s">
        <v>593</v>
      </c>
      <c r="F100" s="208">
        <v>75</v>
      </c>
      <c r="G100" s="207" t="s">
        <v>624</v>
      </c>
      <c r="H100" s="207">
        <v>91.5</v>
      </c>
      <c r="I100" s="209" t="s">
        <v>631</v>
      </c>
      <c r="J100" s="210" t="s">
        <v>632</v>
      </c>
      <c r="K100" s="211">
        <f t="shared" si="32"/>
        <v>16.5</v>
      </c>
      <c r="L100" s="212">
        <f t="shared" si="33"/>
        <v>0.22</v>
      </c>
      <c r="M100" s="207" t="s">
        <v>591</v>
      </c>
      <c r="N100" s="213">
        <v>41954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04">
        <v>7</v>
      </c>
      <c r="B101" s="205">
        <v>41913</v>
      </c>
      <c r="C101" s="205"/>
      <c r="D101" s="206" t="s">
        <v>633</v>
      </c>
      <c r="E101" s="207" t="s">
        <v>593</v>
      </c>
      <c r="F101" s="208">
        <v>850</v>
      </c>
      <c r="G101" s="207" t="s">
        <v>624</v>
      </c>
      <c r="H101" s="207">
        <v>982.5</v>
      </c>
      <c r="I101" s="209">
        <v>1050</v>
      </c>
      <c r="J101" s="210" t="s">
        <v>634</v>
      </c>
      <c r="K101" s="211">
        <f t="shared" si="32"/>
        <v>132.5</v>
      </c>
      <c r="L101" s="212">
        <f t="shared" si="33"/>
        <v>0.15588235294117647</v>
      </c>
      <c r="M101" s="207" t="s">
        <v>591</v>
      </c>
      <c r="N101" s="213">
        <v>42039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04">
        <v>8</v>
      </c>
      <c r="B102" s="205">
        <v>41913</v>
      </c>
      <c r="C102" s="205"/>
      <c r="D102" s="206" t="s">
        <v>635</v>
      </c>
      <c r="E102" s="207" t="s">
        <v>593</v>
      </c>
      <c r="F102" s="208">
        <v>475</v>
      </c>
      <c r="G102" s="207" t="s">
        <v>624</v>
      </c>
      <c r="H102" s="207">
        <v>515</v>
      </c>
      <c r="I102" s="209">
        <v>600</v>
      </c>
      <c r="J102" s="210" t="s">
        <v>636</v>
      </c>
      <c r="K102" s="211">
        <f t="shared" si="32"/>
        <v>40</v>
      </c>
      <c r="L102" s="212">
        <f t="shared" si="33"/>
        <v>8.4210526315789472E-2</v>
      </c>
      <c r="M102" s="207" t="s">
        <v>591</v>
      </c>
      <c r="N102" s="213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04">
        <v>9</v>
      </c>
      <c r="B103" s="205">
        <v>41913</v>
      </c>
      <c r="C103" s="205"/>
      <c r="D103" s="206" t="s">
        <v>637</v>
      </c>
      <c r="E103" s="207" t="s">
        <v>593</v>
      </c>
      <c r="F103" s="208">
        <v>86</v>
      </c>
      <c r="G103" s="207" t="s">
        <v>624</v>
      </c>
      <c r="H103" s="207">
        <v>99</v>
      </c>
      <c r="I103" s="209">
        <v>140</v>
      </c>
      <c r="J103" s="210" t="s">
        <v>638</v>
      </c>
      <c r="K103" s="211">
        <f t="shared" si="32"/>
        <v>13</v>
      </c>
      <c r="L103" s="212">
        <f t="shared" si="33"/>
        <v>0.15116279069767441</v>
      </c>
      <c r="M103" s="207" t="s">
        <v>591</v>
      </c>
      <c r="N103" s="213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204">
        <v>10</v>
      </c>
      <c r="B104" s="205">
        <v>41926</v>
      </c>
      <c r="C104" s="205"/>
      <c r="D104" s="206" t="s">
        <v>639</v>
      </c>
      <c r="E104" s="207" t="s">
        <v>593</v>
      </c>
      <c r="F104" s="208">
        <v>496.6</v>
      </c>
      <c r="G104" s="207" t="s">
        <v>624</v>
      </c>
      <c r="H104" s="207">
        <v>621</v>
      </c>
      <c r="I104" s="209">
        <v>580</v>
      </c>
      <c r="J104" s="210" t="s">
        <v>625</v>
      </c>
      <c r="K104" s="211">
        <f t="shared" si="32"/>
        <v>124.39999999999998</v>
      </c>
      <c r="L104" s="212">
        <f t="shared" si="33"/>
        <v>0.25050342327829234</v>
      </c>
      <c r="M104" s="207" t="s">
        <v>591</v>
      </c>
      <c r="N104" s="213">
        <v>42605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204">
        <v>11</v>
      </c>
      <c r="B105" s="205">
        <v>41926</v>
      </c>
      <c r="C105" s="205"/>
      <c r="D105" s="206" t="s">
        <v>640</v>
      </c>
      <c r="E105" s="207" t="s">
        <v>593</v>
      </c>
      <c r="F105" s="208">
        <v>2481.9</v>
      </c>
      <c r="G105" s="207" t="s">
        <v>624</v>
      </c>
      <c r="H105" s="207">
        <v>2840</v>
      </c>
      <c r="I105" s="209">
        <v>2870</v>
      </c>
      <c r="J105" s="210" t="s">
        <v>641</v>
      </c>
      <c r="K105" s="211">
        <f t="shared" si="32"/>
        <v>358.09999999999991</v>
      </c>
      <c r="L105" s="212">
        <f t="shared" si="33"/>
        <v>0.14428462065353154</v>
      </c>
      <c r="M105" s="207" t="s">
        <v>591</v>
      </c>
      <c r="N105" s="213">
        <v>42017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204">
        <v>12</v>
      </c>
      <c r="B106" s="205">
        <v>41928</v>
      </c>
      <c r="C106" s="205"/>
      <c r="D106" s="206" t="s">
        <v>642</v>
      </c>
      <c r="E106" s="207" t="s">
        <v>593</v>
      </c>
      <c r="F106" s="208">
        <v>84.5</v>
      </c>
      <c r="G106" s="207" t="s">
        <v>624</v>
      </c>
      <c r="H106" s="207">
        <v>93</v>
      </c>
      <c r="I106" s="209">
        <v>110</v>
      </c>
      <c r="J106" s="210" t="s">
        <v>643</v>
      </c>
      <c r="K106" s="211">
        <f t="shared" si="32"/>
        <v>8.5</v>
      </c>
      <c r="L106" s="212">
        <f t="shared" si="33"/>
        <v>0.10059171597633136</v>
      </c>
      <c r="M106" s="207" t="s">
        <v>591</v>
      </c>
      <c r="N106" s="213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04">
        <v>13</v>
      </c>
      <c r="B107" s="205">
        <v>41928</v>
      </c>
      <c r="C107" s="205"/>
      <c r="D107" s="206" t="s">
        <v>644</v>
      </c>
      <c r="E107" s="207" t="s">
        <v>593</v>
      </c>
      <c r="F107" s="208">
        <v>401</v>
      </c>
      <c r="G107" s="207" t="s">
        <v>624</v>
      </c>
      <c r="H107" s="207">
        <v>428</v>
      </c>
      <c r="I107" s="209">
        <v>450</v>
      </c>
      <c r="J107" s="210" t="s">
        <v>645</v>
      </c>
      <c r="K107" s="211">
        <f t="shared" si="32"/>
        <v>27</v>
      </c>
      <c r="L107" s="212">
        <f t="shared" si="33"/>
        <v>6.7331670822942641E-2</v>
      </c>
      <c r="M107" s="207" t="s">
        <v>591</v>
      </c>
      <c r="N107" s="213">
        <v>42020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04">
        <v>14</v>
      </c>
      <c r="B108" s="205">
        <v>41928</v>
      </c>
      <c r="C108" s="205"/>
      <c r="D108" s="206" t="s">
        <v>646</v>
      </c>
      <c r="E108" s="207" t="s">
        <v>593</v>
      </c>
      <c r="F108" s="208">
        <v>101</v>
      </c>
      <c r="G108" s="207" t="s">
        <v>624</v>
      </c>
      <c r="H108" s="207">
        <v>112</v>
      </c>
      <c r="I108" s="209">
        <v>120</v>
      </c>
      <c r="J108" s="210" t="s">
        <v>647</v>
      </c>
      <c r="K108" s="211">
        <f t="shared" si="32"/>
        <v>11</v>
      </c>
      <c r="L108" s="212">
        <f t="shared" si="33"/>
        <v>0.10891089108910891</v>
      </c>
      <c r="M108" s="207" t="s">
        <v>591</v>
      </c>
      <c r="N108" s="213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04">
        <v>15</v>
      </c>
      <c r="B109" s="205">
        <v>41954</v>
      </c>
      <c r="C109" s="205"/>
      <c r="D109" s="206" t="s">
        <v>648</v>
      </c>
      <c r="E109" s="207" t="s">
        <v>593</v>
      </c>
      <c r="F109" s="208">
        <v>59</v>
      </c>
      <c r="G109" s="207" t="s">
        <v>624</v>
      </c>
      <c r="H109" s="207">
        <v>76</v>
      </c>
      <c r="I109" s="209">
        <v>76</v>
      </c>
      <c r="J109" s="210" t="s">
        <v>625</v>
      </c>
      <c r="K109" s="211">
        <f t="shared" si="32"/>
        <v>17</v>
      </c>
      <c r="L109" s="212">
        <f t="shared" si="33"/>
        <v>0.28813559322033899</v>
      </c>
      <c r="M109" s="207" t="s">
        <v>591</v>
      </c>
      <c r="N109" s="213">
        <v>43032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04">
        <v>16</v>
      </c>
      <c r="B110" s="205">
        <v>41954</v>
      </c>
      <c r="C110" s="205"/>
      <c r="D110" s="206" t="s">
        <v>637</v>
      </c>
      <c r="E110" s="207" t="s">
        <v>593</v>
      </c>
      <c r="F110" s="208">
        <v>99</v>
      </c>
      <c r="G110" s="207" t="s">
        <v>624</v>
      </c>
      <c r="H110" s="207">
        <v>120</v>
      </c>
      <c r="I110" s="209">
        <v>120</v>
      </c>
      <c r="J110" s="210" t="s">
        <v>605</v>
      </c>
      <c r="K110" s="211">
        <f t="shared" si="32"/>
        <v>21</v>
      </c>
      <c r="L110" s="212">
        <f t="shared" si="33"/>
        <v>0.21212121212121213</v>
      </c>
      <c r="M110" s="207" t="s">
        <v>591</v>
      </c>
      <c r="N110" s="213">
        <v>41960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04">
        <v>17</v>
      </c>
      <c r="B111" s="205">
        <v>41956</v>
      </c>
      <c r="C111" s="205"/>
      <c r="D111" s="206" t="s">
        <v>649</v>
      </c>
      <c r="E111" s="207" t="s">
        <v>593</v>
      </c>
      <c r="F111" s="208">
        <v>22</v>
      </c>
      <c r="G111" s="207" t="s">
        <v>624</v>
      </c>
      <c r="H111" s="207">
        <v>33.549999999999997</v>
      </c>
      <c r="I111" s="209">
        <v>32</v>
      </c>
      <c r="J111" s="210" t="s">
        <v>650</v>
      </c>
      <c r="K111" s="211">
        <f t="shared" si="32"/>
        <v>11.549999999999997</v>
      </c>
      <c r="L111" s="212">
        <f t="shared" si="33"/>
        <v>0.52499999999999991</v>
      </c>
      <c r="M111" s="207" t="s">
        <v>591</v>
      </c>
      <c r="N111" s="213">
        <v>42188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04">
        <v>18</v>
      </c>
      <c r="B112" s="205">
        <v>41976</v>
      </c>
      <c r="C112" s="205"/>
      <c r="D112" s="206" t="s">
        <v>651</v>
      </c>
      <c r="E112" s="207" t="s">
        <v>593</v>
      </c>
      <c r="F112" s="208">
        <v>440</v>
      </c>
      <c r="G112" s="207" t="s">
        <v>624</v>
      </c>
      <c r="H112" s="207">
        <v>520</v>
      </c>
      <c r="I112" s="209">
        <v>520</v>
      </c>
      <c r="J112" s="210" t="s">
        <v>652</v>
      </c>
      <c r="K112" s="211">
        <f t="shared" si="32"/>
        <v>80</v>
      </c>
      <c r="L112" s="212">
        <f t="shared" si="33"/>
        <v>0.18181818181818182</v>
      </c>
      <c r="M112" s="207" t="s">
        <v>591</v>
      </c>
      <c r="N112" s="213">
        <v>42208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04">
        <v>19</v>
      </c>
      <c r="B113" s="205">
        <v>41976</v>
      </c>
      <c r="C113" s="205"/>
      <c r="D113" s="206" t="s">
        <v>653</v>
      </c>
      <c r="E113" s="207" t="s">
        <v>593</v>
      </c>
      <c r="F113" s="208">
        <v>360</v>
      </c>
      <c r="G113" s="207" t="s">
        <v>624</v>
      </c>
      <c r="H113" s="207">
        <v>427</v>
      </c>
      <c r="I113" s="209">
        <v>425</v>
      </c>
      <c r="J113" s="210" t="s">
        <v>654</v>
      </c>
      <c r="K113" s="211">
        <f t="shared" si="32"/>
        <v>67</v>
      </c>
      <c r="L113" s="212">
        <f t="shared" si="33"/>
        <v>0.18611111111111112</v>
      </c>
      <c r="M113" s="207" t="s">
        <v>591</v>
      </c>
      <c r="N113" s="213">
        <v>42058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04">
        <v>20</v>
      </c>
      <c r="B114" s="205">
        <v>42012</v>
      </c>
      <c r="C114" s="205"/>
      <c r="D114" s="206" t="s">
        <v>655</v>
      </c>
      <c r="E114" s="207" t="s">
        <v>593</v>
      </c>
      <c r="F114" s="208">
        <v>360</v>
      </c>
      <c r="G114" s="207" t="s">
        <v>624</v>
      </c>
      <c r="H114" s="207">
        <v>455</v>
      </c>
      <c r="I114" s="209">
        <v>420</v>
      </c>
      <c r="J114" s="210" t="s">
        <v>656</v>
      </c>
      <c r="K114" s="211">
        <f t="shared" si="32"/>
        <v>95</v>
      </c>
      <c r="L114" s="212">
        <f t="shared" si="33"/>
        <v>0.2638888888888889</v>
      </c>
      <c r="M114" s="207" t="s">
        <v>591</v>
      </c>
      <c r="N114" s="213">
        <v>42024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04">
        <v>21</v>
      </c>
      <c r="B115" s="205">
        <v>42012</v>
      </c>
      <c r="C115" s="205"/>
      <c r="D115" s="206" t="s">
        <v>657</v>
      </c>
      <c r="E115" s="207" t="s">
        <v>593</v>
      </c>
      <c r="F115" s="208">
        <v>130</v>
      </c>
      <c r="G115" s="207"/>
      <c r="H115" s="207">
        <v>175.5</v>
      </c>
      <c r="I115" s="209">
        <v>165</v>
      </c>
      <c r="J115" s="210" t="s">
        <v>658</v>
      </c>
      <c r="K115" s="211">
        <f t="shared" si="32"/>
        <v>45.5</v>
      </c>
      <c r="L115" s="212">
        <f t="shared" si="33"/>
        <v>0.35</v>
      </c>
      <c r="M115" s="207" t="s">
        <v>591</v>
      </c>
      <c r="N115" s="213">
        <v>43088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04">
        <v>22</v>
      </c>
      <c r="B116" s="205">
        <v>42040</v>
      </c>
      <c r="C116" s="205"/>
      <c r="D116" s="206" t="s">
        <v>383</v>
      </c>
      <c r="E116" s="207" t="s">
        <v>623</v>
      </c>
      <c r="F116" s="208">
        <v>98</v>
      </c>
      <c r="G116" s="207"/>
      <c r="H116" s="207">
        <v>120</v>
      </c>
      <c r="I116" s="209">
        <v>120</v>
      </c>
      <c r="J116" s="210" t="s">
        <v>625</v>
      </c>
      <c r="K116" s="211">
        <f t="shared" si="32"/>
        <v>22</v>
      </c>
      <c r="L116" s="212">
        <f t="shared" si="33"/>
        <v>0.22448979591836735</v>
      </c>
      <c r="M116" s="207" t="s">
        <v>591</v>
      </c>
      <c r="N116" s="213">
        <v>42753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04">
        <v>23</v>
      </c>
      <c r="B117" s="205">
        <v>42040</v>
      </c>
      <c r="C117" s="205"/>
      <c r="D117" s="206" t="s">
        <v>659</v>
      </c>
      <c r="E117" s="207" t="s">
        <v>623</v>
      </c>
      <c r="F117" s="208">
        <v>196</v>
      </c>
      <c r="G117" s="207"/>
      <c r="H117" s="207">
        <v>262</v>
      </c>
      <c r="I117" s="209">
        <v>255</v>
      </c>
      <c r="J117" s="210" t="s">
        <v>625</v>
      </c>
      <c r="K117" s="211">
        <f t="shared" si="32"/>
        <v>66</v>
      </c>
      <c r="L117" s="212">
        <f t="shared" si="33"/>
        <v>0.33673469387755101</v>
      </c>
      <c r="M117" s="207" t="s">
        <v>591</v>
      </c>
      <c r="N117" s="213">
        <v>42599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14">
        <v>24</v>
      </c>
      <c r="B118" s="215">
        <v>42067</v>
      </c>
      <c r="C118" s="215"/>
      <c r="D118" s="216" t="s">
        <v>382</v>
      </c>
      <c r="E118" s="217" t="s">
        <v>623</v>
      </c>
      <c r="F118" s="218">
        <v>235</v>
      </c>
      <c r="G118" s="218"/>
      <c r="H118" s="219">
        <v>77</v>
      </c>
      <c r="I118" s="219" t="s">
        <v>660</v>
      </c>
      <c r="J118" s="220" t="s">
        <v>661</v>
      </c>
      <c r="K118" s="221">
        <f t="shared" si="32"/>
        <v>-158</v>
      </c>
      <c r="L118" s="222">
        <f t="shared" si="33"/>
        <v>-0.67234042553191486</v>
      </c>
      <c r="M118" s="218" t="s">
        <v>604</v>
      </c>
      <c r="N118" s="215">
        <v>43522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04">
        <v>25</v>
      </c>
      <c r="B119" s="205">
        <v>42067</v>
      </c>
      <c r="C119" s="205"/>
      <c r="D119" s="206" t="s">
        <v>662</v>
      </c>
      <c r="E119" s="207" t="s">
        <v>623</v>
      </c>
      <c r="F119" s="208">
        <v>185</v>
      </c>
      <c r="G119" s="207"/>
      <c r="H119" s="207">
        <v>224</v>
      </c>
      <c r="I119" s="209" t="s">
        <v>663</v>
      </c>
      <c r="J119" s="210" t="s">
        <v>625</v>
      </c>
      <c r="K119" s="211">
        <f t="shared" si="32"/>
        <v>39</v>
      </c>
      <c r="L119" s="212">
        <f t="shared" si="33"/>
        <v>0.21081081081081082</v>
      </c>
      <c r="M119" s="207" t="s">
        <v>591</v>
      </c>
      <c r="N119" s="213">
        <v>42647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14">
        <v>26</v>
      </c>
      <c r="B120" s="215">
        <v>42090</v>
      </c>
      <c r="C120" s="215"/>
      <c r="D120" s="223" t="s">
        <v>664</v>
      </c>
      <c r="E120" s="218" t="s">
        <v>623</v>
      </c>
      <c r="F120" s="218">
        <v>49.5</v>
      </c>
      <c r="G120" s="219"/>
      <c r="H120" s="219">
        <v>15.85</v>
      </c>
      <c r="I120" s="219">
        <v>67</v>
      </c>
      <c r="J120" s="220" t="s">
        <v>665</v>
      </c>
      <c r="K120" s="219">
        <f t="shared" si="32"/>
        <v>-33.65</v>
      </c>
      <c r="L120" s="224">
        <f t="shared" si="33"/>
        <v>-0.67979797979797973</v>
      </c>
      <c r="M120" s="218" t="s">
        <v>604</v>
      </c>
      <c r="N120" s="225">
        <v>43627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04">
        <v>27</v>
      </c>
      <c r="B121" s="205">
        <v>42093</v>
      </c>
      <c r="C121" s="205"/>
      <c r="D121" s="206" t="s">
        <v>666</v>
      </c>
      <c r="E121" s="207" t="s">
        <v>623</v>
      </c>
      <c r="F121" s="208">
        <v>183.5</v>
      </c>
      <c r="G121" s="207"/>
      <c r="H121" s="207">
        <v>219</v>
      </c>
      <c r="I121" s="209">
        <v>218</v>
      </c>
      <c r="J121" s="210" t="s">
        <v>667</v>
      </c>
      <c r="K121" s="211">
        <f t="shared" si="32"/>
        <v>35.5</v>
      </c>
      <c r="L121" s="212">
        <f t="shared" si="33"/>
        <v>0.19346049046321526</v>
      </c>
      <c r="M121" s="207" t="s">
        <v>591</v>
      </c>
      <c r="N121" s="213">
        <v>42103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04">
        <v>28</v>
      </c>
      <c r="B122" s="205">
        <v>42114</v>
      </c>
      <c r="C122" s="205"/>
      <c r="D122" s="206" t="s">
        <v>668</v>
      </c>
      <c r="E122" s="207" t="s">
        <v>623</v>
      </c>
      <c r="F122" s="208">
        <f>(227+237)/2</f>
        <v>232</v>
      </c>
      <c r="G122" s="207"/>
      <c r="H122" s="207">
        <v>298</v>
      </c>
      <c r="I122" s="209">
        <v>298</v>
      </c>
      <c r="J122" s="210" t="s">
        <v>625</v>
      </c>
      <c r="K122" s="211">
        <f t="shared" si="32"/>
        <v>66</v>
      </c>
      <c r="L122" s="212">
        <f t="shared" si="33"/>
        <v>0.28448275862068967</v>
      </c>
      <c r="M122" s="207" t="s">
        <v>591</v>
      </c>
      <c r="N122" s="213">
        <v>42823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04">
        <v>29</v>
      </c>
      <c r="B123" s="205">
        <v>42128</v>
      </c>
      <c r="C123" s="205"/>
      <c r="D123" s="206" t="s">
        <v>669</v>
      </c>
      <c r="E123" s="207" t="s">
        <v>593</v>
      </c>
      <c r="F123" s="208">
        <v>385</v>
      </c>
      <c r="G123" s="207"/>
      <c r="H123" s="207">
        <f>212.5+331</f>
        <v>543.5</v>
      </c>
      <c r="I123" s="209">
        <v>510</v>
      </c>
      <c r="J123" s="210" t="s">
        <v>670</v>
      </c>
      <c r="K123" s="211">
        <f t="shared" si="32"/>
        <v>158.5</v>
      </c>
      <c r="L123" s="212">
        <f t="shared" si="33"/>
        <v>0.41168831168831171</v>
      </c>
      <c r="M123" s="207" t="s">
        <v>591</v>
      </c>
      <c r="N123" s="213">
        <v>42235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04">
        <v>30</v>
      </c>
      <c r="B124" s="205">
        <v>42128</v>
      </c>
      <c r="C124" s="205"/>
      <c r="D124" s="206" t="s">
        <v>671</v>
      </c>
      <c r="E124" s="207" t="s">
        <v>593</v>
      </c>
      <c r="F124" s="208">
        <v>115.5</v>
      </c>
      <c r="G124" s="207"/>
      <c r="H124" s="207">
        <v>146</v>
      </c>
      <c r="I124" s="209">
        <v>142</v>
      </c>
      <c r="J124" s="210" t="s">
        <v>672</v>
      </c>
      <c r="K124" s="211">
        <f t="shared" si="32"/>
        <v>30.5</v>
      </c>
      <c r="L124" s="212">
        <f t="shared" si="33"/>
        <v>0.26406926406926406</v>
      </c>
      <c r="M124" s="207" t="s">
        <v>591</v>
      </c>
      <c r="N124" s="213">
        <v>42202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04">
        <v>31</v>
      </c>
      <c r="B125" s="205">
        <v>42151</v>
      </c>
      <c r="C125" s="205"/>
      <c r="D125" s="206" t="s">
        <v>673</v>
      </c>
      <c r="E125" s="207" t="s">
        <v>593</v>
      </c>
      <c r="F125" s="208">
        <v>237.5</v>
      </c>
      <c r="G125" s="207"/>
      <c r="H125" s="207">
        <v>279.5</v>
      </c>
      <c r="I125" s="209">
        <v>278</v>
      </c>
      <c r="J125" s="210" t="s">
        <v>625</v>
      </c>
      <c r="K125" s="211">
        <f t="shared" si="32"/>
        <v>42</v>
      </c>
      <c r="L125" s="212">
        <f t="shared" si="33"/>
        <v>0.17684210526315788</v>
      </c>
      <c r="M125" s="207" t="s">
        <v>591</v>
      </c>
      <c r="N125" s="213">
        <v>42222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04">
        <v>32</v>
      </c>
      <c r="B126" s="205">
        <v>42174</v>
      </c>
      <c r="C126" s="205"/>
      <c r="D126" s="206" t="s">
        <v>644</v>
      </c>
      <c r="E126" s="207" t="s">
        <v>623</v>
      </c>
      <c r="F126" s="208">
        <v>340</v>
      </c>
      <c r="G126" s="207"/>
      <c r="H126" s="207">
        <v>448</v>
      </c>
      <c r="I126" s="209">
        <v>448</v>
      </c>
      <c r="J126" s="210" t="s">
        <v>625</v>
      </c>
      <c r="K126" s="211">
        <f t="shared" si="32"/>
        <v>108</v>
      </c>
      <c r="L126" s="212">
        <f t="shared" si="33"/>
        <v>0.31764705882352939</v>
      </c>
      <c r="M126" s="207" t="s">
        <v>591</v>
      </c>
      <c r="N126" s="213">
        <v>43018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04">
        <v>33</v>
      </c>
      <c r="B127" s="205">
        <v>42191</v>
      </c>
      <c r="C127" s="205"/>
      <c r="D127" s="206" t="s">
        <v>674</v>
      </c>
      <c r="E127" s="207" t="s">
        <v>623</v>
      </c>
      <c r="F127" s="208">
        <v>390</v>
      </c>
      <c r="G127" s="207"/>
      <c r="H127" s="207">
        <v>460</v>
      </c>
      <c r="I127" s="209">
        <v>460</v>
      </c>
      <c r="J127" s="210" t="s">
        <v>625</v>
      </c>
      <c r="K127" s="211">
        <f t="shared" si="32"/>
        <v>70</v>
      </c>
      <c r="L127" s="212">
        <f t="shared" si="33"/>
        <v>0.17948717948717949</v>
      </c>
      <c r="M127" s="207" t="s">
        <v>591</v>
      </c>
      <c r="N127" s="213">
        <v>42478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14">
        <v>34</v>
      </c>
      <c r="B128" s="215">
        <v>42195</v>
      </c>
      <c r="C128" s="215"/>
      <c r="D128" s="216" t="s">
        <v>675</v>
      </c>
      <c r="E128" s="217" t="s">
        <v>623</v>
      </c>
      <c r="F128" s="218">
        <v>122.5</v>
      </c>
      <c r="G128" s="218"/>
      <c r="H128" s="219">
        <v>61</v>
      </c>
      <c r="I128" s="219">
        <v>172</v>
      </c>
      <c r="J128" s="220" t="s">
        <v>676</v>
      </c>
      <c r="K128" s="221">
        <f t="shared" si="32"/>
        <v>-61.5</v>
      </c>
      <c r="L128" s="222">
        <f t="shared" si="33"/>
        <v>-0.50204081632653064</v>
      </c>
      <c r="M128" s="218" t="s">
        <v>604</v>
      </c>
      <c r="N128" s="215">
        <v>43333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04">
        <v>35</v>
      </c>
      <c r="B129" s="205">
        <v>42219</v>
      </c>
      <c r="C129" s="205"/>
      <c r="D129" s="206" t="s">
        <v>677</v>
      </c>
      <c r="E129" s="207" t="s">
        <v>623</v>
      </c>
      <c r="F129" s="208">
        <v>297.5</v>
      </c>
      <c r="G129" s="207"/>
      <c r="H129" s="207">
        <v>350</v>
      </c>
      <c r="I129" s="209">
        <v>360</v>
      </c>
      <c r="J129" s="210" t="s">
        <v>678</v>
      </c>
      <c r="K129" s="211">
        <f t="shared" si="32"/>
        <v>52.5</v>
      </c>
      <c r="L129" s="212">
        <f t="shared" si="33"/>
        <v>0.17647058823529413</v>
      </c>
      <c r="M129" s="207" t="s">
        <v>591</v>
      </c>
      <c r="N129" s="213">
        <v>42232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4">
        <v>36</v>
      </c>
      <c r="B130" s="205">
        <v>42219</v>
      </c>
      <c r="C130" s="205"/>
      <c r="D130" s="206" t="s">
        <v>679</v>
      </c>
      <c r="E130" s="207" t="s">
        <v>623</v>
      </c>
      <c r="F130" s="208">
        <v>115.5</v>
      </c>
      <c r="G130" s="207"/>
      <c r="H130" s="207">
        <v>149</v>
      </c>
      <c r="I130" s="209">
        <v>140</v>
      </c>
      <c r="J130" s="210" t="s">
        <v>680</v>
      </c>
      <c r="K130" s="211">
        <f t="shared" si="32"/>
        <v>33.5</v>
      </c>
      <c r="L130" s="212">
        <f t="shared" si="33"/>
        <v>0.29004329004329005</v>
      </c>
      <c r="M130" s="207" t="s">
        <v>591</v>
      </c>
      <c r="N130" s="213">
        <v>42740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4">
        <v>37</v>
      </c>
      <c r="B131" s="205">
        <v>42251</v>
      </c>
      <c r="C131" s="205"/>
      <c r="D131" s="206" t="s">
        <v>673</v>
      </c>
      <c r="E131" s="207" t="s">
        <v>623</v>
      </c>
      <c r="F131" s="208">
        <v>226</v>
      </c>
      <c r="G131" s="207"/>
      <c r="H131" s="207">
        <v>292</v>
      </c>
      <c r="I131" s="209">
        <v>292</v>
      </c>
      <c r="J131" s="210" t="s">
        <v>681</v>
      </c>
      <c r="K131" s="211">
        <f t="shared" si="32"/>
        <v>66</v>
      </c>
      <c r="L131" s="212">
        <f t="shared" si="33"/>
        <v>0.29203539823008851</v>
      </c>
      <c r="M131" s="207" t="s">
        <v>591</v>
      </c>
      <c r="N131" s="213">
        <v>42286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4">
        <v>38</v>
      </c>
      <c r="B132" s="205">
        <v>42254</v>
      </c>
      <c r="C132" s="205"/>
      <c r="D132" s="206" t="s">
        <v>668</v>
      </c>
      <c r="E132" s="207" t="s">
        <v>623</v>
      </c>
      <c r="F132" s="208">
        <v>232.5</v>
      </c>
      <c r="G132" s="207"/>
      <c r="H132" s="207">
        <v>312.5</v>
      </c>
      <c r="I132" s="209">
        <v>310</v>
      </c>
      <c r="J132" s="210" t="s">
        <v>625</v>
      </c>
      <c r="K132" s="211">
        <f t="shared" si="32"/>
        <v>80</v>
      </c>
      <c r="L132" s="212">
        <f t="shared" si="33"/>
        <v>0.34408602150537637</v>
      </c>
      <c r="M132" s="207" t="s">
        <v>591</v>
      </c>
      <c r="N132" s="213">
        <v>42823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4">
        <v>39</v>
      </c>
      <c r="B133" s="205">
        <v>42268</v>
      </c>
      <c r="C133" s="205"/>
      <c r="D133" s="206" t="s">
        <v>682</v>
      </c>
      <c r="E133" s="207" t="s">
        <v>623</v>
      </c>
      <c r="F133" s="208">
        <v>196.5</v>
      </c>
      <c r="G133" s="207"/>
      <c r="H133" s="207">
        <v>238</v>
      </c>
      <c r="I133" s="209">
        <v>238</v>
      </c>
      <c r="J133" s="210" t="s">
        <v>681</v>
      </c>
      <c r="K133" s="211">
        <f t="shared" si="32"/>
        <v>41.5</v>
      </c>
      <c r="L133" s="212">
        <f t="shared" si="33"/>
        <v>0.21119592875318066</v>
      </c>
      <c r="M133" s="207" t="s">
        <v>591</v>
      </c>
      <c r="N133" s="213">
        <v>42291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4">
        <v>40</v>
      </c>
      <c r="B134" s="205">
        <v>42271</v>
      </c>
      <c r="C134" s="205"/>
      <c r="D134" s="206" t="s">
        <v>622</v>
      </c>
      <c r="E134" s="207" t="s">
        <v>623</v>
      </c>
      <c r="F134" s="208">
        <v>65</v>
      </c>
      <c r="G134" s="207"/>
      <c r="H134" s="207">
        <v>82</v>
      </c>
      <c r="I134" s="209">
        <v>82</v>
      </c>
      <c r="J134" s="210" t="s">
        <v>681</v>
      </c>
      <c r="K134" s="211">
        <f t="shared" si="32"/>
        <v>17</v>
      </c>
      <c r="L134" s="212">
        <f t="shared" si="33"/>
        <v>0.26153846153846155</v>
      </c>
      <c r="M134" s="207" t="s">
        <v>591</v>
      </c>
      <c r="N134" s="213">
        <v>42578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04">
        <v>41</v>
      </c>
      <c r="B135" s="205">
        <v>42291</v>
      </c>
      <c r="C135" s="205"/>
      <c r="D135" s="206" t="s">
        <v>683</v>
      </c>
      <c r="E135" s="207" t="s">
        <v>623</v>
      </c>
      <c r="F135" s="208">
        <v>144</v>
      </c>
      <c r="G135" s="207"/>
      <c r="H135" s="207">
        <v>182.5</v>
      </c>
      <c r="I135" s="209">
        <v>181</v>
      </c>
      <c r="J135" s="210" t="s">
        <v>681</v>
      </c>
      <c r="K135" s="211">
        <f t="shared" si="32"/>
        <v>38.5</v>
      </c>
      <c r="L135" s="212">
        <f t="shared" si="33"/>
        <v>0.2673611111111111</v>
      </c>
      <c r="M135" s="207" t="s">
        <v>591</v>
      </c>
      <c r="N135" s="213">
        <v>42817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4">
        <v>42</v>
      </c>
      <c r="B136" s="205">
        <v>42291</v>
      </c>
      <c r="C136" s="205"/>
      <c r="D136" s="206" t="s">
        <v>684</v>
      </c>
      <c r="E136" s="207" t="s">
        <v>623</v>
      </c>
      <c r="F136" s="208">
        <v>264</v>
      </c>
      <c r="G136" s="207"/>
      <c r="H136" s="207">
        <v>311</v>
      </c>
      <c r="I136" s="209">
        <v>311</v>
      </c>
      <c r="J136" s="210" t="s">
        <v>681</v>
      </c>
      <c r="K136" s="211">
        <f t="shared" si="32"/>
        <v>47</v>
      </c>
      <c r="L136" s="212">
        <f t="shared" si="33"/>
        <v>0.17803030303030304</v>
      </c>
      <c r="M136" s="207" t="s">
        <v>591</v>
      </c>
      <c r="N136" s="213">
        <v>42604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4">
        <v>43</v>
      </c>
      <c r="B137" s="205">
        <v>42318</v>
      </c>
      <c r="C137" s="205"/>
      <c r="D137" s="206" t="s">
        <v>685</v>
      </c>
      <c r="E137" s="207" t="s">
        <v>593</v>
      </c>
      <c r="F137" s="208">
        <v>549.5</v>
      </c>
      <c r="G137" s="207"/>
      <c r="H137" s="207">
        <v>630</v>
      </c>
      <c r="I137" s="209">
        <v>630</v>
      </c>
      <c r="J137" s="210" t="s">
        <v>681</v>
      </c>
      <c r="K137" s="211">
        <f t="shared" si="32"/>
        <v>80.5</v>
      </c>
      <c r="L137" s="212">
        <f t="shared" si="33"/>
        <v>0.1464968152866242</v>
      </c>
      <c r="M137" s="207" t="s">
        <v>591</v>
      </c>
      <c r="N137" s="213">
        <v>42419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4">
        <v>44</v>
      </c>
      <c r="B138" s="205">
        <v>42342</v>
      </c>
      <c r="C138" s="205"/>
      <c r="D138" s="206" t="s">
        <v>686</v>
      </c>
      <c r="E138" s="207" t="s">
        <v>623</v>
      </c>
      <c r="F138" s="208">
        <v>1027.5</v>
      </c>
      <c r="G138" s="207"/>
      <c r="H138" s="207">
        <v>1315</v>
      </c>
      <c r="I138" s="209">
        <v>1250</v>
      </c>
      <c r="J138" s="210" t="s">
        <v>681</v>
      </c>
      <c r="K138" s="211">
        <f t="shared" si="32"/>
        <v>287.5</v>
      </c>
      <c r="L138" s="212">
        <f t="shared" si="33"/>
        <v>0.27980535279805352</v>
      </c>
      <c r="M138" s="207" t="s">
        <v>591</v>
      </c>
      <c r="N138" s="213">
        <v>43244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4">
        <v>45</v>
      </c>
      <c r="B139" s="205">
        <v>42367</v>
      </c>
      <c r="C139" s="205"/>
      <c r="D139" s="206" t="s">
        <v>687</v>
      </c>
      <c r="E139" s="207" t="s">
        <v>623</v>
      </c>
      <c r="F139" s="208">
        <v>465</v>
      </c>
      <c r="G139" s="207"/>
      <c r="H139" s="207">
        <v>540</v>
      </c>
      <c r="I139" s="209">
        <v>540</v>
      </c>
      <c r="J139" s="210" t="s">
        <v>681</v>
      </c>
      <c r="K139" s="211">
        <f t="shared" si="32"/>
        <v>75</v>
      </c>
      <c r="L139" s="212">
        <f t="shared" si="33"/>
        <v>0.16129032258064516</v>
      </c>
      <c r="M139" s="207" t="s">
        <v>591</v>
      </c>
      <c r="N139" s="213">
        <v>42530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4">
        <v>46</v>
      </c>
      <c r="B140" s="205">
        <v>42380</v>
      </c>
      <c r="C140" s="205"/>
      <c r="D140" s="206" t="s">
        <v>383</v>
      </c>
      <c r="E140" s="207" t="s">
        <v>593</v>
      </c>
      <c r="F140" s="208">
        <v>81</v>
      </c>
      <c r="G140" s="207"/>
      <c r="H140" s="207">
        <v>110</v>
      </c>
      <c r="I140" s="209">
        <v>110</v>
      </c>
      <c r="J140" s="210" t="s">
        <v>681</v>
      </c>
      <c r="K140" s="211">
        <f t="shared" si="32"/>
        <v>29</v>
      </c>
      <c r="L140" s="212">
        <f t="shared" si="33"/>
        <v>0.35802469135802467</v>
      </c>
      <c r="M140" s="207" t="s">
        <v>591</v>
      </c>
      <c r="N140" s="213">
        <v>42745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4">
        <v>47</v>
      </c>
      <c r="B141" s="205">
        <v>42382</v>
      </c>
      <c r="C141" s="205"/>
      <c r="D141" s="206" t="s">
        <v>688</v>
      </c>
      <c r="E141" s="207" t="s">
        <v>593</v>
      </c>
      <c r="F141" s="208">
        <v>417.5</v>
      </c>
      <c r="G141" s="207"/>
      <c r="H141" s="207">
        <v>547</v>
      </c>
      <c r="I141" s="209">
        <v>535</v>
      </c>
      <c r="J141" s="210" t="s">
        <v>681</v>
      </c>
      <c r="K141" s="211">
        <f t="shared" si="32"/>
        <v>129.5</v>
      </c>
      <c r="L141" s="212">
        <f t="shared" si="33"/>
        <v>0.31017964071856285</v>
      </c>
      <c r="M141" s="207" t="s">
        <v>591</v>
      </c>
      <c r="N141" s="213">
        <v>42578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4">
        <v>48</v>
      </c>
      <c r="B142" s="205">
        <v>42408</v>
      </c>
      <c r="C142" s="205"/>
      <c r="D142" s="206" t="s">
        <v>689</v>
      </c>
      <c r="E142" s="207" t="s">
        <v>623</v>
      </c>
      <c r="F142" s="208">
        <v>650</v>
      </c>
      <c r="G142" s="207"/>
      <c r="H142" s="207">
        <v>800</v>
      </c>
      <c r="I142" s="209">
        <v>800</v>
      </c>
      <c r="J142" s="210" t="s">
        <v>681</v>
      </c>
      <c r="K142" s="211">
        <f t="shared" si="32"/>
        <v>150</v>
      </c>
      <c r="L142" s="212">
        <f t="shared" si="33"/>
        <v>0.23076923076923078</v>
      </c>
      <c r="M142" s="207" t="s">
        <v>591</v>
      </c>
      <c r="N142" s="213">
        <v>43154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4">
        <v>49</v>
      </c>
      <c r="B143" s="205">
        <v>42433</v>
      </c>
      <c r="C143" s="205"/>
      <c r="D143" s="206" t="s">
        <v>211</v>
      </c>
      <c r="E143" s="207" t="s">
        <v>623</v>
      </c>
      <c r="F143" s="208">
        <v>437.5</v>
      </c>
      <c r="G143" s="207"/>
      <c r="H143" s="207">
        <v>504.5</v>
      </c>
      <c r="I143" s="209">
        <v>522</v>
      </c>
      <c r="J143" s="210" t="s">
        <v>690</v>
      </c>
      <c r="K143" s="211">
        <f t="shared" si="32"/>
        <v>67</v>
      </c>
      <c r="L143" s="212">
        <f t="shared" si="33"/>
        <v>0.15314285714285714</v>
      </c>
      <c r="M143" s="207" t="s">
        <v>591</v>
      </c>
      <c r="N143" s="213">
        <v>42480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4">
        <v>50</v>
      </c>
      <c r="B144" s="205">
        <v>42438</v>
      </c>
      <c r="C144" s="205"/>
      <c r="D144" s="206" t="s">
        <v>691</v>
      </c>
      <c r="E144" s="207" t="s">
        <v>623</v>
      </c>
      <c r="F144" s="208">
        <v>189.5</v>
      </c>
      <c r="G144" s="207"/>
      <c r="H144" s="207">
        <v>218</v>
      </c>
      <c r="I144" s="209">
        <v>218</v>
      </c>
      <c r="J144" s="210" t="s">
        <v>681</v>
      </c>
      <c r="K144" s="211">
        <f t="shared" si="32"/>
        <v>28.5</v>
      </c>
      <c r="L144" s="212">
        <f t="shared" si="33"/>
        <v>0.15039577836411611</v>
      </c>
      <c r="M144" s="207" t="s">
        <v>591</v>
      </c>
      <c r="N144" s="213">
        <v>43034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14">
        <v>51</v>
      </c>
      <c r="B145" s="215">
        <v>42471</v>
      </c>
      <c r="C145" s="215"/>
      <c r="D145" s="223" t="s">
        <v>692</v>
      </c>
      <c r="E145" s="218" t="s">
        <v>623</v>
      </c>
      <c r="F145" s="218">
        <v>36.5</v>
      </c>
      <c r="G145" s="219"/>
      <c r="H145" s="219">
        <v>15.85</v>
      </c>
      <c r="I145" s="219">
        <v>60</v>
      </c>
      <c r="J145" s="220" t="s">
        <v>693</v>
      </c>
      <c r="K145" s="221">
        <f t="shared" si="32"/>
        <v>-20.65</v>
      </c>
      <c r="L145" s="222">
        <f t="shared" si="33"/>
        <v>-0.5657534246575342</v>
      </c>
      <c r="M145" s="218" t="s">
        <v>604</v>
      </c>
      <c r="N145" s="226">
        <v>43627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4">
        <v>52</v>
      </c>
      <c r="B146" s="205">
        <v>42472</v>
      </c>
      <c r="C146" s="205"/>
      <c r="D146" s="206" t="s">
        <v>694</v>
      </c>
      <c r="E146" s="207" t="s">
        <v>623</v>
      </c>
      <c r="F146" s="208">
        <v>93</v>
      </c>
      <c r="G146" s="207"/>
      <c r="H146" s="207">
        <v>149</v>
      </c>
      <c r="I146" s="209">
        <v>140</v>
      </c>
      <c r="J146" s="210" t="s">
        <v>695</v>
      </c>
      <c r="K146" s="211">
        <f t="shared" si="32"/>
        <v>56</v>
      </c>
      <c r="L146" s="212">
        <f t="shared" si="33"/>
        <v>0.60215053763440862</v>
      </c>
      <c r="M146" s="207" t="s">
        <v>591</v>
      </c>
      <c r="N146" s="213">
        <v>42740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4">
        <v>53</v>
      </c>
      <c r="B147" s="205">
        <v>42472</v>
      </c>
      <c r="C147" s="205"/>
      <c r="D147" s="206" t="s">
        <v>696</v>
      </c>
      <c r="E147" s="207" t="s">
        <v>623</v>
      </c>
      <c r="F147" s="208">
        <v>130</v>
      </c>
      <c r="G147" s="207"/>
      <c r="H147" s="207">
        <v>150</v>
      </c>
      <c r="I147" s="209" t="s">
        <v>697</v>
      </c>
      <c r="J147" s="210" t="s">
        <v>681</v>
      </c>
      <c r="K147" s="211">
        <f t="shared" si="32"/>
        <v>20</v>
      </c>
      <c r="L147" s="212">
        <f t="shared" si="33"/>
        <v>0.15384615384615385</v>
      </c>
      <c r="M147" s="207" t="s">
        <v>591</v>
      </c>
      <c r="N147" s="213">
        <v>42564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4">
        <v>54</v>
      </c>
      <c r="B148" s="205">
        <v>42473</v>
      </c>
      <c r="C148" s="205"/>
      <c r="D148" s="206" t="s">
        <v>698</v>
      </c>
      <c r="E148" s="207" t="s">
        <v>623</v>
      </c>
      <c r="F148" s="208">
        <v>196</v>
      </c>
      <c r="G148" s="207"/>
      <c r="H148" s="207">
        <v>299</v>
      </c>
      <c r="I148" s="209">
        <v>299</v>
      </c>
      <c r="J148" s="210" t="s">
        <v>681</v>
      </c>
      <c r="K148" s="211">
        <v>103</v>
      </c>
      <c r="L148" s="212">
        <v>0.52551020408163296</v>
      </c>
      <c r="M148" s="207" t="s">
        <v>591</v>
      </c>
      <c r="N148" s="213">
        <v>42620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4">
        <v>55</v>
      </c>
      <c r="B149" s="205">
        <v>42473</v>
      </c>
      <c r="C149" s="205"/>
      <c r="D149" s="206" t="s">
        <v>699</v>
      </c>
      <c r="E149" s="207" t="s">
        <v>623</v>
      </c>
      <c r="F149" s="208">
        <v>88</v>
      </c>
      <c r="G149" s="207"/>
      <c r="H149" s="207">
        <v>103</v>
      </c>
      <c r="I149" s="209">
        <v>103</v>
      </c>
      <c r="J149" s="210" t="s">
        <v>681</v>
      </c>
      <c r="K149" s="211">
        <v>15</v>
      </c>
      <c r="L149" s="212">
        <v>0.170454545454545</v>
      </c>
      <c r="M149" s="207" t="s">
        <v>591</v>
      </c>
      <c r="N149" s="213">
        <v>42530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4">
        <v>56</v>
      </c>
      <c r="B150" s="205">
        <v>42492</v>
      </c>
      <c r="C150" s="205"/>
      <c r="D150" s="206" t="s">
        <v>700</v>
      </c>
      <c r="E150" s="207" t="s">
        <v>623</v>
      </c>
      <c r="F150" s="208">
        <v>127.5</v>
      </c>
      <c r="G150" s="207"/>
      <c r="H150" s="207">
        <v>148</v>
      </c>
      <c r="I150" s="209" t="s">
        <v>701</v>
      </c>
      <c r="J150" s="210" t="s">
        <v>681</v>
      </c>
      <c r="K150" s="211">
        <f t="shared" ref="K150:K154" si="34">H150-F150</f>
        <v>20.5</v>
      </c>
      <c r="L150" s="212">
        <f t="shared" ref="L150:L154" si="35">K150/F150</f>
        <v>0.16078431372549021</v>
      </c>
      <c r="M150" s="207" t="s">
        <v>591</v>
      </c>
      <c r="N150" s="213">
        <v>42564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4">
        <v>57</v>
      </c>
      <c r="B151" s="205">
        <v>42493</v>
      </c>
      <c r="C151" s="205"/>
      <c r="D151" s="206" t="s">
        <v>702</v>
      </c>
      <c r="E151" s="207" t="s">
        <v>623</v>
      </c>
      <c r="F151" s="208">
        <v>675</v>
      </c>
      <c r="G151" s="207"/>
      <c r="H151" s="207">
        <v>815</v>
      </c>
      <c r="I151" s="209" t="s">
        <v>703</v>
      </c>
      <c r="J151" s="210" t="s">
        <v>681</v>
      </c>
      <c r="K151" s="211">
        <f t="shared" si="34"/>
        <v>140</v>
      </c>
      <c r="L151" s="212">
        <f t="shared" si="35"/>
        <v>0.2074074074074074</v>
      </c>
      <c r="M151" s="207" t="s">
        <v>591</v>
      </c>
      <c r="N151" s="213">
        <v>43154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14">
        <v>58</v>
      </c>
      <c r="B152" s="215">
        <v>42522</v>
      </c>
      <c r="C152" s="215"/>
      <c r="D152" s="216" t="s">
        <v>704</v>
      </c>
      <c r="E152" s="217" t="s">
        <v>623</v>
      </c>
      <c r="F152" s="218">
        <v>500</v>
      </c>
      <c r="G152" s="218"/>
      <c r="H152" s="219">
        <v>232.5</v>
      </c>
      <c r="I152" s="219" t="s">
        <v>705</v>
      </c>
      <c r="J152" s="220" t="s">
        <v>706</v>
      </c>
      <c r="K152" s="221">
        <f t="shared" si="34"/>
        <v>-267.5</v>
      </c>
      <c r="L152" s="222">
        <f t="shared" si="35"/>
        <v>-0.53500000000000003</v>
      </c>
      <c r="M152" s="218" t="s">
        <v>604</v>
      </c>
      <c r="N152" s="215">
        <v>43735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4">
        <v>59</v>
      </c>
      <c r="B153" s="205">
        <v>42527</v>
      </c>
      <c r="C153" s="205"/>
      <c r="D153" s="206" t="s">
        <v>542</v>
      </c>
      <c r="E153" s="207" t="s">
        <v>623</v>
      </c>
      <c r="F153" s="208">
        <v>110</v>
      </c>
      <c r="G153" s="207"/>
      <c r="H153" s="207">
        <v>126.5</v>
      </c>
      <c r="I153" s="209">
        <v>125</v>
      </c>
      <c r="J153" s="210" t="s">
        <v>632</v>
      </c>
      <c r="K153" s="211">
        <f t="shared" si="34"/>
        <v>16.5</v>
      </c>
      <c r="L153" s="212">
        <f t="shared" si="35"/>
        <v>0.15</v>
      </c>
      <c r="M153" s="207" t="s">
        <v>591</v>
      </c>
      <c r="N153" s="213">
        <v>42552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4">
        <v>60</v>
      </c>
      <c r="B154" s="205">
        <v>42538</v>
      </c>
      <c r="C154" s="205"/>
      <c r="D154" s="206" t="s">
        <v>707</v>
      </c>
      <c r="E154" s="207" t="s">
        <v>623</v>
      </c>
      <c r="F154" s="208">
        <v>44</v>
      </c>
      <c r="G154" s="207"/>
      <c r="H154" s="207">
        <v>69.5</v>
      </c>
      <c r="I154" s="209">
        <v>69.5</v>
      </c>
      <c r="J154" s="210" t="s">
        <v>708</v>
      </c>
      <c r="K154" s="211">
        <f t="shared" si="34"/>
        <v>25.5</v>
      </c>
      <c r="L154" s="212">
        <f t="shared" si="35"/>
        <v>0.57954545454545459</v>
      </c>
      <c r="M154" s="207" t="s">
        <v>591</v>
      </c>
      <c r="N154" s="213">
        <v>42977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4">
        <v>61</v>
      </c>
      <c r="B155" s="205">
        <v>42549</v>
      </c>
      <c r="C155" s="205"/>
      <c r="D155" s="206" t="s">
        <v>709</v>
      </c>
      <c r="E155" s="207" t="s">
        <v>623</v>
      </c>
      <c r="F155" s="208">
        <v>262.5</v>
      </c>
      <c r="G155" s="207"/>
      <c r="H155" s="207">
        <v>340</v>
      </c>
      <c r="I155" s="209">
        <v>333</v>
      </c>
      <c r="J155" s="210" t="s">
        <v>710</v>
      </c>
      <c r="K155" s="211">
        <v>77.5</v>
      </c>
      <c r="L155" s="212">
        <v>0.29523809523809502</v>
      </c>
      <c r="M155" s="207" t="s">
        <v>591</v>
      </c>
      <c r="N155" s="213">
        <v>43017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4">
        <v>62</v>
      </c>
      <c r="B156" s="205">
        <v>42549</v>
      </c>
      <c r="C156" s="205"/>
      <c r="D156" s="206" t="s">
        <v>711</v>
      </c>
      <c r="E156" s="207" t="s">
        <v>623</v>
      </c>
      <c r="F156" s="208">
        <v>840</v>
      </c>
      <c r="G156" s="207"/>
      <c r="H156" s="207">
        <v>1230</v>
      </c>
      <c r="I156" s="209">
        <v>1230</v>
      </c>
      <c r="J156" s="210" t="s">
        <v>681</v>
      </c>
      <c r="K156" s="211">
        <v>390</v>
      </c>
      <c r="L156" s="212">
        <v>0.46428571428571402</v>
      </c>
      <c r="M156" s="207" t="s">
        <v>591</v>
      </c>
      <c r="N156" s="213">
        <v>42649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27">
        <v>63</v>
      </c>
      <c r="B157" s="228">
        <v>42556</v>
      </c>
      <c r="C157" s="228"/>
      <c r="D157" s="229" t="s">
        <v>712</v>
      </c>
      <c r="E157" s="230" t="s">
        <v>623</v>
      </c>
      <c r="F157" s="230">
        <v>395</v>
      </c>
      <c r="G157" s="231"/>
      <c r="H157" s="231">
        <f>(468.5+342.5)/2</f>
        <v>405.5</v>
      </c>
      <c r="I157" s="231">
        <v>510</v>
      </c>
      <c r="J157" s="232" t="s">
        <v>713</v>
      </c>
      <c r="K157" s="233">
        <f t="shared" ref="K157:K163" si="36">H157-F157</f>
        <v>10.5</v>
      </c>
      <c r="L157" s="234">
        <f t="shared" ref="L157:L163" si="37">K157/F157</f>
        <v>2.6582278481012658E-2</v>
      </c>
      <c r="M157" s="230" t="s">
        <v>714</v>
      </c>
      <c r="N157" s="228">
        <v>43606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14">
        <v>64</v>
      </c>
      <c r="B158" s="215">
        <v>42584</v>
      </c>
      <c r="C158" s="215"/>
      <c r="D158" s="216" t="s">
        <v>715</v>
      </c>
      <c r="E158" s="217" t="s">
        <v>593</v>
      </c>
      <c r="F158" s="218">
        <f>169.5-12.8</f>
        <v>156.69999999999999</v>
      </c>
      <c r="G158" s="218"/>
      <c r="H158" s="219">
        <v>77</v>
      </c>
      <c r="I158" s="219" t="s">
        <v>716</v>
      </c>
      <c r="J158" s="220" t="s">
        <v>717</v>
      </c>
      <c r="K158" s="221">
        <f t="shared" si="36"/>
        <v>-79.699999999999989</v>
      </c>
      <c r="L158" s="222">
        <f t="shared" si="37"/>
        <v>-0.50861518825781749</v>
      </c>
      <c r="M158" s="218" t="s">
        <v>604</v>
      </c>
      <c r="N158" s="215">
        <v>43522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14">
        <v>65</v>
      </c>
      <c r="B159" s="215">
        <v>42586</v>
      </c>
      <c r="C159" s="215"/>
      <c r="D159" s="216" t="s">
        <v>718</v>
      </c>
      <c r="E159" s="217" t="s">
        <v>623</v>
      </c>
      <c r="F159" s="218">
        <v>400</v>
      </c>
      <c r="G159" s="218"/>
      <c r="H159" s="219">
        <v>305</v>
      </c>
      <c r="I159" s="219">
        <v>475</v>
      </c>
      <c r="J159" s="220" t="s">
        <v>719</v>
      </c>
      <c r="K159" s="221">
        <f t="shared" si="36"/>
        <v>-95</v>
      </c>
      <c r="L159" s="222">
        <f t="shared" si="37"/>
        <v>-0.23749999999999999</v>
      </c>
      <c r="M159" s="218" t="s">
        <v>604</v>
      </c>
      <c r="N159" s="215">
        <v>43606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4">
        <v>66</v>
      </c>
      <c r="B160" s="205">
        <v>42593</v>
      </c>
      <c r="C160" s="205"/>
      <c r="D160" s="206" t="s">
        <v>720</v>
      </c>
      <c r="E160" s="207" t="s">
        <v>623</v>
      </c>
      <c r="F160" s="208">
        <v>86.5</v>
      </c>
      <c r="G160" s="207"/>
      <c r="H160" s="207">
        <v>130</v>
      </c>
      <c r="I160" s="209">
        <v>130</v>
      </c>
      <c r="J160" s="210" t="s">
        <v>721</v>
      </c>
      <c r="K160" s="211">
        <f t="shared" si="36"/>
        <v>43.5</v>
      </c>
      <c r="L160" s="212">
        <f t="shared" si="37"/>
        <v>0.50289017341040465</v>
      </c>
      <c r="M160" s="207" t="s">
        <v>591</v>
      </c>
      <c r="N160" s="213">
        <v>43091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14">
        <v>67</v>
      </c>
      <c r="B161" s="215">
        <v>42600</v>
      </c>
      <c r="C161" s="215"/>
      <c r="D161" s="216" t="s">
        <v>110</v>
      </c>
      <c r="E161" s="217" t="s">
        <v>623</v>
      </c>
      <c r="F161" s="218">
        <v>133.5</v>
      </c>
      <c r="G161" s="218"/>
      <c r="H161" s="219">
        <v>126.5</v>
      </c>
      <c r="I161" s="219">
        <v>178</v>
      </c>
      <c r="J161" s="220" t="s">
        <v>722</v>
      </c>
      <c r="K161" s="221">
        <f t="shared" si="36"/>
        <v>-7</v>
      </c>
      <c r="L161" s="222">
        <f t="shared" si="37"/>
        <v>-5.2434456928838954E-2</v>
      </c>
      <c r="M161" s="218" t="s">
        <v>604</v>
      </c>
      <c r="N161" s="215">
        <v>42615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4">
        <v>68</v>
      </c>
      <c r="B162" s="205">
        <v>42613</v>
      </c>
      <c r="C162" s="205"/>
      <c r="D162" s="206" t="s">
        <v>723</v>
      </c>
      <c r="E162" s="207" t="s">
        <v>623</v>
      </c>
      <c r="F162" s="208">
        <v>560</v>
      </c>
      <c r="G162" s="207"/>
      <c r="H162" s="207">
        <v>725</v>
      </c>
      <c r="I162" s="209">
        <v>725</v>
      </c>
      <c r="J162" s="210" t="s">
        <v>625</v>
      </c>
      <c r="K162" s="211">
        <f t="shared" si="36"/>
        <v>165</v>
      </c>
      <c r="L162" s="212">
        <f t="shared" si="37"/>
        <v>0.29464285714285715</v>
      </c>
      <c r="M162" s="207" t="s">
        <v>591</v>
      </c>
      <c r="N162" s="213">
        <v>42456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4">
        <v>69</v>
      </c>
      <c r="B163" s="205">
        <v>42614</v>
      </c>
      <c r="C163" s="205"/>
      <c r="D163" s="206" t="s">
        <v>724</v>
      </c>
      <c r="E163" s="207" t="s">
        <v>623</v>
      </c>
      <c r="F163" s="208">
        <v>160.5</v>
      </c>
      <c r="G163" s="207"/>
      <c r="H163" s="207">
        <v>210</v>
      </c>
      <c r="I163" s="209">
        <v>210</v>
      </c>
      <c r="J163" s="210" t="s">
        <v>625</v>
      </c>
      <c r="K163" s="211">
        <f t="shared" si="36"/>
        <v>49.5</v>
      </c>
      <c r="L163" s="212">
        <f t="shared" si="37"/>
        <v>0.30841121495327101</v>
      </c>
      <c r="M163" s="207" t="s">
        <v>591</v>
      </c>
      <c r="N163" s="213">
        <v>42871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4">
        <v>70</v>
      </c>
      <c r="B164" s="205">
        <v>42646</v>
      </c>
      <c r="C164" s="205"/>
      <c r="D164" s="206" t="s">
        <v>397</v>
      </c>
      <c r="E164" s="207" t="s">
        <v>623</v>
      </c>
      <c r="F164" s="208">
        <v>430</v>
      </c>
      <c r="G164" s="207"/>
      <c r="H164" s="207">
        <v>596</v>
      </c>
      <c r="I164" s="209">
        <v>575</v>
      </c>
      <c r="J164" s="210" t="s">
        <v>725</v>
      </c>
      <c r="K164" s="211">
        <v>166</v>
      </c>
      <c r="L164" s="212">
        <v>0.38604651162790699</v>
      </c>
      <c r="M164" s="207" t="s">
        <v>591</v>
      </c>
      <c r="N164" s="213">
        <v>42769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4">
        <v>71</v>
      </c>
      <c r="B165" s="205">
        <v>42657</v>
      </c>
      <c r="C165" s="205"/>
      <c r="D165" s="206" t="s">
        <v>726</v>
      </c>
      <c r="E165" s="207" t="s">
        <v>623</v>
      </c>
      <c r="F165" s="208">
        <v>280</v>
      </c>
      <c r="G165" s="207"/>
      <c r="H165" s="207">
        <v>345</v>
      </c>
      <c r="I165" s="209">
        <v>345</v>
      </c>
      <c r="J165" s="210" t="s">
        <v>625</v>
      </c>
      <c r="K165" s="211">
        <f t="shared" ref="K165:K170" si="38">H165-F165</f>
        <v>65</v>
      </c>
      <c r="L165" s="212">
        <f t="shared" ref="L165:L166" si="39">K165/F165</f>
        <v>0.23214285714285715</v>
      </c>
      <c r="M165" s="207" t="s">
        <v>591</v>
      </c>
      <c r="N165" s="213">
        <v>42814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4">
        <v>72</v>
      </c>
      <c r="B166" s="205">
        <v>42657</v>
      </c>
      <c r="C166" s="205"/>
      <c r="D166" s="206" t="s">
        <v>727</v>
      </c>
      <c r="E166" s="207" t="s">
        <v>623</v>
      </c>
      <c r="F166" s="208">
        <v>245</v>
      </c>
      <c r="G166" s="207"/>
      <c r="H166" s="207">
        <v>325.5</v>
      </c>
      <c r="I166" s="209">
        <v>330</v>
      </c>
      <c r="J166" s="210" t="s">
        <v>728</v>
      </c>
      <c r="K166" s="211">
        <f t="shared" si="38"/>
        <v>80.5</v>
      </c>
      <c r="L166" s="212">
        <f t="shared" si="39"/>
        <v>0.32857142857142857</v>
      </c>
      <c r="M166" s="207" t="s">
        <v>591</v>
      </c>
      <c r="N166" s="213">
        <v>42769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4">
        <v>73</v>
      </c>
      <c r="B167" s="205">
        <v>42660</v>
      </c>
      <c r="C167" s="205"/>
      <c r="D167" s="206" t="s">
        <v>347</v>
      </c>
      <c r="E167" s="207" t="s">
        <v>623</v>
      </c>
      <c r="F167" s="208">
        <v>125</v>
      </c>
      <c r="G167" s="207"/>
      <c r="H167" s="207">
        <v>160</v>
      </c>
      <c r="I167" s="209">
        <v>160</v>
      </c>
      <c r="J167" s="210" t="s">
        <v>681</v>
      </c>
      <c r="K167" s="211">
        <f t="shared" si="38"/>
        <v>35</v>
      </c>
      <c r="L167" s="212">
        <v>0.28000000000000003</v>
      </c>
      <c r="M167" s="207" t="s">
        <v>591</v>
      </c>
      <c r="N167" s="213">
        <v>42803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4">
        <v>74</v>
      </c>
      <c r="B168" s="205">
        <v>42660</v>
      </c>
      <c r="C168" s="205"/>
      <c r="D168" s="206" t="s">
        <v>470</v>
      </c>
      <c r="E168" s="207" t="s">
        <v>623</v>
      </c>
      <c r="F168" s="208">
        <v>114</v>
      </c>
      <c r="G168" s="207"/>
      <c r="H168" s="207">
        <v>145</v>
      </c>
      <c r="I168" s="209">
        <v>145</v>
      </c>
      <c r="J168" s="210" t="s">
        <v>681</v>
      </c>
      <c r="K168" s="211">
        <f t="shared" si="38"/>
        <v>31</v>
      </c>
      <c r="L168" s="212">
        <f t="shared" ref="L168:L170" si="40">K168/F168</f>
        <v>0.27192982456140352</v>
      </c>
      <c r="M168" s="207" t="s">
        <v>591</v>
      </c>
      <c r="N168" s="213">
        <v>42859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4">
        <v>75</v>
      </c>
      <c r="B169" s="205">
        <v>42660</v>
      </c>
      <c r="C169" s="205"/>
      <c r="D169" s="206" t="s">
        <v>729</v>
      </c>
      <c r="E169" s="207" t="s">
        <v>623</v>
      </c>
      <c r="F169" s="208">
        <v>212</v>
      </c>
      <c r="G169" s="207"/>
      <c r="H169" s="207">
        <v>280</v>
      </c>
      <c r="I169" s="209">
        <v>276</v>
      </c>
      <c r="J169" s="210" t="s">
        <v>730</v>
      </c>
      <c r="K169" s="211">
        <f t="shared" si="38"/>
        <v>68</v>
      </c>
      <c r="L169" s="212">
        <f t="shared" si="40"/>
        <v>0.32075471698113206</v>
      </c>
      <c r="M169" s="207" t="s">
        <v>591</v>
      </c>
      <c r="N169" s="213">
        <v>42858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4">
        <v>76</v>
      </c>
      <c r="B170" s="205">
        <v>42678</v>
      </c>
      <c r="C170" s="205"/>
      <c r="D170" s="206" t="s">
        <v>458</v>
      </c>
      <c r="E170" s="207" t="s">
        <v>623</v>
      </c>
      <c r="F170" s="208">
        <v>155</v>
      </c>
      <c r="G170" s="207"/>
      <c r="H170" s="207">
        <v>210</v>
      </c>
      <c r="I170" s="209">
        <v>210</v>
      </c>
      <c r="J170" s="210" t="s">
        <v>731</v>
      </c>
      <c r="K170" s="211">
        <f t="shared" si="38"/>
        <v>55</v>
      </c>
      <c r="L170" s="212">
        <f t="shared" si="40"/>
        <v>0.35483870967741937</v>
      </c>
      <c r="M170" s="207" t="s">
        <v>591</v>
      </c>
      <c r="N170" s="213">
        <v>42944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4">
        <v>77</v>
      </c>
      <c r="B171" s="215">
        <v>42710</v>
      </c>
      <c r="C171" s="215"/>
      <c r="D171" s="216" t="s">
        <v>732</v>
      </c>
      <c r="E171" s="217" t="s">
        <v>623</v>
      </c>
      <c r="F171" s="218">
        <v>150.5</v>
      </c>
      <c r="G171" s="218"/>
      <c r="H171" s="219">
        <v>72.5</v>
      </c>
      <c r="I171" s="219">
        <v>174</v>
      </c>
      <c r="J171" s="220" t="s">
        <v>733</v>
      </c>
      <c r="K171" s="221">
        <v>-78</v>
      </c>
      <c r="L171" s="222">
        <v>-0.51827242524916906</v>
      </c>
      <c r="M171" s="218" t="s">
        <v>604</v>
      </c>
      <c r="N171" s="215">
        <v>43333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4">
        <v>78</v>
      </c>
      <c r="B172" s="205">
        <v>42712</v>
      </c>
      <c r="C172" s="205"/>
      <c r="D172" s="206" t="s">
        <v>734</v>
      </c>
      <c r="E172" s="207" t="s">
        <v>623</v>
      </c>
      <c r="F172" s="208">
        <v>380</v>
      </c>
      <c r="G172" s="207"/>
      <c r="H172" s="207">
        <v>478</v>
      </c>
      <c r="I172" s="209">
        <v>468</v>
      </c>
      <c r="J172" s="210" t="s">
        <v>681</v>
      </c>
      <c r="K172" s="211">
        <f t="shared" ref="K172:K174" si="41">H172-F172</f>
        <v>98</v>
      </c>
      <c r="L172" s="212">
        <f t="shared" ref="L172:L174" si="42">K172/F172</f>
        <v>0.25789473684210529</v>
      </c>
      <c r="M172" s="207" t="s">
        <v>591</v>
      </c>
      <c r="N172" s="213">
        <v>43025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4">
        <v>79</v>
      </c>
      <c r="B173" s="205">
        <v>42734</v>
      </c>
      <c r="C173" s="205"/>
      <c r="D173" s="206" t="s">
        <v>109</v>
      </c>
      <c r="E173" s="207" t="s">
        <v>623</v>
      </c>
      <c r="F173" s="208">
        <v>305</v>
      </c>
      <c r="G173" s="207"/>
      <c r="H173" s="207">
        <v>375</v>
      </c>
      <c r="I173" s="209">
        <v>375</v>
      </c>
      <c r="J173" s="210" t="s">
        <v>681</v>
      </c>
      <c r="K173" s="211">
        <f t="shared" si="41"/>
        <v>70</v>
      </c>
      <c r="L173" s="212">
        <f t="shared" si="42"/>
        <v>0.22950819672131148</v>
      </c>
      <c r="M173" s="207" t="s">
        <v>591</v>
      </c>
      <c r="N173" s="213">
        <v>42768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4">
        <v>80</v>
      </c>
      <c r="B174" s="205">
        <v>42739</v>
      </c>
      <c r="C174" s="205"/>
      <c r="D174" s="206" t="s">
        <v>95</v>
      </c>
      <c r="E174" s="207" t="s">
        <v>623</v>
      </c>
      <c r="F174" s="208">
        <v>99.5</v>
      </c>
      <c r="G174" s="207"/>
      <c r="H174" s="207">
        <v>158</v>
      </c>
      <c r="I174" s="209">
        <v>158</v>
      </c>
      <c r="J174" s="210" t="s">
        <v>681</v>
      </c>
      <c r="K174" s="211">
        <f t="shared" si="41"/>
        <v>58.5</v>
      </c>
      <c r="L174" s="212">
        <f t="shared" si="42"/>
        <v>0.5879396984924623</v>
      </c>
      <c r="M174" s="207" t="s">
        <v>591</v>
      </c>
      <c r="N174" s="213">
        <v>42898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4">
        <v>81</v>
      </c>
      <c r="B175" s="205">
        <v>42739</v>
      </c>
      <c r="C175" s="205"/>
      <c r="D175" s="206" t="s">
        <v>95</v>
      </c>
      <c r="E175" s="207" t="s">
        <v>623</v>
      </c>
      <c r="F175" s="208">
        <v>99.5</v>
      </c>
      <c r="G175" s="207"/>
      <c r="H175" s="207">
        <v>158</v>
      </c>
      <c r="I175" s="209">
        <v>158</v>
      </c>
      <c r="J175" s="210" t="s">
        <v>681</v>
      </c>
      <c r="K175" s="211">
        <v>58.5</v>
      </c>
      <c r="L175" s="212">
        <v>0.58793969849246197</v>
      </c>
      <c r="M175" s="207" t="s">
        <v>591</v>
      </c>
      <c r="N175" s="213">
        <v>42898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4">
        <v>82</v>
      </c>
      <c r="B176" s="205">
        <v>42786</v>
      </c>
      <c r="C176" s="205"/>
      <c r="D176" s="206" t="s">
        <v>186</v>
      </c>
      <c r="E176" s="207" t="s">
        <v>623</v>
      </c>
      <c r="F176" s="208">
        <v>140.5</v>
      </c>
      <c r="G176" s="207"/>
      <c r="H176" s="207">
        <v>220</v>
      </c>
      <c r="I176" s="209">
        <v>220</v>
      </c>
      <c r="J176" s="210" t="s">
        <v>681</v>
      </c>
      <c r="K176" s="211">
        <f>H176-F176</f>
        <v>79.5</v>
      </c>
      <c r="L176" s="212">
        <f>K176/F176</f>
        <v>0.5658362989323843</v>
      </c>
      <c r="M176" s="207" t="s">
        <v>591</v>
      </c>
      <c r="N176" s="213">
        <v>42864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4">
        <v>83</v>
      </c>
      <c r="B177" s="205">
        <v>42786</v>
      </c>
      <c r="C177" s="205"/>
      <c r="D177" s="206" t="s">
        <v>735</v>
      </c>
      <c r="E177" s="207" t="s">
        <v>623</v>
      </c>
      <c r="F177" s="208">
        <v>202.5</v>
      </c>
      <c r="G177" s="207"/>
      <c r="H177" s="207">
        <v>234</v>
      </c>
      <c r="I177" s="209">
        <v>234</v>
      </c>
      <c r="J177" s="210" t="s">
        <v>681</v>
      </c>
      <c r="K177" s="211">
        <v>31.5</v>
      </c>
      <c r="L177" s="212">
        <v>0.155555555555556</v>
      </c>
      <c r="M177" s="207" t="s">
        <v>591</v>
      </c>
      <c r="N177" s="213">
        <v>42836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4">
        <v>84</v>
      </c>
      <c r="B178" s="205">
        <v>42818</v>
      </c>
      <c r="C178" s="205"/>
      <c r="D178" s="206" t="s">
        <v>736</v>
      </c>
      <c r="E178" s="207" t="s">
        <v>623</v>
      </c>
      <c r="F178" s="208">
        <v>300.5</v>
      </c>
      <c r="G178" s="207"/>
      <c r="H178" s="207">
        <v>417.5</v>
      </c>
      <c r="I178" s="209">
        <v>420</v>
      </c>
      <c r="J178" s="210" t="s">
        <v>737</v>
      </c>
      <c r="K178" s="211">
        <f>H178-F178</f>
        <v>117</v>
      </c>
      <c r="L178" s="212">
        <f>K178/F178</f>
        <v>0.38935108153078202</v>
      </c>
      <c r="M178" s="207" t="s">
        <v>591</v>
      </c>
      <c r="N178" s="213">
        <v>43070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4">
        <v>85</v>
      </c>
      <c r="B179" s="205">
        <v>42818</v>
      </c>
      <c r="C179" s="205"/>
      <c r="D179" s="206" t="s">
        <v>711</v>
      </c>
      <c r="E179" s="207" t="s">
        <v>623</v>
      </c>
      <c r="F179" s="208">
        <v>850</v>
      </c>
      <c r="G179" s="207"/>
      <c r="H179" s="207">
        <v>1042.5</v>
      </c>
      <c r="I179" s="209">
        <v>1023</v>
      </c>
      <c r="J179" s="210" t="s">
        <v>738</v>
      </c>
      <c r="K179" s="211">
        <v>192.5</v>
      </c>
      <c r="L179" s="212">
        <v>0.22647058823529401</v>
      </c>
      <c r="M179" s="207" t="s">
        <v>591</v>
      </c>
      <c r="N179" s="213">
        <v>42830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4">
        <v>86</v>
      </c>
      <c r="B180" s="205">
        <v>42830</v>
      </c>
      <c r="C180" s="205"/>
      <c r="D180" s="206" t="s">
        <v>489</v>
      </c>
      <c r="E180" s="207" t="s">
        <v>623</v>
      </c>
      <c r="F180" s="208">
        <v>785</v>
      </c>
      <c r="G180" s="207"/>
      <c r="H180" s="207">
        <v>930</v>
      </c>
      <c r="I180" s="209">
        <v>920</v>
      </c>
      <c r="J180" s="210" t="s">
        <v>739</v>
      </c>
      <c r="K180" s="211">
        <f>H180-F180</f>
        <v>145</v>
      </c>
      <c r="L180" s="212">
        <f>K180/F180</f>
        <v>0.18471337579617833</v>
      </c>
      <c r="M180" s="207" t="s">
        <v>591</v>
      </c>
      <c r="N180" s="213">
        <v>42976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4">
        <v>87</v>
      </c>
      <c r="B181" s="215">
        <v>42831</v>
      </c>
      <c r="C181" s="215"/>
      <c r="D181" s="216" t="s">
        <v>740</v>
      </c>
      <c r="E181" s="217" t="s">
        <v>623</v>
      </c>
      <c r="F181" s="218">
        <v>40</v>
      </c>
      <c r="G181" s="218"/>
      <c r="H181" s="219">
        <v>13.1</v>
      </c>
      <c r="I181" s="219">
        <v>60</v>
      </c>
      <c r="J181" s="220" t="s">
        <v>741</v>
      </c>
      <c r="K181" s="221">
        <v>-26.9</v>
      </c>
      <c r="L181" s="222">
        <v>-0.67249999999999999</v>
      </c>
      <c r="M181" s="218" t="s">
        <v>604</v>
      </c>
      <c r="N181" s="215">
        <v>43138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4">
        <v>88</v>
      </c>
      <c r="B182" s="205">
        <v>42837</v>
      </c>
      <c r="C182" s="205"/>
      <c r="D182" s="206" t="s">
        <v>94</v>
      </c>
      <c r="E182" s="207" t="s">
        <v>623</v>
      </c>
      <c r="F182" s="208">
        <v>289.5</v>
      </c>
      <c r="G182" s="207"/>
      <c r="H182" s="207">
        <v>354</v>
      </c>
      <c r="I182" s="209">
        <v>360</v>
      </c>
      <c r="J182" s="210" t="s">
        <v>742</v>
      </c>
      <c r="K182" s="211">
        <f t="shared" ref="K182:K190" si="43">H182-F182</f>
        <v>64.5</v>
      </c>
      <c r="L182" s="212">
        <f t="shared" ref="L182:L190" si="44">K182/F182</f>
        <v>0.22279792746113988</v>
      </c>
      <c r="M182" s="207" t="s">
        <v>591</v>
      </c>
      <c r="N182" s="213">
        <v>43040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4">
        <v>89</v>
      </c>
      <c r="B183" s="205">
        <v>42845</v>
      </c>
      <c r="C183" s="205"/>
      <c r="D183" s="206" t="s">
        <v>428</v>
      </c>
      <c r="E183" s="207" t="s">
        <v>623</v>
      </c>
      <c r="F183" s="208">
        <v>700</v>
      </c>
      <c r="G183" s="207"/>
      <c r="H183" s="207">
        <v>840</v>
      </c>
      <c r="I183" s="209">
        <v>840</v>
      </c>
      <c r="J183" s="210" t="s">
        <v>743</v>
      </c>
      <c r="K183" s="211">
        <f t="shared" si="43"/>
        <v>140</v>
      </c>
      <c r="L183" s="212">
        <f t="shared" si="44"/>
        <v>0.2</v>
      </c>
      <c r="M183" s="207" t="s">
        <v>591</v>
      </c>
      <c r="N183" s="213">
        <v>42893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4">
        <v>90</v>
      </c>
      <c r="B184" s="205">
        <v>42887</v>
      </c>
      <c r="C184" s="205"/>
      <c r="D184" s="206" t="s">
        <v>744</v>
      </c>
      <c r="E184" s="207" t="s">
        <v>623</v>
      </c>
      <c r="F184" s="208">
        <v>130</v>
      </c>
      <c r="G184" s="207"/>
      <c r="H184" s="207">
        <v>144.25</v>
      </c>
      <c r="I184" s="209">
        <v>170</v>
      </c>
      <c r="J184" s="210" t="s">
        <v>745</v>
      </c>
      <c r="K184" s="211">
        <f t="shared" si="43"/>
        <v>14.25</v>
      </c>
      <c r="L184" s="212">
        <f t="shared" si="44"/>
        <v>0.10961538461538461</v>
      </c>
      <c r="M184" s="207" t="s">
        <v>591</v>
      </c>
      <c r="N184" s="213">
        <v>43675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4">
        <v>91</v>
      </c>
      <c r="B185" s="205">
        <v>42901</v>
      </c>
      <c r="C185" s="205"/>
      <c r="D185" s="206" t="s">
        <v>746</v>
      </c>
      <c r="E185" s="207" t="s">
        <v>623</v>
      </c>
      <c r="F185" s="208">
        <v>214.5</v>
      </c>
      <c r="G185" s="207"/>
      <c r="H185" s="207">
        <v>262</v>
      </c>
      <c r="I185" s="209">
        <v>262</v>
      </c>
      <c r="J185" s="210" t="s">
        <v>747</v>
      </c>
      <c r="K185" s="211">
        <f t="shared" si="43"/>
        <v>47.5</v>
      </c>
      <c r="L185" s="212">
        <f t="shared" si="44"/>
        <v>0.22144522144522144</v>
      </c>
      <c r="M185" s="207" t="s">
        <v>591</v>
      </c>
      <c r="N185" s="213">
        <v>42977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35">
        <v>92</v>
      </c>
      <c r="B186" s="236">
        <v>42933</v>
      </c>
      <c r="C186" s="236"/>
      <c r="D186" s="237" t="s">
        <v>748</v>
      </c>
      <c r="E186" s="238" t="s">
        <v>623</v>
      </c>
      <c r="F186" s="239">
        <v>370</v>
      </c>
      <c r="G186" s="238"/>
      <c r="H186" s="238">
        <v>447.5</v>
      </c>
      <c r="I186" s="240">
        <v>450</v>
      </c>
      <c r="J186" s="241" t="s">
        <v>681</v>
      </c>
      <c r="K186" s="211">
        <f t="shared" si="43"/>
        <v>77.5</v>
      </c>
      <c r="L186" s="242">
        <f t="shared" si="44"/>
        <v>0.20945945945945946</v>
      </c>
      <c r="M186" s="238" t="s">
        <v>591</v>
      </c>
      <c r="N186" s="243">
        <v>43035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35">
        <v>93</v>
      </c>
      <c r="B187" s="236">
        <v>42943</v>
      </c>
      <c r="C187" s="236"/>
      <c r="D187" s="237" t="s">
        <v>184</v>
      </c>
      <c r="E187" s="238" t="s">
        <v>623</v>
      </c>
      <c r="F187" s="239">
        <v>657.5</v>
      </c>
      <c r="G187" s="238"/>
      <c r="H187" s="238">
        <v>825</v>
      </c>
      <c r="I187" s="240">
        <v>820</v>
      </c>
      <c r="J187" s="241" t="s">
        <v>681</v>
      </c>
      <c r="K187" s="211">
        <f t="shared" si="43"/>
        <v>167.5</v>
      </c>
      <c r="L187" s="242">
        <f t="shared" si="44"/>
        <v>0.25475285171102663</v>
      </c>
      <c r="M187" s="238" t="s">
        <v>591</v>
      </c>
      <c r="N187" s="243">
        <v>43090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4">
        <v>94</v>
      </c>
      <c r="B188" s="205">
        <v>42964</v>
      </c>
      <c r="C188" s="205"/>
      <c r="D188" s="206" t="s">
        <v>363</v>
      </c>
      <c r="E188" s="207" t="s">
        <v>623</v>
      </c>
      <c r="F188" s="208">
        <v>605</v>
      </c>
      <c r="G188" s="207"/>
      <c r="H188" s="207">
        <v>750</v>
      </c>
      <c r="I188" s="209">
        <v>750</v>
      </c>
      <c r="J188" s="210" t="s">
        <v>739</v>
      </c>
      <c r="K188" s="211">
        <f t="shared" si="43"/>
        <v>145</v>
      </c>
      <c r="L188" s="212">
        <f t="shared" si="44"/>
        <v>0.23966942148760331</v>
      </c>
      <c r="M188" s="207" t="s">
        <v>591</v>
      </c>
      <c r="N188" s="213">
        <v>43027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4">
        <v>95</v>
      </c>
      <c r="B189" s="215">
        <v>42979</v>
      </c>
      <c r="C189" s="215"/>
      <c r="D189" s="223" t="s">
        <v>749</v>
      </c>
      <c r="E189" s="218" t="s">
        <v>623</v>
      </c>
      <c r="F189" s="218">
        <v>255</v>
      </c>
      <c r="G189" s="219"/>
      <c r="H189" s="219">
        <v>217.25</v>
      </c>
      <c r="I189" s="219">
        <v>320</v>
      </c>
      <c r="J189" s="220" t="s">
        <v>750</v>
      </c>
      <c r="K189" s="221">
        <f t="shared" si="43"/>
        <v>-37.75</v>
      </c>
      <c r="L189" s="224">
        <f t="shared" si="44"/>
        <v>-0.14803921568627451</v>
      </c>
      <c r="M189" s="218" t="s">
        <v>604</v>
      </c>
      <c r="N189" s="215">
        <v>43661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4">
        <v>96</v>
      </c>
      <c r="B190" s="205">
        <v>42997</v>
      </c>
      <c r="C190" s="205"/>
      <c r="D190" s="206" t="s">
        <v>751</v>
      </c>
      <c r="E190" s="207" t="s">
        <v>623</v>
      </c>
      <c r="F190" s="208">
        <v>215</v>
      </c>
      <c r="G190" s="207"/>
      <c r="H190" s="207">
        <v>258</v>
      </c>
      <c r="I190" s="209">
        <v>258</v>
      </c>
      <c r="J190" s="210" t="s">
        <v>681</v>
      </c>
      <c r="K190" s="211">
        <f t="shared" si="43"/>
        <v>43</v>
      </c>
      <c r="L190" s="212">
        <f t="shared" si="44"/>
        <v>0.2</v>
      </c>
      <c r="M190" s="207" t="s">
        <v>591</v>
      </c>
      <c r="N190" s="213">
        <v>43040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4">
        <v>97</v>
      </c>
      <c r="B191" s="205">
        <v>42997</v>
      </c>
      <c r="C191" s="205"/>
      <c r="D191" s="206" t="s">
        <v>751</v>
      </c>
      <c r="E191" s="207" t="s">
        <v>623</v>
      </c>
      <c r="F191" s="208">
        <v>215</v>
      </c>
      <c r="G191" s="207"/>
      <c r="H191" s="207">
        <v>258</v>
      </c>
      <c r="I191" s="209">
        <v>258</v>
      </c>
      <c r="J191" s="241" t="s">
        <v>681</v>
      </c>
      <c r="K191" s="211">
        <v>43</v>
      </c>
      <c r="L191" s="212">
        <v>0.2</v>
      </c>
      <c r="M191" s="207" t="s">
        <v>591</v>
      </c>
      <c r="N191" s="213">
        <v>43040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35">
        <v>98</v>
      </c>
      <c r="B192" s="236">
        <v>42998</v>
      </c>
      <c r="C192" s="236"/>
      <c r="D192" s="237" t="s">
        <v>752</v>
      </c>
      <c r="E192" s="238" t="s">
        <v>623</v>
      </c>
      <c r="F192" s="208">
        <v>75</v>
      </c>
      <c r="G192" s="238"/>
      <c r="H192" s="238">
        <v>90</v>
      </c>
      <c r="I192" s="240">
        <v>90</v>
      </c>
      <c r="J192" s="210" t="s">
        <v>753</v>
      </c>
      <c r="K192" s="211">
        <f t="shared" ref="K192:K197" si="45">H192-F192</f>
        <v>15</v>
      </c>
      <c r="L192" s="212">
        <f t="shared" ref="L192:L197" si="46">K192/F192</f>
        <v>0.2</v>
      </c>
      <c r="M192" s="207" t="s">
        <v>591</v>
      </c>
      <c r="N192" s="213">
        <v>43019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35">
        <v>99</v>
      </c>
      <c r="B193" s="236">
        <v>43011</v>
      </c>
      <c r="C193" s="236"/>
      <c r="D193" s="237" t="s">
        <v>606</v>
      </c>
      <c r="E193" s="238" t="s">
        <v>623</v>
      </c>
      <c r="F193" s="239">
        <v>315</v>
      </c>
      <c r="G193" s="238"/>
      <c r="H193" s="238">
        <v>392</v>
      </c>
      <c r="I193" s="240">
        <v>384</v>
      </c>
      <c r="J193" s="241" t="s">
        <v>754</v>
      </c>
      <c r="K193" s="211">
        <f t="shared" si="45"/>
        <v>77</v>
      </c>
      <c r="L193" s="242">
        <f t="shared" si="46"/>
        <v>0.24444444444444444</v>
      </c>
      <c r="M193" s="238" t="s">
        <v>591</v>
      </c>
      <c r="N193" s="243">
        <v>43017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35">
        <v>100</v>
      </c>
      <c r="B194" s="236">
        <v>43013</v>
      </c>
      <c r="C194" s="236"/>
      <c r="D194" s="237" t="s">
        <v>463</v>
      </c>
      <c r="E194" s="238" t="s">
        <v>623</v>
      </c>
      <c r="F194" s="239">
        <v>145</v>
      </c>
      <c r="G194" s="238"/>
      <c r="H194" s="238">
        <v>179</v>
      </c>
      <c r="I194" s="240">
        <v>180</v>
      </c>
      <c r="J194" s="241" t="s">
        <v>755</v>
      </c>
      <c r="K194" s="211">
        <f t="shared" si="45"/>
        <v>34</v>
      </c>
      <c r="L194" s="242">
        <f t="shared" si="46"/>
        <v>0.23448275862068965</v>
      </c>
      <c r="M194" s="238" t="s">
        <v>591</v>
      </c>
      <c r="N194" s="243">
        <v>43025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35">
        <v>101</v>
      </c>
      <c r="B195" s="236">
        <v>43014</v>
      </c>
      <c r="C195" s="236"/>
      <c r="D195" s="237" t="s">
        <v>337</v>
      </c>
      <c r="E195" s="238" t="s">
        <v>623</v>
      </c>
      <c r="F195" s="239">
        <v>256</v>
      </c>
      <c r="G195" s="238"/>
      <c r="H195" s="238">
        <v>323</v>
      </c>
      <c r="I195" s="240">
        <v>320</v>
      </c>
      <c r="J195" s="241" t="s">
        <v>681</v>
      </c>
      <c r="K195" s="211">
        <f t="shared" si="45"/>
        <v>67</v>
      </c>
      <c r="L195" s="242">
        <f t="shared" si="46"/>
        <v>0.26171875</v>
      </c>
      <c r="M195" s="238" t="s">
        <v>591</v>
      </c>
      <c r="N195" s="243">
        <v>43067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35">
        <v>102</v>
      </c>
      <c r="B196" s="236">
        <v>43017</v>
      </c>
      <c r="C196" s="236"/>
      <c r="D196" s="237" t="s">
        <v>353</v>
      </c>
      <c r="E196" s="238" t="s">
        <v>623</v>
      </c>
      <c r="F196" s="239">
        <v>137.5</v>
      </c>
      <c r="G196" s="238"/>
      <c r="H196" s="238">
        <v>184</v>
      </c>
      <c r="I196" s="240">
        <v>183</v>
      </c>
      <c r="J196" s="241" t="s">
        <v>756</v>
      </c>
      <c r="K196" s="211">
        <f t="shared" si="45"/>
        <v>46.5</v>
      </c>
      <c r="L196" s="242">
        <f t="shared" si="46"/>
        <v>0.33818181818181819</v>
      </c>
      <c r="M196" s="238" t="s">
        <v>591</v>
      </c>
      <c r="N196" s="243">
        <v>43108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35">
        <v>103</v>
      </c>
      <c r="B197" s="236">
        <v>43018</v>
      </c>
      <c r="C197" s="236"/>
      <c r="D197" s="237" t="s">
        <v>757</v>
      </c>
      <c r="E197" s="238" t="s">
        <v>623</v>
      </c>
      <c r="F197" s="239">
        <v>125.5</v>
      </c>
      <c r="G197" s="238"/>
      <c r="H197" s="238">
        <v>158</v>
      </c>
      <c r="I197" s="240">
        <v>155</v>
      </c>
      <c r="J197" s="241" t="s">
        <v>758</v>
      </c>
      <c r="K197" s="211">
        <f t="shared" si="45"/>
        <v>32.5</v>
      </c>
      <c r="L197" s="242">
        <f t="shared" si="46"/>
        <v>0.25896414342629481</v>
      </c>
      <c r="M197" s="238" t="s">
        <v>591</v>
      </c>
      <c r="N197" s="243">
        <v>43067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35">
        <v>104</v>
      </c>
      <c r="B198" s="236">
        <v>43018</v>
      </c>
      <c r="C198" s="236"/>
      <c r="D198" s="237" t="s">
        <v>759</v>
      </c>
      <c r="E198" s="238" t="s">
        <v>623</v>
      </c>
      <c r="F198" s="239">
        <v>895</v>
      </c>
      <c r="G198" s="238"/>
      <c r="H198" s="238">
        <v>1122.5</v>
      </c>
      <c r="I198" s="240">
        <v>1078</v>
      </c>
      <c r="J198" s="241" t="s">
        <v>760</v>
      </c>
      <c r="K198" s="211">
        <v>227.5</v>
      </c>
      <c r="L198" s="242">
        <v>0.25418994413407803</v>
      </c>
      <c r="M198" s="238" t="s">
        <v>591</v>
      </c>
      <c r="N198" s="243">
        <v>43117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35">
        <v>105</v>
      </c>
      <c r="B199" s="236">
        <v>43020</v>
      </c>
      <c r="C199" s="236"/>
      <c r="D199" s="237" t="s">
        <v>346</v>
      </c>
      <c r="E199" s="238" t="s">
        <v>623</v>
      </c>
      <c r="F199" s="239">
        <v>525</v>
      </c>
      <c r="G199" s="238"/>
      <c r="H199" s="238">
        <v>629</v>
      </c>
      <c r="I199" s="240">
        <v>629</v>
      </c>
      <c r="J199" s="241" t="s">
        <v>681</v>
      </c>
      <c r="K199" s="211">
        <v>104</v>
      </c>
      <c r="L199" s="242">
        <v>0.19809523809523799</v>
      </c>
      <c r="M199" s="238" t="s">
        <v>591</v>
      </c>
      <c r="N199" s="243">
        <v>43119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35">
        <v>106</v>
      </c>
      <c r="B200" s="236">
        <v>43046</v>
      </c>
      <c r="C200" s="236"/>
      <c r="D200" s="237" t="s">
        <v>388</v>
      </c>
      <c r="E200" s="238" t="s">
        <v>623</v>
      </c>
      <c r="F200" s="239">
        <v>740</v>
      </c>
      <c r="G200" s="238"/>
      <c r="H200" s="238">
        <v>892.5</v>
      </c>
      <c r="I200" s="240">
        <v>900</v>
      </c>
      <c r="J200" s="241" t="s">
        <v>761</v>
      </c>
      <c r="K200" s="211">
        <f t="shared" ref="K200:K202" si="47">H200-F200</f>
        <v>152.5</v>
      </c>
      <c r="L200" s="242">
        <f t="shared" ref="L200:L202" si="48">K200/F200</f>
        <v>0.20608108108108109</v>
      </c>
      <c r="M200" s="238" t="s">
        <v>591</v>
      </c>
      <c r="N200" s="243">
        <v>43052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4">
        <v>107</v>
      </c>
      <c r="B201" s="205">
        <v>43073</v>
      </c>
      <c r="C201" s="205"/>
      <c r="D201" s="206" t="s">
        <v>762</v>
      </c>
      <c r="E201" s="207" t="s">
        <v>623</v>
      </c>
      <c r="F201" s="208">
        <v>118.5</v>
      </c>
      <c r="G201" s="207"/>
      <c r="H201" s="207">
        <v>143.5</v>
      </c>
      <c r="I201" s="209">
        <v>145</v>
      </c>
      <c r="J201" s="210" t="s">
        <v>613</v>
      </c>
      <c r="K201" s="211">
        <f t="shared" si="47"/>
        <v>25</v>
      </c>
      <c r="L201" s="212">
        <f t="shared" si="48"/>
        <v>0.2109704641350211</v>
      </c>
      <c r="M201" s="207" t="s">
        <v>591</v>
      </c>
      <c r="N201" s="213">
        <v>43097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4">
        <v>108</v>
      </c>
      <c r="B202" s="215">
        <v>43090</v>
      </c>
      <c r="C202" s="215"/>
      <c r="D202" s="216" t="s">
        <v>434</v>
      </c>
      <c r="E202" s="217" t="s">
        <v>623</v>
      </c>
      <c r="F202" s="218">
        <v>715</v>
      </c>
      <c r="G202" s="218"/>
      <c r="H202" s="219">
        <v>500</v>
      </c>
      <c r="I202" s="219">
        <v>872</v>
      </c>
      <c r="J202" s="220" t="s">
        <v>763</v>
      </c>
      <c r="K202" s="221">
        <f t="shared" si="47"/>
        <v>-215</v>
      </c>
      <c r="L202" s="222">
        <f t="shared" si="48"/>
        <v>-0.30069930069930068</v>
      </c>
      <c r="M202" s="218" t="s">
        <v>604</v>
      </c>
      <c r="N202" s="215">
        <v>43670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4">
        <v>109</v>
      </c>
      <c r="B203" s="205">
        <v>43098</v>
      </c>
      <c r="C203" s="205"/>
      <c r="D203" s="206" t="s">
        <v>606</v>
      </c>
      <c r="E203" s="207" t="s">
        <v>623</v>
      </c>
      <c r="F203" s="208">
        <v>435</v>
      </c>
      <c r="G203" s="207"/>
      <c r="H203" s="207">
        <v>542.5</v>
      </c>
      <c r="I203" s="209">
        <v>539</v>
      </c>
      <c r="J203" s="210" t="s">
        <v>681</v>
      </c>
      <c r="K203" s="211">
        <v>107.5</v>
      </c>
      <c r="L203" s="212">
        <v>0.247126436781609</v>
      </c>
      <c r="M203" s="207" t="s">
        <v>591</v>
      </c>
      <c r="N203" s="213">
        <v>43206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4">
        <v>110</v>
      </c>
      <c r="B204" s="205">
        <v>43098</v>
      </c>
      <c r="C204" s="205"/>
      <c r="D204" s="206" t="s">
        <v>563</v>
      </c>
      <c r="E204" s="207" t="s">
        <v>623</v>
      </c>
      <c r="F204" s="208">
        <v>885</v>
      </c>
      <c r="G204" s="207"/>
      <c r="H204" s="207">
        <v>1090</v>
      </c>
      <c r="I204" s="209">
        <v>1084</v>
      </c>
      <c r="J204" s="210" t="s">
        <v>681</v>
      </c>
      <c r="K204" s="211">
        <v>205</v>
      </c>
      <c r="L204" s="212">
        <v>0.23163841807909599</v>
      </c>
      <c r="M204" s="207" t="s">
        <v>591</v>
      </c>
      <c r="N204" s="213">
        <v>43213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44">
        <v>111</v>
      </c>
      <c r="B205" s="245">
        <v>43192</v>
      </c>
      <c r="C205" s="245"/>
      <c r="D205" s="223" t="s">
        <v>764</v>
      </c>
      <c r="E205" s="218" t="s">
        <v>623</v>
      </c>
      <c r="F205" s="246">
        <v>478.5</v>
      </c>
      <c r="G205" s="218"/>
      <c r="H205" s="218">
        <v>442</v>
      </c>
      <c r="I205" s="219">
        <v>613</v>
      </c>
      <c r="J205" s="220" t="s">
        <v>765</v>
      </c>
      <c r="K205" s="221">
        <f t="shared" ref="K205:K208" si="49">H205-F205</f>
        <v>-36.5</v>
      </c>
      <c r="L205" s="222">
        <f t="shared" ref="L205:L208" si="50">K205/F205</f>
        <v>-7.6280041797283177E-2</v>
      </c>
      <c r="M205" s="218" t="s">
        <v>604</v>
      </c>
      <c r="N205" s="215">
        <v>43762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4">
        <v>112</v>
      </c>
      <c r="B206" s="215">
        <v>43194</v>
      </c>
      <c r="C206" s="215"/>
      <c r="D206" s="216" t="s">
        <v>766</v>
      </c>
      <c r="E206" s="217" t="s">
        <v>623</v>
      </c>
      <c r="F206" s="218">
        <f>141.5-7.3</f>
        <v>134.19999999999999</v>
      </c>
      <c r="G206" s="218"/>
      <c r="H206" s="219">
        <v>77</v>
      </c>
      <c r="I206" s="219">
        <v>180</v>
      </c>
      <c r="J206" s="220" t="s">
        <v>767</v>
      </c>
      <c r="K206" s="221">
        <f t="shared" si="49"/>
        <v>-57.199999999999989</v>
      </c>
      <c r="L206" s="222">
        <f t="shared" si="50"/>
        <v>-0.42622950819672129</v>
      </c>
      <c r="M206" s="218" t="s">
        <v>604</v>
      </c>
      <c r="N206" s="215">
        <v>43522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4">
        <v>113</v>
      </c>
      <c r="B207" s="215">
        <v>43209</v>
      </c>
      <c r="C207" s="215"/>
      <c r="D207" s="216" t="s">
        <v>768</v>
      </c>
      <c r="E207" s="217" t="s">
        <v>623</v>
      </c>
      <c r="F207" s="218">
        <v>430</v>
      </c>
      <c r="G207" s="218"/>
      <c r="H207" s="219">
        <v>220</v>
      </c>
      <c r="I207" s="219">
        <v>537</v>
      </c>
      <c r="J207" s="220" t="s">
        <v>769</v>
      </c>
      <c r="K207" s="221">
        <f t="shared" si="49"/>
        <v>-210</v>
      </c>
      <c r="L207" s="222">
        <f t="shared" si="50"/>
        <v>-0.48837209302325579</v>
      </c>
      <c r="M207" s="218" t="s">
        <v>604</v>
      </c>
      <c r="N207" s="215">
        <v>43252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35">
        <v>114</v>
      </c>
      <c r="B208" s="236">
        <v>43220</v>
      </c>
      <c r="C208" s="236"/>
      <c r="D208" s="237" t="s">
        <v>389</v>
      </c>
      <c r="E208" s="238" t="s">
        <v>623</v>
      </c>
      <c r="F208" s="238">
        <v>153.5</v>
      </c>
      <c r="G208" s="238"/>
      <c r="H208" s="238">
        <v>196</v>
      </c>
      <c r="I208" s="240">
        <v>196</v>
      </c>
      <c r="J208" s="210" t="s">
        <v>770</v>
      </c>
      <c r="K208" s="211">
        <f t="shared" si="49"/>
        <v>42.5</v>
      </c>
      <c r="L208" s="212">
        <f t="shared" si="50"/>
        <v>0.27687296416938112</v>
      </c>
      <c r="M208" s="207" t="s">
        <v>591</v>
      </c>
      <c r="N208" s="213">
        <v>43605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4">
        <v>115</v>
      </c>
      <c r="B209" s="215">
        <v>43306</v>
      </c>
      <c r="C209" s="215"/>
      <c r="D209" s="216" t="s">
        <v>740</v>
      </c>
      <c r="E209" s="217" t="s">
        <v>623</v>
      </c>
      <c r="F209" s="218">
        <v>27.5</v>
      </c>
      <c r="G209" s="218"/>
      <c r="H209" s="219">
        <v>13.1</v>
      </c>
      <c r="I209" s="219">
        <v>60</v>
      </c>
      <c r="J209" s="220" t="s">
        <v>771</v>
      </c>
      <c r="K209" s="221">
        <v>-14.4</v>
      </c>
      <c r="L209" s="222">
        <v>-0.52363636363636401</v>
      </c>
      <c r="M209" s="218" t="s">
        <v>604</v>
      </c>
      <c r="N209" s="215">
        <v>43138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44">
        <v>116</v>
      </c>
      <c r="B210" s="245">
        <v>43318</v>
      </c>
      <c r="C210" s="245"/>
      <c r="D210" s="223" t="s">
        <v>772</v>
      </c>
      <c r="E210" s="218" t="s">
        <v>623</v>
      </c>
      <c r="F210" s="218">
        <v>148.5</v>
      </c>
      <c r="G210" s="218"/>
      <c r="H210" s="218">
        <v>102</v>
      </c>
      <c r="I210" s="219">
        <v>182</v>
      </c>
      <c r="J210" s="220" t="s">
        <v>773</v>
      </c>
      <c r="K210" s="221">
        <f>H210-F210</f>
        <v>-46.5</v>
      </c>
      <c r="L210" s="222">
        <f>K210/F210</f>
        <v>-0.31313131313131315</v>
      </c>
      <c r="M210" s="218" t="s">
        <v>604</v>
      </c>
      <c r="N210" s="215">
        <v>43661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4">
        <v>117</v>
      </c>
      <c r="B211" s="205">
        <v>43335</v>
      </c>
      <c r="C211" s="205"/>
      <c r="D211" s="206" t="s">
        <v>774</v>
      </c>
      <c r="E211" s="207" t="s">
        <v>623</v>
      </c>
      <c r="F211" s="238">
        <v>285</v>
      </c>
      <c r="G211" s="207"/>
      <c r="H211" s="207">
        <v>355</v>
      </c>
      <c r="I211" s="209">
        <v>364</v>
      </c>
      <c r="J211" s="210" t="s">
        <v>775</v>
      </c>
      <c r="K211" s="211">
        <v>70</v>
      </c>
      <c r="L211" s="212">
        <v>0.24561403508771901</v>
      </c>
      <c r="M211" s="207" t="s">
        <v>591</v>
      </c>
      <c r="N211" s="213">
        <v>43455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4">
        <v>118</v>
      </c>
      <c r="B212" s="205">
        <v>43341</v>
      </c>
      <c r="C212" s="205"/>
      <c r="D212" s="206" t="s">
        <v>377</v>
      </c>
      <c r="E212" s="207" t="s">
        <v>623</v>
      </c>
      <c r="F212" s="238">
        <v>525</v>
      </c>
      <c r="G212" s="207"/>
      <c r="H212" s="207">
        <v>585</v>
      </c>
      <c r="I212" s="209">
        <v>635</v>
      </c>
      <c r="J212" s="210" t="s">
        <v>776</v>
      </c>
      <c r="K212" s="211">
        <f t="shared" ref="K212:K229" si="51">H212-F212</f>
        <v>60</v>
      </c>
      <c r="L212" s="212">
        <f t="shared" ref="L212:L229" si="52">K212/F212</f>
        <v>0.11428571428571428</v>
      </c>
      <c r="M212" s="207" t="s">
        <v>591</v>
      </c>
      <c r="N212" s="213">
        <v>43662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4">
        <v>119</v>
      </c>
      <c r="B213" s="205">
        <v>43395</v>
      </c>
      <c r="C213" s="205"/>
      <c r="D213" s="206" t="s">
        <v>363</v>
      </c>
      <c r="E213" s="207" t="s">
        <v>623</v>
      </c>
      <c r="F213" s="238">
        <v>475</v>
      </c>
      <c r="G213" s="207"/>
      <c r="H213" s="207">
        <v>574</v>
      </c>
      <c r="I213" s="209">
        <v>570</v>
      </c>
      <c r="J213" s="210" t="s">
        <v>681</v>
      </c>
      <c r="K213" s="211">
        <f t="shared" si="51"/>
        <v>99</v>
      </c>
      <c r="L213" s="212">
        <f t="shared" si="52"/>
        <v>0.20842105263157895</v>
      </c>
      <c r="M213" s="207" t="s">
        <v>591</v>
      </c>
      <c r="N213" s="213">
        <v>43403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35">
        <v>120</v>
      </c>
      <c r="B214" s="236">
        <v>43397</v>
      </c>
      <c r="C214" s="236"/>
      <c r="D214" s="237" t="s">
        <v>384</v>
      </c>
      <c r="E214" s="238" t="s">
        <v>623</v>
      </c>
      <c r="F214" s="238">
        <v>707.5</v>
      </c>
      <c r="G214" s="238"/>
      <c r="H214" s="238">
        <v>872</v>
      </c>
      <c r="I214" s="240">
        <v>872</v>
      </c>
      <c r="J214" s="241" t="s">
        <v>681</v>
      </c>
      <c r="K214" s="211">
        <f t="shared" si="51"/>
        <v>164.5</v>
      </c>
      <c r="L214" s="242">
        <f t="shared" si="52"/>
        <v>0.23250883392226149</v>
      </c>
      <c r="M214" s="238" t="s">
        <v>591</v>
      </c>
      <c r="N214" s="243">
        <v>43482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5">
        <v>121</v>
      </c>
      <c r="B215" s="236">
        <v>43398</v>
      </c>
      <c r="C215" s="236"/>
      <c r="D215" s="237" t="s">
        <v>777</v>
      </c>
      <c r="E215" s="238" t="s">
        <v>623</v>
      </c>
      <c r="F215" s="238">
        <v>162</v>
      </c>
      <c r="G215" s="238"/>
      <c r="H215" s="238">
        <v>204</v>
      </c>
      <c r="I215" s="240">
        <v>209</v>
      </c>
      <c r="J215" s="241" t="s">
        <v>778</v>
      </c>
      <c r="K215" s="211">
        <f t="shared" si="51"/>
        <v>42</v>
      </c>
      <c r="L215" s="242">
        <f t="shared" si="52"/>
        <v>0.25925925925925924</v>
      </c>
      <c r="M215" s="238" t="s">
        <v>591</v>
      </c>
      <c r="N215" s="243">
        <v>43539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35">
        <v>122</v>
      </c>
      <c r="B216" s="236">
        <v>43399</v>
      </c>
      <c r="C216" s="236"/>
      <c r="D216" s="237" t="s">
        <v>482</v>
      </c>
      <c r="E216" s="238" t="s">
        <v>623</v>
      </c>
      <c r="F216" s="238">
        <v>240</v>
      </c>
      <c r="G216" s="238"/>
      <c r="H216" s="238">
        <v>297</v>
      </c>
      <c r="I216" s="240">
        <v>297</v>
      </c>
      <c r="J216" s="241" t="s">
        <v>681</v>
      </c>
      <c r="K216" s="247">
        <f t="shared" si="51"/>
        <v>57</v>
      </c>
      <c r="L216" s="242">
        <f t="shared" si="52"/>
        <v>0.23749999999999999</v>
      </c>
      <c r="M216" s="238" t="s">
        <v>591</v>
      </c>
      <c r="N216" s="243">
        <v>43417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4">
        <v>123</v>
      </c>
      <c r="B217" s="205">
        <v>43439</v>
      </c>
      <c r="C217" s="205"/>
      <c r="D217" s="206" t="s">
        <v>779</v>
      </c>
      <c r="E217" s="207" t="s">
        <v>623</v>
      </c>
      <c r="F217" s="207">
        <v>202.5</v>
      </c>
      <c r="G217" s="207"/>
      <c r="H217" s="207">
        <v>255</v>
      </c>
      <c r="I217" s="209">
        <v>252</v>
      </c>
      <c r="J217" s="210" t="s">
        <v>681</v>
      </c>
      <c r="K217" s="211">
        <f t="shared" si="51"/>
        <v>52.5</v>
      </c>
      <c r="L217" s="212">
        <f t="shared" si="52"/>
        <v>0.25925925925925924</v>
      </c>
      <c r="M217" s="207" t="s">
        <v>591</v>
      </c>
      <c r="N217" s="213">
        <v>43542</v>
      </c>
      <c r="O217" s="1"/>
      <c r="P217" s="1"/>
      <c r="Q217" s="1"/>
      <c r="R217" s="6" t="s">
        <v>780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5">
        <v>124</v>
      </c>
      <c r="B218" s="236">
        <v>43465</v>
      </c>
      <c r="C218" s="205"/>
      <c r="D218" s="237" t="s">
        <v>416</v>
      </c>
      <c r="E218" s="238" t="s">
        <v>623</v>
      </c>
      <c r="F218" s="238">
        <v>710</v>
      </c>
      <c r="G218" s="238"/>
      <c r="H218" s="238">
        <v>866</v>
      </c>
      <c r="I218" s="240">
        <v>866</v>
      </c>
      <c r="J218" s="241" t="s">
        <v>681</v>
      </c>
      <c r="K218" s="211">
        <f t="shared" si="51"/>
        <v>156</v>
      </c>
      <c r="L218" s="212">
        <f t="shared" si="52"/>
        <v>0.21971830985915494</v>
      </c>
      <c r="M218" s="207" t="s">
        <v>591</v>
      </c>
      <c r="N218" s="213">
        <v>43553</v>
      </c>
      <c r="O218" s="1"/>
      <c r="P218" s="1"/>
      <c r="Q218" s="1"/>
      <c r="R218" s="6" t="s">
        <v>780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5">
        <v>125</v>
      </c>
      <c r="B219" s="236">
        <v>43522</v>
      </c>
      <c r="C219" s="236"/>
      <c r="D219" s="237" t="s">
        <v>153</v>
      </c>
      <c r="E219" s="238" t="s">
        <v>623</v>
      </c>
      <c r="F219" s="238">
        <v>337.25</v>
      </c>
      <c r="G219" s="238"/>
      <c r="H219" s="238">
        <v>398.5</v>
      </c>
      <c r="I219" s="240">
        <v>411</v>
      </c>
      <c r="J219" s="210" t="s">
        <v>781</v>
      </c>
      <c r="K219" s="211">
        <f t="shared" si="51"/>
        <v>61.25</v>
      </c>
      <c r="L219" s="212">
        <f t="shared" si="52"/>
        <v>0.1816160118606375</v>
      </c>
      <c r="M219" s="207" t="s">
        <v>591</v>
      </c>
      <c r="N219" s="213">
        <v>43760</v>
      </c>
      <c r="O219" s="1"/>
      <c r="P219" s="1"/>
      <c r="Q219" s="1"/>
      <c r="R219" s="6" t="s">
        <v>780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8">
        <v>126</v>
      </c>
      <c r="B220" s="249">
        <v>43559</v>
      </c>
      <c r="C220" s="249"/>
      <c r="D220" s="250" t="s">
        <v>782</v>
      </c>
      <c r="E220" s="251" t="s">
        <v>623</v>
      </c>
      <c r="F220" s="251">
        <v>130</v>
      </c>
      <c r="G220" s="251"/>
      <c r="H220" s="251">
        <v>65</v>
      </c>
      <c r="I220" s="252">
        <v>158</v>
      </c>
      <c r="J220" s="220" t="s">
        <v>783</v>
      </c>
      <c r="K220" s="221">
        <f t="shared" si="51"/>
        <v>-65</v>
      </c>
      <c r="L220" s="222">
        <f t="shared" si="52"/>
        <v>-0.5</v>
      </c>
      <c r="M220" s="218" t="s">
        <v>604</v>
      </c>
      <c r="N220" s="215">
        <v>43726</v>
      </c>
      <c r="O220" s="1"/>
      <c r="P220" s="1"/>
      <c r="Q220" s="1"/>
      <c r="R220" s="6" t="s">
        <v>784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5">
        <v>127</v>
      </c>
      <c r="B221" s="236">
        <v>43017</v>
      </c>
      <c r="C221" s="236"/>
      <c r="D221" s="237" t="s">
        <v>186</v>
      </c>
      <c r="E221" s="238" t="s">
        <v>623</v>
      </c>
      <c r="F221" s="238">
        <v>141.5</v>
      </c>
      <c r="G221" s="238"/>
      <c r="H221" s="238">
        <v>183.5</v>
      </c>
      <c r="I221" s="240">
        <v>210</v>
      </c>
      <c r="J221" s="210" t="s">
        <v>778</v>
      </c>
      <c r="K221" s="211">
        <f t="shared" si="51"/>
        <v>42</v>
      </c>
      <c r="L221" s="212">
        <f t="shared" si="52"/>
        <v>0.29681978798586572</v>
      </c>
      <c r="M221" s="207" t="s">
        <v>591</v>
      </c>
      <c r="N221" s="213">
        <v>43042</v>
      </c>
      <c r="O221" s="1"/>
      <c r="P221" s="1"/>
      <c r="Q221" s="1"/>
      <c r="R221" s="6" t="s">
        <v>784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8">
        <v>128</v>
      </c>
      <c r="B222" s="249">
        <v>43074</v>
      </c>
      <c r="C222" s="249"/>
      <c r="D222" s="250" t="s">
        <v>785</v>
      </c>
      <c r="E222" s="251" t="s">
        <v>623</v>
      </c>
      <c r="F222" s="246">
        <v>172</v>
      </c>
      <c r="G222" s="251"/>
      <c r="H222" s="251">
        <v>155.25</v>
      </c>
      <c r="I222" s="252">
        <v>230</v>
      </c>
      <c r="J222" s="220" t="s">
        <v>786</v>
      </c>
      <c r="K222" s="221">
        <f t="shared" si="51"/>
        <v>-16.75</v>
      </c>
      <c r="L222" s="222">
        <f t="shared" si="52"/>
        <v>-9.7383720930232565E-2</v>
      </c>
      <c r="M222" s="218" t="s">
        <v>604</v>
      </c>
      <c r="N222" s="215">
        <v>43787</v>
      </c>
      <c r="O222" s="1"/>
      <c r="P222" s="1"/>
      <c r="Q222" s="1"/>
      <c r="R222" s="6" t="s">
        <v>784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35">
        <v>129</v>
      </c>
      <c r="B223" s="236">
        <v>43398</v>
      </c>
      <c r="C223" s="236"/>
      <c r="D223" s="237" t="s">
        <v>108</v>
      </c>
      <c r="E223" s="238" t="s">
        <v>623</v>
      </c>
      <c r="F223" s="238">
        <v>698.5</v>
      </c>
      <c r="G223" s="238"/>
      <c r="H223" s="238">
        <v>890</v>
      </c>
      <c r="I223" s="240">
        <v>890</v>
      </c>
      <c r="J223" s="210" t="s">
        <v>869</v>
      </c>
      <c r="K223" s="211">
        <f t="shared" si="51"/>
        <v>191.5</v>
      </c>
      <c r="L223" s="212">
        <f t="shared" si="52"/>
        <v>0.27415891195418757</v>
      </c>
      <c r="M223" s="207" t="s">
        <v>591</v>
      </c>
      <c r="N223" s="213">
        <v>44328</v>
      </c>
      <c r="O223" s="1"/>
      <c r="P223" s="1"/>
      <c r="Q223" s="1"/>
      <c r="R223" s="6" t="s">
        <v>780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35">
        <v>130</v>
      </c>
      <c r="B224" s="236">
        <v>42877</v>
      </c>
      <c r="C224" s="236"/>
      <c r="D224" s="237" t="s">
        <v>376</v>
      </c>
      <c r="E224" s="238" t="s">
        <v>623</v>
      </c>
      <c r="F224" s="238">
        <v>127.6</v>
      </c>
      <c r="G224" s="238"/>
      <c r="H224" s="238">
        <v>138</v>
      </c>
      <c r="I224" s="240">
        <v>190</v>
      </c>
      <c r="J224" s="210" t="s">
        <v>787</v>
      </c>
      <c r="K224" s="211">
        <f t="shared" si="51"/>
        <v>10.400000000000006</v>
      </c>
      <c r="L224" s="212">
        <f t="shared" si="52"/>
        <v>8.1504702194357417E-2</v>
      </c>
      <c r="M224" s="207" t="s">
        <v>591</v>
      </c>
      <c r="N224" s="213">
        <v>43774</v>
      </c>
      <c r="O224" s="1"/>
      <c r="P224" s="1"/>
      <c r="Q224" s="1"/>
      <c r="R224" s="6" t="s">
        <v>784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5">
        <v>131</v>
      </c>
      <c r="B225" s="236">
        <v>43158</v>
      </c>
      <c r="C225" s="236"/>
      <c r="D225" s="237" t="s">
        <v>788</v>
      </c>
      <c r="E225" s="238" t="s">
        <v>623</v>
      </c>
      <c r="F225" s="238">
        <v>317</v>
      </c>
      <c r="G225" s="238"/>
      <c r="H225" s="238">
        <v>382.5</v>
      </c>
      <c r="I225" s="240">
        <v>398</v>
      </c>
      <c r="J225" s="210" t="s">
        <v>789</v>
      </c>
      <c r="K225" s="211">
        <f t="shared" si="51"/>
        <v>65.5</v>
      </c>
      <c r="L225" s="212">
        <f t="shared" si="52"/>
        <v>0.20662460567823343</v>
      </c>
      <c r="M225" s="207" t="s">
        <v>591</v>
      </c>
      <c r="N225" s="213">
        <v>44238</v>
      </c>
      <c r="O225" s="1"/>
      <c r="P225" s="1"/>
      <c r="Q225" s="1"/>
      <c r="R225" s="6" t="s">
        <v>784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8">
        <v>132</v>
      </c>
      <c r="B226" s="249">
        <v>43164</v>
      </c>
      <c r="C226" s="249"/>
      <c r="D226" s="250" t="s">
        <v>145</v>
      </c>
      <c r="E226" s="251" t="s">
        <v>623</v>
      </c>
      <c r="F226" s="246">
        <f>510-14.4</f>
        <v>495.6</v>
      </c>
      <c r="G226" s="251"/>
      <c r="H226" s="251">
        <v>350</v>
      </c>
      <c r="I226" s="252">
        <v>672</v>
      </c>
      <c r="J226" s="220" t="s">
        <v>790</v>
      </c>
      <c r="K226" s="221">
        <f t="shared" si="51"/>
        <v>-145.60000000000002</v>
      </c>
      <c r="L226" s="222">
        <f t="shared" si="52"/>
        <v>-0.29378531073446329</v>
      </c>
      <c r="M226" s="218" t="s">
        <v>604</v>
      </c>
      <c r="N226" s="215">
        <v>43887</v>
      </c>
      <c r="O226" s="1"/>
      <c r="P226" s="1"/>
      <c r="Q226" s="1"/>
      <c r="R226" s="6" t="s">
        <v>780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48">
        <v>133</v>
      </c>
      <c r="B227" s="249">
        <v>43237</v>
      </c>
      <c r="C227" s="249"/>
      <c r="D227" s="250" t="s">
        <v>474</v>
      </c>
      <c r="E227" s="251" t="s">
        <v>623</v>
      </c>
      <c r="F227" s="246">
        <v>230.3</v>
      </c>
      <c r="G227" s="251"/>
      <c r="H227" s="251">
        <v>102.5</v>
      </c>
      <c r="I227" s="252">
        <v>348</v>
      </c>
      <c r="J227" s="220" t="s">
        <v>791</v>
      </c>
      <c r="K227" s="221">
        <f t="shared" si="51"/>
        <v>-127.80000000000001</v>
      </c>
      <c r="L227" s="222">
        <f t="shared" si="52"/>
        <v>-0.55492835432045162</v>
      </c>
      <c r="M227" s="218" t="s">
        <v>604</v>
      </c>
      <c r="N227" s="215">
        <v>43896</v>
      </c>
      <c r="O227" s="1"/>
      <c r="P227" s="1"/>
      <c r="Q227" s="1"/>
      <c r="R227" s="6" t="s">
        <v>780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5">
        <v>134</v>
      </c>
      <c r="B228" s="236">
        <v>43258</v>
      </c>
      <c r="C228" s="236"/>
      <c r="D228" s="237" t="s">
        <v>439</v>
      </c>
      <c r="E228" s="238" t="s">
        <v>623</v>
      </c>
      <c r="F228" s="238">
        <f>342.5-5.1</f>
        <v>337.4</v>
      </c>
      <c r="G228" s="238"/>
      <c r="H228" s="238">
        <v>412.5</v>
      </c>
      <c r="I228" s="240">
        <v>439</v>
      </c>
      <c r="J228" s="210" t="s">
        <v>792</v>
      </c>
      <c r="K228" s="211">
        <f t="shared" si="51"/>
        <v>75.100000000000023</v>
      </c>
      <c r="L228" s="212">
        <f t="shared" si="52"/>
        <v>0.22258446947243635</v>
      </c>
      <c r="M228" s="207" t="s">
        <v>591</v>
      </c>
      <c r="N228" s="213">
        <v>44230</v>
      </c>
      <c r="O228" s="1"/>
      <c r="P228" s="1"/>
      <c r="Q228" s="1"/>
      <c r="R228" s="6" t="s">
        <v>784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135</v>
      </c>
      <c r="B229" s="228">
        <v>43285</v>
      </c>
      <c r="C229" s="228"/>
      <c r="D229" s="229" t="s">
        <v>55</v>
      </c>
      <c r="E229" s="230" t="s">
        <v>623</v>
      </c>
      <c r="F229" s="230">
        <f>127.5-5.53</f>
        <v>121.97</v>
      </c>
      <c r="G229" s="231"/>
      <c r="H229" s="231">
        <v>122.5</v>
      </c>
      <c r="I229" s="231">
        <v>170</v>
      </c>
      <c r="J229" s="232" t="s">
        <v>825</v>
      </c>
      <c r="K229" s="233">
        <f t="shared" si="51"/>
        <v>0.53000000000000114</v>
      </c>
      <c r="L229" s="234">
        <f t="shared" si="52"/>
        <v>4.3453308190538747E-3</v>
      </c>
      <c r="M229" s="230" t="s">
        <v>714</v>
      </c>
      <c r="N229" s="228">
        <v>44431</v>
      </c>
      <c r="O229" s="1"/>
      <c r="P229" s="1"/>
      <c r="Q229" s="1"/>
      <c r="R229" s="6" t="s">
        <v>780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48">
        <v>136</v>
      </c>
      <c r="B230" s="249">
        <v>43294</v>
      </c>
      <c r="C230" s="249"/>
      <c r="D230" s="250" t="s">
        <v>365</v>
      </c>
      <c r="E230" s="251" t="s">
        <v>623</v>
      </c>
      <c r="F230" s="246">
        <v>46.5</v>
      </c>
      <c r="G230" s="251"/>
      <c r="H230" s="251">
        <v>17</v>
      </c>
      <c r="I230" s="252">
        <v>59</v>
      </c>
      <c r="J230" s="220" t="s">
        <v>793</v>
      </c>
      <c r="K230" s="221">
        <f t="shared" ref="K230:K238" si="53">H230-F230</f>
        <v>-29.5</v>
      </c>
      <c r="L230" s="222">
        <f t="shared" ref="L230:L238" si="54">K230/F230</f>
        <v>-0.63440860215053763</v>
      </c>
      <c r="M230" s="218" t="s">
        <v>604</v>
      </c>
      <c r="N230" s="215">
        <v>43887</v>
      </c>
      <c r="O230" s="1"/>
      <c r="P230" s="1"/>
      <c r="Q230" s="1"/>
      <c r="R230" s="6" t="s">
        <v>780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5">
        <v>137</v>
      </c>
      <c r="B231" s="236">
        <v>43396</v>
      </c>
      <c r="C231" s="236"/>
      <c r="D231" s="237" t="s">
        <v>418</v>
      </c>
      <c r="E231" s="238" t="s">
        <v>623</v>
      </c>
      <c r="F231" s="238">
        <v>156.5</v>
      </c>
      <c r="G231" s="238"/>
      <c r="H231" s="238">
        <v>207.5</v>
      </c>
      <c r="I231" s="240">
        <v>191</v>
      </c>
      <c r="J231" s="210" t="s">
        <v>681</v>
      </c>
      <c r="K231" s="211">
        <f t="shared" si="53"/>
        <v>51</v>
      </c>
      <c r="L231" s="212">
        <f t="shared" si="54"/>
        <v>0.32587859424920129</v>
      </c>
      <c r="M231" s="207" t="s">
        <v>591</v>
      </c>
      <c r="N231" s="213">
        <v>44369</v>
      </c>
      <c r="O231" s="1"/>
      <c r="P231" s="1"/>
      <c r="Q231" s="1"/>
      <c r="R231" s="6" t="s">
        <v>780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5">
        <v>138</v>
      </c>
      <c r="B232" s="236">
        <v>43439</v>
      </c>
      <c r="C232" s="236"/>
      <c r="D232" s="237" t="s">
        <v>327</v>
      </c>
      <c r="E232" s="238" t="s">
        <v>623</v>
      </c>
      <c r="F232" s="238">
        <v>259.5</v>
      </c>
      <c r="G232" s="238"/>
      <c r="H232" s="238">
        <v>320</v>
      </c>
      <c r="I232" s="240">
        <v>320</v>
      </c>
      <c r="J232" s="210" t="s">
        <v>681</v>
      </c>
      <c r="K232" s="211">
        <f t="shared" si="53"/>
        <v>60.5</v>
      </c>
      <c r="L232" s="212">
        <f t="shared" si="54"/>
        <v>0.23314065510597304</v>
      </c>
      <c r="M232" s="207" t="s">
        <v>591</v>
      </c>
      <c r="N232" s="213">
        <v>44323</v>
      </c>
      <c r="O232" s="1"/>
      <c r="P232" s="1"/>
      <c r="Q232" s="1"/>
      <c r="R232" s="6" t="s">
        <v>780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48">
        <v>139</v>
      </c>
      <c r="B233" s="249">
        <v>43439</v>
      </c>
      <c r="C233" s="249"/>
      <c r="D233" s="250" t="s">
        <v>794</v>
      </c>
      <c r="E233" s="251" t="s">
        <v>623</v>
      </c>
      <c r="F233" s="251">
        <v>715</v>
      </c>
      <c r="G233" s="251"/>
      <c r="H233" s="251">
        <v>445</v>
      </c>
      <c r="I233" s="252">
        <v>840</v>
      </c>
      <c r="J233" s="220" t="s">
        <v>795</v>
      </c>
      <c r="K233" s="221">
        <f t="shared" si="53"/>
        <v>-270</v>
      </c>
      <c r="L233" s="222">
        <f t="shared" si="54"/>
        <v>-0.3776223776223776</v>
      </c>
      <c r="M233" s="218" t="s">
        <v>604</v>
      </c>
      <c r="N233" s="215">
        <v>43800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5">
        <v>140</v>
      </c>
      <c r="B234" s="236">
        <v>43469</v>
      </c>
      <c r="C234" s="236"/>
      <c r="D234" s="237" t="s">
        <v>158</v>
      </c>
      <c r="E234" s="238" t="s">
        <v>623</v>
      </c>
      <c r="F234" s="238">
        <v>875</v>
      </c>
      <c r="G234" s="238"/>
      <c r="H234" s="238">
        <v>1165</v>
      </c>
      <c r="I234" s="240">
        <v>1185</v>
      </c>
      <c r="J234" s="210" t="s">
        <v>796</v>
      </c>
      <c r="K234" s="211">
        <f t="shared" si="53"/>
        <v>290</v>
      </c>
      <c r="L234" s="212">
        <f t="shared" si="54"/>
        <v>0.33142857142857141</v>
      </c>
      <c r="M234" s="207" t="s">
        <v>591</v>
      </c>
      <c r="N234" s="213">
        <v>43847</v>
      </c>
      <c r="O234" s="1"/>
      <c r="P234" s="1"/>
      <c r="Q234" s="1"/>
      <c r="R234" s="6" t="s">
        <v>780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5">
        <v>141</v>
      </c>
      <c r="B235" s="236">
        <v>43559</v>
      </c>
      <c r="C235" s="236"/>
      <c r="D235" s="237" t="s">
        <v>343</v>
      </c>
      <c r="E235" s="238" t="s">
        <v>623</v>
      </c>
      <c r="F235" s="238">
        <f>387-14.63</f>
        <v>372.37</v>
      </c>
      <c r="G235" s="238"/>
      <c r="H235" s="238">
        <v>490</v>
      </c>
      <c r="I235" s="240">
        <v>490</v>
      </c>
      <c r="J235" s="210" t="s">
        <v>681</v>
      </c>
      <c r="K235" s="211">
        <f t="shared" si="53"/>
        <v>117.63</v>
      </c>
      <c r="L235" s="212">
        <f t="shared" si="54"/>
        <v>0.31589548030185027</v>
      </c>
      <c r="M235" s="207" t="s">
        <v>591</v>
      </c>
      <c r="N235" s="213">
        <v>43850</v>
      </c>
      <c r="O235" s="1"/>
      <c r="P235" s="1"/>
      <c r="Q235" s="1"/>
      <c r="R235" s="6" t="s">
        <v>780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8">
        <v>142</v>
      </c>
      <c r="B236" s="249">
        <v>43578</v>
      </c>
      <c r="C236" s="249"/>
      <c r="D236" s="250" t="s">
        <v>797</v>
      </c>
      <c r="E236" s="251" t="s">
        <v>593</v>
      </c>
      <c r="F236" s="251">
        <v>220</v>
      </c>
      <c r="G236" s="251"/>
      <c r="H236" s="251">
        <v>127.5</v>
      </c>
      <c r="I236" s="252">
        <v>284</v>
      </c>
      <c r="J236" s="220" t="s">
        <v>798</v>
      </c>
      <c r="K236" s="221">
        <f t="shared" si="53"/>
        <v>-92.5</v>
      </c>
      <c r="L236" s="222">
        <f t="shared" si="54"/>
        <v>-0.42045454545454547</v>
      </c>
      <c r="M236" s="218" t="s">
        <v>604</v>
      </c>
      <c r="N236" s="215">
        <v>43896</v>
      </c>
      <c r="O236" s="1"/>
      <c r="P236" s="1"/>
      <c r="Q236" s="1"/>
      <c r="R236" s="6" t="s">
        <v>780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5">
        <v>143</v>
      </c>
      <c r="B237" s="236">
        <v>43622</v>
      </c>
      <c r="C237" s="236"/>
      <c r="D237" s="237" t="s">
        <v>483</v>
      </c>
      <c r="E237" s="238" t="s">
        <v>593</v>
      </c>
      <c r="F237" s="238">
        <v>332.8</v>
      </c>
      <c r="G237" s="238"/>
      <c r="H237" s="238">
        <v>405</v>
      </c>
      <c r="I237" s="240">
        <v>419</v>
      </c>
      <c r="J237" s="210" t="s">
        <v>799</v>
      </c>
      <c r="K237" s="211">
        <f t="shared" si="53"/>
        <v>72.199999999999989</v>
      </c>
      <c r="L237" s="212">
        <f t="shared" si="54"/>
        <v>0.21694711538461534</v>
      </c>
      <c r="M237" s="207" t="s">
        <v>591</v>
      </c>
      <c r="N237" s="213">
        <v>43860</v>
      </c>
      <c r="O237" s="1"/>
      <c r="P237" s="1"/>
      <c r="Q237" s="1"/>
      <c r="R237" s="6" t="s">
        <v>784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144</v>
      </c>
      <c r="B238" s="228">
        <v>43641</v>
      </c>
      <c r="C238" s="228"/>
      <c r="D238" s="229" t="s">
        <v>151</v>
      </c>
      <c r="E238" s="230" t="s">
        <v>623</v>
      </c>
      <c r="F238" s="230">
        <v>386</v>
      </c>
      <c r="G238" s="231"/>
      <c r="H238" s="231">
        <v>395</v>
      </c>
      <c r="I238" s="231">
        <v>452</v>
      </c>
      <c r="J238" s="232" t="s">
        <v>800</v>
      </c>
      <c r="K238" s="233">
        <f t="shared" si="53"/>
        <v>9</v>
      </c>
      <c r="L238" s="234">
        <f t="shared" si="54"/>
        <v>2.3316062176165803E-2</v>
      </c>
      <c r="M238" s="230" t="s">
        <v>714</v>
      </c>
      <c r="N238" s="228">
        <v>43868</v>
      </c>
      <c r="O238" s="1"/>
      <c r="P238" s="1"/>
      <c r="Q238" s="1"/>
      <c r="R238" s="6" t="s">
        <v>784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145</v>
      </c>
      <c r="B239" s="228">
        <v>43707</v>
      </c>
      <c r="C239" s="228"/>
      <c r="D239" s="229" t="s">
        <v>131</v>
      </c>
      <c r="E239" s="230" t="s">
        <v>623</v>
      </c>
      <c r="F239" s="230">
        <v>137.5</v>
      </c>
      <c r="G239" s="231"/>
      <c r="H239" s="231">
        <v>138.5</v>
      </c>
      <c r="I239" s="231">
        <v>190</v>
      </c>
      <c r="J239" s="232" t="s">
        <v>824</v>
      </c>
      <c r="K239" s="233">
        <f t="shared" ref="K239" si="55">H239-F239</f>
        <v>1</v>
      </c>
      <c r="L239" s="234">
        <f t="shared" ref="L239" si="56">K239/F239</f>
        <v>7.2727272727272727E-3</v>
      </c>
      <c r="M239" s="230" t="s">
        <v>714</v>
      </c>
      <c r="N239" s="228">
        <v>44432</v>
      </c>
      <c r="O239" s="1"/>
      <c r="P239" s="1"/>
      <c r="Q239" s="1"/>
      <c r="R239" s="6" t="s">
        <v>780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5">
        <v>146</v>
      </c>
      <c r="B240" s="236">
        <v>43731</v>
      </c>
      <c r="C240" s="236"/>
      <c r="D240" s="237" t="s">
        <v>430</v>
      </c>
      <c r="E240" s="238" t="s">
        <v>623</v>
      </c>
      <c r="F240" s="238">
        <v>235</v>
      </c>
      <c r="G240" s="238"/>
      <c r="H240" s="238">
        <v>295</v>
      </c>
      <c r="I240" s="240">
        <v>296</v>
      </c>
      <c r="J240" s="210" t="s">
        <v>801</v>
      </c>
      <c r="K240" s="211">
        <f t="shared" ref="K240:K245" si="57">H240-F240</f>
        <v>60</v>
      </c>
      <c r="L240" s="212">
        <f t="shared" ref="L240:L245" si="58">K240/F240</f>
        <v>0.25531914893617019</v>
      </c>
      <c r="M240" s="207" t="s">
        <v>591</v>
      </c>
      <c r="N240" s="213">
        <v>43844</v>
      </c>
      <c r="O240" s="1"/>
      <c r="P240" s="1"/>
      <c r="Q240" s="1"/>
      <c r="R240" s="6" t="s">
        <v>784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5">
        <v>147</v>
      </c>
      <c r="B241" s="236">
        <v>43752</v>
      </c>
      <c r="C241" s="236"/>
      <c r="D241" s="237" t="s">
        <v>802</v>
      </c>
      <c r="E241" s="238" t="s">
        <v>623</v>
      </c>
      <c r="F241" s="238">
        <v>277.5</v>
      </c>
      <c r="G241" s="238"/>
      <c r="H241" s="238">
        <v>333</v>
      </c>
      <c r="I241" s="240">
        <v>333</v>
      </c>
      <c r="J241" s="210" t="s">
        <v>803</v>
      </c>
      <c r="K241" s="211">
        <f t="shared" si="57"/>
        <v>55.5</v>
      </c>
      <c r="L241" s="212">
        <f t="shared" si="58"/>
        <v>0.2</v>
      </c>
      <c r="M241" s="207" t="s">
        <v>591</v>
      </c>
      <c r="N241" s="213">
        <v>43846</v>
      </c>
      <c r="O241" s="1"/>
      <c r="P241" s="1"/>
      <c r="Q241" s="1"/>
      <c r="R241" s="6" t="s">
        <v>780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5">
        <v>148</v>
      </c>
      <c r="B242" s="236">
        <v>43752</v>
      </c>
      <c r="C242" s="236"/>
      <c r="D242" s="237" t="s">
        <v>804</v>
      </c>
      <c r="E242" s="238" t="s">
        <v>623</v>
      </c>
      <c r="F242" s="238">
        <v>930</v>
      </c>
      <c r="G242" s="238"/>
      <c r="H242" s="238">
        <v>1165</v>
      </c>
      <c r="I242" s="240">
        <v>1200</v>
      </c>
      <c r="J242" s="210" t="s">
        <v>805</v>
      </c>
      <c r="K242" s="211">
        <f t="shared" si="57"/>
        <v>235</v>
      </c>
      <c r="L242" s="212">
        <f t="shared" si="58"/>
        <v>0.25268817204301075</v>
      </c>
      <c r="M242" s="207" t="s">
        <v>591</v>
      </c>
      <c r="N242" s="213">
        <v>43847</v>
      </c>
      <c r="O242" s="1"/>
      <c r="P242" s="1"/>
      <c r="Q242" s="1"/>
      <c r="R242" s="6" t="s">
        <v>784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5">
        <v>149</v>
      </c>
      <c r="B243" s="236">
        <v>43753</v>
      </c>
      <c r="C243" s="236"/>
      <c r="D243" s="237" t="s">
        <v>806</v>
      </c>
      <c r="E243" s="238" t="s">
        <v>623</v>
      </c>
      <c r="F243" s="208">
        <v>111</v>
      </c>
      <c r="G243" s="238"/>
      <c r="H243" s="238">
        <v>141</v>
      </c>
      <c r="I243" s="240">
        <v>141</v>
      </c>
      <c r="J243" s="210" t="s">
        <v>607</v>
      </c>
      <c r="K243" s="211">
        <f t="shared" si="57"/>
        <v>30</v>
      </c>
      <c r="L243" s="212">
        <f t="shared" si="58"/>
        <v>0.27027027027027029</v>
      </c>
      <c r="M243" s="207" t="s">
        <v>591</v>
      </c>
      <c r="N243" s="213">
        <v>44328</v>
      </c>
      <c r="O243" s="1"/>
      <c r="P243" s="1"/>
      <c r="Q243" s="1"/>
      <c r="R243" s="6" t="s">
        <v>784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5">
        <v>150</v>
      </c>
      <c r="B244" s="236">
        <v>43753</v>
      </c>
      <c r="C244" s="236"/>
      <c r="D244" s="237" t="s">
        <v>807</v>
      </c>
      <c r="E244" s="238" t="s">
        <v>623</v>
      </c>
      <c r="F244" s="208">
        <v>296</v>
      </c>
      <c r="G244" s="238"/>
      <c r="H244" s="238">
        <v>370</v>
      </c>
      <c r="I244" s="240">
        <v>370</v>
      </c>
      <c r="J244" s="210" t="s">
        <v>681</v>
      </c>
      <c r="K244" s="211">
        <f t="shared" si="57"/>
        <v>74</v>
      </c>
      <c r="L244" s="212">
        <f t="shared" si="58"/>
        <v>0.25</v>
      </c>
      <c r="M244" s="207" t="s">
        <v>591</v>
      </c>
      <c r="N244" s="213">
        <v>43853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5">
        <v>151</v>
      </c>
      <c r="B245" s="236">
        <v>43754</v>
      </c>
      <c r="C245" s="236"/>
      <c r="D245" s="237" t="s">
        <v>808</v>
      </c>
      <c r="E245" s="238" t="s">
        <v>623</v>
      </c>
      <c r="F245" s="208">
        <v>300</v>
      </c>
      <c r="G245" s="238"/>
      <c r="H245" s="238">
        <v>382.5</v>
      </c>
      <c r="I245" s="240">
        <v>344</v>
      </c>
      <c r="J245" s="210" t="s">
        <v>809</v>
      </c>
      <c r="K245" s="211">
        <f t="shared" si="57"/>
        <v>82.5</v>
      </c>
      <c r="L245" s="212">
        <f t="shared" si="58"/>
        <v>0.27500000000000002</v>
      </c>
      <c r="M245" s="207" t="s">
        <v>591</v>
      </c>
      <c r="N245" s="213">
        <v>44238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54">
        <v>152</v>
      </c>
      <c r="B246" s="255">
        <v>43832</v>
      </c>
      <c r="C246" s="255"/>
      <c r="D246" s="256" t="s">
        <v>810</v>
      </c>
      <c r="E246" s="56" t="s">
        <v>623</v>
      </c>
      <c r="F246" s="257" t="s">
        <v>811</v>
      </c>
      <c r="G246" s="56"/>
      <c r="H246" s="56"/>
      <c r="I246" s="258">
        <v>590</v>
      </c>
      <c r="J246" s="253" t="s">
        <v>594</v>
      </c>
      <c r="K246" s="253"/>
      <c r="L246" s="259"/>
      <c r="M246" s="260" t="s">
        <v>594</v>
      </c>
      <c r="N246" s="261"/>
      <c r="O246" s="1"/>
      <c r="P246" s="1"/>
      <c r="Q246" s="1"/>
      <c r="R246" s="6" t="s">
        <v>784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5">
        <v>153</v>
      </c>
      <c r="B247" s="236">
        <v>43966</v>
      </c>
      <c r="C247" s="236"/>
      <c r="D247" s="237" t="s">
        <v>71</v>
      </c>
      <c r="E247" s="238" t="s">
        <v>623</v>
      </c>
      <c r="F247" s="208">
        <v>67.5</v>
      </c>
      <c r="G247" s="238"/>
      <c r="H247" s="238">
        <v>86</v>
      </c>
      <c r="I247" s="240">
        <v>86</v>
      </c>
      <c r="J247" s="210" t="s">
        <v>812</v>
      </c>
      <c r="K247" s="211">
        <f t="shared" ref="K247:K254" si="59">H247-F247</f>
        <v>18.5</v>
      </c>
      <c r="L247" s="212">
        <f t="shared" ref="L247:L254" si="60">K247/F247</f>
        <v>0.27407407407407408</v>
      </c>
      <c r="M247" s="207" t="s">
        <v>591</v>
      </c>
      <c r="N247" s="213">
        <v>44008</v>
      </c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5">
        <v>154</v>
      </c>
      <c r="B248" s="236">
        <v>44035</v>
      </c>
      <c r="C248" s="236"/>
      <c r="D248" s="237" t="s">
        <v>482</v>
      </c>
      <c r="E248" s="238" t="s">
        <v>623</v>
      </c>
      <c r="F248" s="208">
        <v>231</v>
      </c>
      <c r="G248" s="238"/>
      <c r="H248" s="238">
        <v>281</v>
      </c>
      <c r="I248" s="240">
        <v>281</v>
      </c>
      <c r="J248" s="210" t="s">
        <v>681</v>
      </c>
      <c r="K248" s="211">
        <f t="shared" si="59"/>
        <v>50</v>
      </c>
      <c r="L248" s="212">
        <f t="shared" si="60"/>
        <v>0.21645021645021645</v>
      </c>
      <c r="M248" s="207" t="s">
        <v>591</v>
      </c>
      <c r="N248" s="213">
        <v>44358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5">
        <v>155</v>
      </c>
      <c r="B249" s="236">
        <v>44092</v>
      </c>
      <c r="C249" s="236"/>
      <c r="D249" s="237" t="s">
        <v>407</v>
      </c>
      <c r="E249" s="238" t="s">
        <v>623</v>
      </c>
      <c r="F249" s="238">
        <v>206</v>
      </c>
      <c r="G249" s="238"/>
      <c r="H249" s="238">
        <v>248</v>
      </c>
      <c r="I249" s="240">
        <v>248</v>
      </c>
      <c r="J249" s="210" t="s">
        <v>681</v>
      </c>
      <c r="K249" s="211">
        <f t="shared" si="59"/>
        <v>42</v>
      </c>
      <c r="L249" s="212">
        <f t="shared" si="60"/>
        <v>0.20388349514563106</v>
      </c>
      <c r="M249" s="207" t="s">
        <v>591</v>
      </c>
      <c r="N249" s="213">
        <v>44214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5">
        <v>156</v>
      </c>
      <c r="B250" s="236">
        <v>44140</v>
      </c>
      <c r="C250" s="236"/>
      <c r="D250" s="237" t="s">
        <v>407</v>
      </c>
      <c r="E250" s="238" t="s">
        <v>623</v>
      </c>
      <c r="F250" s="238">
        <v>182.5</v>
      </c>
      <c r="G250" s="238"/>
      <c r="H250" s="238">
        <v>248</v>
      </c>
      <c r="I250" s="240">
        <v>248</v>
      </c>
      <c r="J250" s="210" t="s">
        <v>681</v>
      </c>
      <c r="K250" s="211">
        <f t="shared" si="59"/>
        <v>65.5</v>
      </c>
      <c r="L250" s="212">
        <f t="shared" si="60"/>
        <v>0.35890410958904112</v>
      </c>
      <c r="M250" s="207" t="s">
        <v>591</v>
      </c>
      <c r="N250" s="213">
        <v>44214</v>
      </c>
      <c r="O250" s="1"/>
      <c r="P250" s="1"/>
      <c r="Q250" s="1"/>
      <c r="R250" s="6" t="s">
        <v>784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5">
        <v>157</v>
      </c>
      <c r="B251" s="236">
        <v>44140</v>
      </c>
      <c r="C251" s="236"/>
      <c r="D251" s="237" t="s">
        <v>327</v>
      </c>
      <c r="E251" s="238" t="s">
        <v>623</v>
      </c>
      <c r="F251" s="238">
        <v>247.5</v>
      </c>
      <c r="G251" s="238"/>
      <c r="H251" s="238">
        <v>320</v>
      </c>
      <c r="I251" s="240">
        <v>320</v>
      </c>
      <c r="J251" s="210" t="s">
        <v>681</v>
      </c>
      <c r="K251" s="211">
        <f t="shared" si="59"/>
        <v>72.5</v>
      </c>
      <c r="L251" s="212">
        <f t="shared" si="60"/>
        <v>0.29292929292929293</v>
      </c>
      <c r="M251" s="207" t="s">
        <v>591</v>
      </c>
      <c r="N251" s="213">
        <v>44323</v>
      </c>
      <c r="O251" s="1"/>
      <c r="P251" s="1"/>
      <c r="Q251" s="1"/>
      <c r="R251" s="6" t="s">
        <v>784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5">
        <v>158</v>
      </c>
      <c r="B252" s="236">
        <v>44140</v>
      </c>
      <c r="C252" s="236"/>
      <c r="D252" s="237" t="s">
        <v>272</v>
      </c>
      <c r="E252" s="238" t="s">
        <v>623</v>
      </c>
      <c r="F252" s="208">
        <v>925</v>
      </c>
      <c r="G252" s="238"/>
      <c r="H252" s="238">
        <v>1095</v>
      </c>
      <c r="I252" s="240">
        <v>1093</v>
      </c>
      <c r="J252" s="210" t="s">
        <v>813</v>
      </c>
      <c r="K252" s="211">
        <f t="shared" si="59"/>
        <v>170</v>
      </c>
      <c r="L252" s="212">
        <f t="shared" si="60"/>
        <v>0.18378378378378379</v>
      </c>
      <c r="M252" s="207" t="s">
        <v>591</v>
      </c>
      <c r="N252" s="213">
        <v>44201</v>
      </c>
      <c r="O252" s="1"/>
      <c r="P252" s="1"/>
      <c r="Q252" s="1"/>
      <c r="R252" s="6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5">
        <v>159</v>
      </c>
      <c r="B253" s="236">
        <v>44140</v>
      </c>
      <c r="C253" s="236"/>
      <c r="D253" s="237" t="s">
        <v>343</v>
      </c>
      <c r="E253" s="238" t="s">
        <v>623</v>
      </c>
      <c r="F253" s="208">
        <v>332.5</v>
      </c>
      <c r="G253" s="238"/>
      <c r="H253" s="238">
        <v>393</v>
      </c>
      <c r="I253" s="240">
        <v>406</v>
      </c>
      <c r="J253" s="210" t="s">
        <v>814</v>
      </c>
      <c r="K253" s="211">
        <f t="shared" si="59"/>
        <v>60.5</v>
      </c>
      <c r="L253" s="212">
        <f t="shared" si="60"/>
        <v>0.18195488721804512</v>
      </c>
      <c r="M253" s="207" t="s">
        <v>591</v>
      </c>
      <c r="N253" s="213">
        <v>44256</v>
      </c>
      <c r="O253" s="1"/>
      <c r="P253" s="1"/>
      <c r="Q253" s="1"/>
      <c r="R253" s="6" t="s">
        <v>784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5">
        <v>160</v>
      </c>
      <c r="B254" s="236">
        <v>44141</v>
      </c>
      <c r="C254" s="236"/>
      <c r="D254" s="237" t="s">
        <v>482</v>
      </c>
      <c r="E254" s="238" t="s">
        <v>623</v>
      </c>
      <c r="F254" s="208">
        <v>231</v>
      </c>
      <c r="G254" s="238"/>
      <c r="H254" s="238">
        <v>281</v>
      </c>
      <c r="I254" s="240">
        <v>281</v>
      </c>
      <c r="J254" s="210" t="s">
        <v>681</v>
      </c>
      <c r="K254" s="211">
        <f t="shared" si="59"/>
        <v>50</v>
      </c>
      <c r="L254" s="212">
        <f t="shared" si="60"/>
        <v>0.21645021645021645</v>
      </c>
      <c r="M254" s="207" t="s">
        <v>591</v>
      </c>
      <c r="N254" s="213">
        <v>44358</v>
      </c>
      <c r="O254" s="1"/>
      <c r="P254" s="1"/>
      <c r="Q254" s="1"/>
      <c r="R254" s="6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62">
        <v>161</v>
      </c>
      <c r="B255" s="255">
        <v>44187</v>
      </c>
      <c r="C255" s="255"/>
      <c r="D255" s="256" t="s">
        <v>455</v>
      </c>
      <c r="E255" s="56" t="s">
        <v>623</v>
      </c>
      <c r="F255" s="257" t="s">
        <v>815</v>
      </c>
      <c r="G255" s="56"/>
      <c r="H255" s="56"/>
      <c r="I255" s="258">
        <v>239</v>
      </c>
      <c r="J255" s="253" t="s">
        <v>594</v>
      </c>
      <c r="K255" s="253"/>
      <c r="L255" s="259"/>
      <c r="M255" s="260"/>
      <c r="N255" s="261"/>
      <c r="O255" s="1"/>
      <c r="P255" s="1"/>
      <c r="Q255" s="1"/>
      <c r="R255" s="6" t="s">
        <v>784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62">
        <v>162</v>
      </c>
      <c r="B256" s="255">
        <v>44258</v>
      </c>
      <c r="C256" s="255"/>
      <c r="D256" s="256" t="s">
        <v>810</v>
      </c>
      <c r="E256" s="56" t="s">
        <v>623</v>
      </c>
      <c r="F256" s="257" t="s">
        <v>811</v>
      </c>
      <c r="G256" s="56"/>
      <c r="H256" s="56"/>
      <c r="I256" s="258">
        <v>590</v>
      </c>
      <c r="J256" s="253" t="s">
        <v>594</v>
      </c>
      <c r="K256" s="253"/>
      <c r="L256" s="259"/>
      <c r="M256" s="260"/>
      <c r="N256" s="261"/>
      <c r="O256" s="1"/>
      <c r="P256" s="1"/>
      <c r="R256" s="6" t="s">
        <v>784</v>
      </c>
    </row>
    <row r="257" spans="1:26" ht="12.75" customHeight="1">
      <c r="A257" s="235">
        <v>163</v>
      </c>
      <c r="B257" s="236">
        <v>44274</v>
      </c>
      <c r="C257" s="236"/>
      <c r="D257" s="237" t="s">
        <v>343</v>
      </c>
      <c r="E257" s="238" t="s">
        <v>623</v>
      </c>
      <c r="F257" s="208">
        <v>355</v>
      </c>
      <c r="G257" s="238"/>
      <c r="H257" s="238">
        <v>422.5</v>
      </c>
      <c r="I257" s="240">
        <v>420</v>
      </c>
      <c r="J257" s="210" t="s">
        <v>816</v>
      </c>
      <c r="K257" s="211">
        <f t="shared" ref="K257:K260" si="61">H257-F257</f>
        <v>67.5</v>
      </c>
      <c r="L257" s="212">
        <f t="shared" ref="L257:L260" si="62">K257/F257</f>
        <v>0.19014084507042253</v>
      </c>
      <c r="M257" s="207" t="s">
        <v>591</v>
      </c>
      <c r="N257" s="213">
        <v>44361</v>
      </c>
      <c r="O257" s="1"/>
      <c r="R257" s="263" t="s">
        <v>784</v>
      </c>
    </row>
    <row r="258" spans="1:26" ht="12.75" customHeight="1">
      <c r="A258" s="235">
        <v>164</v>
      </c>
      <c r="B258" s="236">
        <v>44295</v>
      </c>
      <c r="C258" s="236"/>
      <c r="D258" s="237" t="s">
        <v>817</v>
      </c>
      <c r="E258" s="238" t="s">
        <v>623</v>
      </c>
      <c r="F258" s="208">
        <v>555</v>
      </c>
      <c r="G258" s="238"/>
      <c r="H258" s="238">
        <v>663</v>
      </c>
      <c r="I258" s="240">
        <v>663</v>
      </c>
      <c r="J258" s="210" t="s">
        <v>818</v>
      </c>
      <c r="K258" s="211">
        <f t="shared" si="61"/>
        <v>108</v>
      </c>
      <c r="L258" s="212">
        <f t="shared" si="62"/>
        <v>0.19459459459459461</v>
      </c>
      <c r="M258" s="207" t="s">
        <v>591</v>
      </c>
      <c r="N258" s="213">
        <v>44321</v>
      </c>
      <c r="O258" s="1"/>
      <c r="P258" s="1"/>
      <c r="Q258" s="1"/>
      <c r="R258" s="263" t="s">
        <v>784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5">
        <v>165</v>
      </c>
      <c r="B259" s="236">
        <v>44308</v>
      </c>
      <c r="C259" s="236"/>
      <c r="D259" s="237" t="s">
        <v>376</v>
      </c>
      <c r="E259" s="238" t="s">
        <v>623</v>
      </c>
      <c r="F259" s="208">
        <v>126.5</v>
      </c>
      <c r="G259" s="238"/>
      <c r="H259" s="238">
        <v>155</v>
      </c>
      <c r="I259" s="240">
        <v>155</v>
      </c>
      <c r="J259" s="210" t="s">
        <v>681</v>
      </c>
      <c r="K259" s="211">
        <f t="shared" si="61"/>
        <v>28.5</v>
      </c>
      <c r="L259" s="212">
        <f t="shared" si="62"/>
        <v>0.22529644268774704</v>
      </c>
      <c r="M259" s="207" t="s">
        <v>591</v>
      </c>
      <c r="N259" s="213">
        <v>44362</v>
      </c>
      <c r="O259" s="1"/>
      <c r="R259" s="263" t="s">
        <v>784</v>
      </c>
    </row>
    <row r="260" spans="1:26" ht="12.75" customHeight="1">
      <c r="A260" s="372">
        <v>166</v>
      </c>
      <c r="B260" s="373">
        <v>44368</v>
      </c>
      <c r="C260" s="373"/>
      <c r="D260" s="374" t="s">
        <v>394</v>
      </c>
      <c r="E260" s="375" t="s">
        <v>623</v>
      </c>
      <c r="F260" s="376">
        <v>287.5</v>
      </c>
      <c r="G260" s="375"/>
      <c r="H260" s="375">
        <v>245</v>
      </c>
      <c r="I260" s="377">
        <v>344</v>
      </c>
      <c r="J260" s="220" t="s">
        <v>866</v>
      </c>
      <c r="K260" s="221">
        <f t="shared" si="61"/>
        <v>-42.5</v>
      </c>
      <c r="L260" s="222">
        <f t="shared" si="62"/>
        <v>-0.14782608695652175</v>
      </c>
      <c r="M260" s="218" t="s">
        <v>604</v>
      </c>
      <c r="N260" s="215">
        <v>44508</v>
      </c>
      <c r="O260" s="1"/>
      <c r="R260" s="263" t="s">
        <v>784</v>
      </c>
    </row>
    <row r="261" spans="1:26" ht="12.75" customHeight="1">
      <c r="A261" s="262">
        <v>167</v>
      </c>
      <c r="B261" s="255">
        <v>44368</v>
      </c>
      <c r="C261" s="255"/>
      <c r="D261" s="256" t="s">
        <v>482</v>
      </c>
      <c r="E261" s="56" t="s">
        <v>623</v>
      </c>
      <c r="F261" s="257" t="s">
        <v>819</v>
      </c>
      <c r="G261" s="56"/>
      <c r="H261" s="56"/>
      <c r="I261" s="258">
        <v>320</v>
      </c>
      <c r="J261" s="253" t="s">
        <v>594</v>
      </c>
      <c r="K261" s="262"/>
      <c r="L261" s="255"/>
      <c r="M261" s="255"/>
      <c r="N261" s="256"/>
      <c r="O261" s="44"/>
      <c r="R261" s="263" t="s">
        <v>784</v>
      </c>
    </row>
    <row r="262" spans="1:26" ht="12.75" customHeight="1">
      <c r="A262" s="262">
        <v>168</v>
      </c>
      <c r="B262" s="255">
        <v>44406</v>
      </c>
      <c r="C262" s="255"/>
      <c r="D262" s="256" t="s">
        <v>376</v>
      </c>
      <c r="E262" s="56" t="s">
        <v>623</v>
      </c>
      <c r="F262" s="257" t="s">
        <v>822</v>
      </c>
      <c r="G262" s="56"/>
      <c r="H262" s="56"/>
      <c r="I262" s="56">
        <v>200</v>
      </c>
      <c r="J262" s="253" t="s">
        <v>594</v>
      </c>
      <c r="K262" s="262"/>
      <c r="L262" s="255"/>
      <c r="M262" s="255"/>
      <c r="N262" s="256"/>
      <c r="O262" s="44"/>
      <c r="R262" s="263" t="s">
        <v>784</v>
      </c>
    </row>
    <row r="263" spans="1:26" ht="12.75" customHeight="1">
      <c r="A263" s="262">
        <v>169</v>
      </c>
      <c r="B263" s="255">
        <v>44462</v>
      </c>
      <c r="C263" s="255"/>
      <c r="D263" s="256" t="s">
        <v>828</v>
      </c>
      <c r="E263" s="56" t="s">
        <v>623</v>
      </c>
      <c r="F263" s="257" t="s">
        <v>829</v>
      </c>
      <c r="G263" s="56"/>
      <c r="H263" s="56"/>
      <c r="I263" s="56">
        <v>1500</v>
      </c>
      <c r="J263" s="253" t="s">
        <v>594</v>
      </c>
      <c r="K263" s="262"/>
      <c r="L263" s="255"/>
      <c r="M263" s="255"/>
      <c r="N263" s="256"/>
      <c r="O263" s="44"/>
      <c r="R263" s="263" t="s">
        <v>784</v>
      </c>
    </row>
    <row r="264" spans="1:26" ht="12.75" customHeight="1">
      <c r="A264" s="309">
        <v>170</v>
      </c>
      <c r="B264" s="310">
        <v>44480</v>
      </c>
      <c r="C264" s="310"/>
      <c r="D264" s="311" t="s">
        <v>833</v>
      </c>
      <c r="E264" s="312" t="s">
        <v>623</v>
      </c>
      <c r="F264" s="313" t="s">
        <v>838</v>
      </c>
      <c r="G264" s="312"/>
      <c r="H264" s="312"/>
      <c r="I264" s="312">
        <v>145</v>
      </c>
      <c r="J264" s="314" t="s">
        <v>594</v>
      </c>
      <c r="K264" s="309"/>
      <c r="L264" s="310"/>
      <c r="M264" s="310"/>
      <c r="N264" s="311"/>
      <c r="O264" s="44"/>
      <c r="R264" s="263" t="s">
        <v>784</v>
      </c>
    </row>
    <row r="265" spans="1:26" ht="12.75" customHeight="1">
      <c r="A265" s="315">
        <v>171</v>
      </c>
      <c r="B265" s="316">
        <v>44481</v>
      </c>
      <c r="C265" s="316"/>
      <c r="D265" s="317" t="s">
        <v>261</v>
      </c>
      <c r="E265" s="318" t="s">
        <v>623</v>
      </c>
      <c r="F265" s="319" t="s">
        <v>835</v>
      </c>
      <c r="G265" s="318"/>
      <c r="H265" s="318"/>
      <c r="I265" s="318">
        <v>380</v>
      </c>
      <c r="J265" s="320" t="s">
        <v>594</v>
      </c>
      <c r="K265" s="315"/>
      <c r="L265" s="316"/>
      <c r="M265" s="316"/>
      <c r="N265" s="317"/>
      <c r="O265" s="44"/>
      <c r="R265" s="263" t="s">
        <v>784</v>
      </c>
    </row>
    <row r="266" spans="1:26" ht="12.75" customHeight="1">
      <c r="A266" s="315">
        <v>172</v>
      </c>
      <c r="B266" s="316">
        <v>44481</v>
      </c>
      <c r="C266" s="316"/>
      <c r="D266" s="317" t="s">
        <v>402</v>
      </c>
      <c r="E266" s="318" t="s">
        <v>623</v>
      </c>
      <c r="F266" s="319" t="s">
        <v>836</v>
      </c>
      <c r="G266" s="318"/>
      <c r="H266" s="318"/>
      <c r="I266" s="318">
        <v>56</v>
      </c>
      <c r="J266" s="320" t="s">
        <v>594</v>
      </c>
      <c r="K266" s="315"/>
      <c r="L266" s="316"/>
      <c r="M266" s="316"/>
      <c r="N266" s="317"/>
      <c r="O266" s="44"/>
      <c r="R266" s="263"/>
    </row>
    <row r="267" spans="1:26" ht="12.75" customHeight="1">
      <c r="A267" s="321"/>
      <c r="B267" s="321"/>
      <c r="C267" s="321"/>
      <c r="D267" s="321"/>
      <c r="E267" s="321"/>
      <c r="F267" s="318"/>
      <c r="G267" s="318"/>
      <c r="H267" s="318"/>
      <c r="I267" s="318"/>
      <c r="J267" s="322"/>
      <c r="K267" s="318"/>
      <c r="L267" s="318"/>
      <c r="M267" s="318"/>
      <c r="N267" s="321"/>
      <c r="O267" s="44"/>
      <c r="R267" s="263"/>
    </row>
    <row r="268" spans="1:26" ht="12.75" customHeight="1">
      <c r="F268" s="59"/>
      <c r="G268" s="59"/>
      <c r="H268" s="59"/>
      <c r="I268" s="59"/>
      <c r="J268" s="44"/>
      <c r="K268" s="59"/>
      <c r="L268" s="59"/>
      <c r="M268" s="59"/>
      <c r="O268" s="44"/>
      <c r="R268" s="263"/>
    </row>
    <row r="269" spans="1:26" ht="12.75" customHeight="1">
      <c r="A269" s="262"/>
      <c r="B269" s="264" t="s">
        <v>820</v>
      </c>
      <c r="F269" s="59"/>
      <c r="G269" s="59"/>
      <c r="H269" s="59"/>
      <c r="I269" s="59"/>
      <c r="J269" s="44"/>
      <c r="K269" s="59"/>
      <c r="L269" s="59"/>
      <c r="M269" s="59"/>
      <c r="O269" s="44"/>
      <c r="R269" s="263"/>
    </row>
    <row r="270" spans="1:26" ht="12.75" customHeight="1">
      <c r="F270" s="59"/>
      <c r="G270" s="59"/>
      <c r="H270" s="59"/>
      <c r="I270" s="59"/>
      <c r="J270" s="44"/>
      <c r="K270" s="59"/>
      <c r="L270" s="59"/>
      <c r="M270" s="59"/>
      <c r="O270" s="44"/>
      <c r="R270" s="59"/>
    </row>
    <row r="271" spans="1:26" ht="12.75" customHeight="1">
      <c r="F271" s="59"/>
      <c r="G271" s="59"/>
      <c r="H271" s="59"/>
      <c r="I271" s="59"/>
      <c r="J271" s="44"/>
      <c r="K271" s="59"/>
      <c r="L271" s="59"/>
      <c r="M271" s="59"/>
      <c r="O271" s="44"/>
      <c r="R271" s="59"/>
    </row>
    <row r="272" spans="1:26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59"/>
    </row>
    <row r="273" spans="1:18" ht="12.75" customHeight="1">
      <c r="F273" s="59"/>
      <c r="G273" s="59"/>
      <c r="H273" s="59"/>
      <c r="I273" s="59"/>
      <c r="J273" s="44"/>
      <c r="K273" s="59"/>
      <c r="L273" s="59"/>
      <c r="M273" s="59"/>
      <c r="O273" s="44"/>
      <c r="R273" s="59"/>
    </row>
    <row r="274" spans="1:18" ht="12.75" customHeight="1"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1:18" ht="12.75" customHeight="1"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1:18" ht="12.75" customHeight="1"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1:18" ht="12.75" customHeight="1"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1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1:18" ht="12.75" customHeight="1">
      <c r="A279" s="265"/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1:18" ht="12.75" customHeight="1">
      <c r="A280" s="265"/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1:18" ht="12.75" customHeight="1">
      <c r="A281" s="56"/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1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1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</sheetData>
  <autoFilter ref="R1:R277"/>
  <mergeCells count="6">
    <mergeCell ref="O50:O51"/>
    <mergeCell ref="P50:P51"/>
    <mergeCell ref="A50:A51"/>
    <mergeCell ref="B50:B51"/>
    <mergeCell ref="M50:M51"/>
    <mergeCell ref="N50:N5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Dell</cp:lastModifiedBy>
  <cp:lastPrinted>2019-09-05T08:25:00Z</cp:lastPrinted>
  <dcterms:created xsi:type="dcterms:W3CDTF">2015-06-08T02:34:00Z</dcterms:created>
  <dcterms:modified xsi:type="dcterms:W3CDTF">2021-12-06T14:50:44Z</dcterms:modified>
</cp:coreProperties>
</file>