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F&amp;O)'!$R$1:$R$303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P22" i="6"/>
  <c r="P20"/>
  <c r="P19"/>
  <c r="L37"/>
  <c r="M37" s="1"/>
  <c r="K37"/>
  <c r="L36"/>
  <c r="K36"/>
  <c r="M36" s="1"/>
  <c r="L34"/>
  <c r="M34" s="1"/>
  <c r="K34"/>
  <c r="L60"/>
  <c r="M60" s="1"/>
  <c r="K60"/>
  <c r="L57"/>
  <c r="M57" s="1"/>
  <c r="K57"/>
  <c r="L56"/>
  <c r="M56" s="1"/>
  <c r="K56"/>
  <c r="L58"/>
  <c r="M58" s="1"/>
  <c r="K58"/>
  <c r="K72"/>
  <c r="M72" s="1"/>
  <c r="L61"/>
  <c r="K61"/>
  <c r="M61" s="1"/>
  <c r="P21"/>
  <c r="L21"/>
  <c r="K21"/>
  <c r="M38"/>
  <c r="L38"/>
  <c r="K38"/>
  <c r="L59"/>
  <c r="M59" s="1"/>
  <c r="K59"/>
  <c r="L55"/>
  <c r="K55"/>
  <c r="M73"/>
  <c r="L52"/>
  <c r="K52"/>
  <c r="M52" s="1"/>
  <c r="L54"/>
  <c r="K54"/>
  <c r="L53"/>
  <c r="K53"/>
  <c r="M21" l="1"/>
  <c r="M55"/>
  <c r="M54"/>
  <c r="M53"/>
  <c r="L12" l="1"/>
  <c r="K12"/>
  <c r="M12" s="1"/>
  <c r="L35"/>
  <c r="K35"/>
  <c r="P15"/>
  <c r="L15"/>
  <c r="K15"/>
  <c r="M15" s="1"/>
  <c r="L17"/>
  <c r="K17"/>
  <c r="L14"/>
  <c r="K14"/>
  <c r="K10"/>
  <c r="L10"/>
  <c r="P10"/>
  <c r="L18"/>
  <c r="K18"/>
  <c r="P13"/>
  <c r="P16"/>
  <c r="P102"/>
  <c r="P11"/>
  <c r="L102"/>
  <c r="K102"/>
  <c r="M35" l="1"/>
  <c r="M17"/>
  <c r="M14"/>
  <c r="M10"/>
  <c r="M18"/>
  <c r="M102"/>
  <c r="K267" l="1"/>
  <c r="L267" s="1"/>
  <c r="K287" l="1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F257"/>
  <c r="K257" s="1"/>
  <c r="L257" s="1"/>
  <c r="F256"/>
  <c r="K256" s="1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F234"/>
  <c r="K234" s="1"/>
  <c r="L234" s="1"/>
  <c r="K233"/>
  <c r="L233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F186"/>
  <c r="K186" s="1"/>
  <c r="L186" s="1"/>
  <c r="H185"/>
  <c r="K185" s="1"/>
  <c r="L185" s="1"/>
  <c r="K182"/>
  <c r="L182" s="1"/>
  <c r="K181"/>
  <c r="L181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M7"/>
  <c r="D7" i="5"/>
  <c r="K6" i="4"/>
  <c r="K6" i="3"/>
  <c r="L6" i="2"/>
</calcChain>
</file>

<file path=xl/sharedStrings.xml><?xml version="1.0" encoding="utf-8"?>
<sst xmlns="http://schemas.openxmlformats.org/spreadsheetml/2006/main" count="2740" uniqueCount="1072">
  <si>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</si>
  <si>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</si>
  <si>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</si>
  <si>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</si>
  <si>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</si>
  <si>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</si>
  <si>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</si>
  <si>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</si>
  <si>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</si>
  <si>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</si>
  <si>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</si>
  <si>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</si>
  <si>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</si>
  <si>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</si>
  <si>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</si>
  <si>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</si>
  <si>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</si>
  <si>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</si>
  <si>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</si>
  <si>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</si>
  <si>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</si>
  <si>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</si>
  <si>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</si>
  <si>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</si>
  <si>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</si>
  <si>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</si>
  <si>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</si>
  <si>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</si>
  <si>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</si>
  <si>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</si>
  <si>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</si>
  <si>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</si>
  <si>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</si>
  <si>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</si>
  <si>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</si>
  <si>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</si>
  <si>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</si>
  <si>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</si>
  <si>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</si>
  <si>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</si>
  <si>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</si>
  <si>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</si>
  <si>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</si>
  <si>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</si>
  <si>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</si>
  <si>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</si>
  <si>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</si>
  <si>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</si>
  <si>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</si>
  <si>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</si>
  <si>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</si>
  <si>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</si>
  <si>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</si>
  <si>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</si>
  <si>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</si>
  <si>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</si>
  <si>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</si>
  <si>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</si>
  <si>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</si>
  <si>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</si>
  <si>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</si>
  <si>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</si>
  <si>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</si>
  <si>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</si>
  <si>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</si>
  <si>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</si>
  <si>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</si>
  <si>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</si>
  <si>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</si>
  <si>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</si>
  <si>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</si>
  <si>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</si>
  <si>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</si>
  <si>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</si>
  <si>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</si>
  <si>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</si>
  <si>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</si>
  <si>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</si>
  <si>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</si>
  <si>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</si>
  <si>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</si>
  <si>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</si>
  <si>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</si>
  <si>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</si>
  <si>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</si>
  <si>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</si>
  <si>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</si>
  <si>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</si>
  <si>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</si>
  <si>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</si>
  <si>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</si>
  <si>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</si>
  <si>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</si>
  <si>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</si>
  <si>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</si>
  <si>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</si>
  <si>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</si>
  <si>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</si>
  <si>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</si>
  <si>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</si>
  <si>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</si>
  <si>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</si>
  <si>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</si>
  <si>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</si>
  <si>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</si>
  <si>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</si>
  <si>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</si>
  <si>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</si>
  <si>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</si>
  <si>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</si>
  <si>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</si>
  <si>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</si>
  <si>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</si>
  <si>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</si>
  <si>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</si>
  <si>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</si>
  <si>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</si>
  <si>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</si>
  <si>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</si>
  <si>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</si>
  <si>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</si>
  <si>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</si>
  <si>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</si>
  <si>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</si>
  <si>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</si>
  <si>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</si>
  <si>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</si>
  <si>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</si>
  <si>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</si>
  <si>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</si>
  <si>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</si>
  <si>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</si>
  <si>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</si>
  <si>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</si>
  <si>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</si>
  <si>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</si>
  <si>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</si>
  <si>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</si>
  <si>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</si>
  <si>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</si>
  <si>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</si>
  <si>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</si>
  <si>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</si>
  <si>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</si>
  <si>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</si>
  <si>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</si>
  <si>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</si>
  <si>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</si>
  <si>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</si>
  <si>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</si>
  <si>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</si>
  <si>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</si>
  <si>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</si>
  <si>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</si>
  <si>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</si>
  <si>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</si>
  <si>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</si>
  <si>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</si>
  <si>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</si>
  <si>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</si>
  <si>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</si>
  <si>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</si>
  <si>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</si>
  <si>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</si>
  <si>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</si>
  <si>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</si>
  <si>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</si>
  <si>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</si>
  <si>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</si>
  <si>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</si>
  <si>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</si>
  <si>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</si>
  <si>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</si>
  <si>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</si>
  <si>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</si>
  <si>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</si>
  <si>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</si>
  <si>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</si>
  <si>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</si>
  <si>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</si>
  <si>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</si>
  <si>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</si>
  <si>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</si>
  <si>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</si>
  <si>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</si>
  <si>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</si>
  <si>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</si>
  <si>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</si>
  <si>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</si>
  <si>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</si>
  <si>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</si>
  <si>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</si>
  <si>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</si>
  <si>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</si>
  <si>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</si>
  <si>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</si>
  <si>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</si>
  <si>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</si>
  <si>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</si>
  <si>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</si>
  <si>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</si>
  <si>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</si>
  <si>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</si>
  <si>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</si>
  <si>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</si>
  <si>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</si>
  <si>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</si>
  <si>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</si>
  <si>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</si>
  <si>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</si>
  <si>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</si>
  <si>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</si>
  <si>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</si>
  <si>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</si>
  <si>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</si>
  <si>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</si>
  <si>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</si>
  <si>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</si>
  <si>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</si>
  <si>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</si>
  <si>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</si>
  <si>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</si>
  <si>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</si>
  <si>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</si>
  <si>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</si>
  <si>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</si>
  <si>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</si>
  <si>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</si>
  <si>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</si>
  <si>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</si>
  <si>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</si>
  <si>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</si>
  <si>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</si>
  <si>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</si>
  <si>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</si>
  <si>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</si>
  <si>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</si>
  <si>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</si>
  <si>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</si>
  <si>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</si>
  <si>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</si>
  <si>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</si>
  <si>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</si>
  <si>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</si>
  <si>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</si>
  <si>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</si>
  <si>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</si>
  <si>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</si>
  <si>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</si>
  <si>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</si>
  <si>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</si>
  <si>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</si>
  <si>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</si>
  <si>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</si>
  <si>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</si>
  <si>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</si>
  <si>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</si>
  <si>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</si>
  <si>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</si>
  <si>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</si>
  <si>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</si>
  <si>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</si>
  <si>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</si>
  <si>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</si>
  <si>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</si>
  <si>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</si>
  <si>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</si>
  <si>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</si>
  <si>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</si>
  <si>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</si>
  <si>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</si>
  <si>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</si>
  <si>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</si>
  <si>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</si>
  <si>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</si>
  <si>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</si>
  <si>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</si>
  <si>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</si>
  <si>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</si>
  <si>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</si>
  <si>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</si>
  <si>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</si>
  <si>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</si>
  <si>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</si>
  <si>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</si>
  <si>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</si>
  <si>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</si>
  <si>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</si>
  <si>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</si>
  <si>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</si>
  <si>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</si>
  <si>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</si>
  <si>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</si>
  <si>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</si>
  <si>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</si>
  <si>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</si>
  <si>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</si>
  <si>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</si>
  <si>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</si>
  <si>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</si>
  <si>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</si>
  <si>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</si>
  <si>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</si>
  <si>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</si>
  <si>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</si>
  <si>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</si>
  <si>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</si>
  <si>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</si>
  <si>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</si>
  <si>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</si>
  <si>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</si>
  <si>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</si>
  <si>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</si>
  <si>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</si>
  <si>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</si>
  <si>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</si>
  <si>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</si>
  <si>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</si>
  <si>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</si>
  <si>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</si>
  <si>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</si>
  <si>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</si>
  <si>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</si>
  <si>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</si>
  <si>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</si>
  <si>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</si>
  <si>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</si>
  <si>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</si>
  <si>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</si>
  <si>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</si>
  <si>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</si>
  <si>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</si>
  <si>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</si>
  <si>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</si>
  <si>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</si>
  <si>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</si>
  <si>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</si>
  <si>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</si>
  <si>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</si>
  <si>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</si>
  <si>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</si>
  <si>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</si>
  <si>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</si>
  <si>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</si>
  <si>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</si>
  <si>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</si>
  <si>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</si>
  <si>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</si>
  <si>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</si>
  <si>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</si>
  <si>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</si>
  <si>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</si>
  <si>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</si>
  <si>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</si>
  <si>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</si>
  <si>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</si>
  <si>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</si>
  <si>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</si>
  <si>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</si>
  <si>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</si>
  <si>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</si>
  <si>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</si>
  <si>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</si>
  <si>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</si>
  <si>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</si>
  <si>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</si>
  <si>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</si>
  <si>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</si>
  <si>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</si>
  <si>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</si>
  <si>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</si>
  <si>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</si>
  <si>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</si>
  <si>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</si>
  <si>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</si>
  <si>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</si>
  <si>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</si>
  <si>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</si>
  <si>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</si>
  <si>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</si>
  <si>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</si>
  <si>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</si>
  <si>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</si>
  <si>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</si>
  <si>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</si>
  <si>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</si>
  <si>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</si>
  <si>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</si>
  <si>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</si>
  <si>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</si>
  <si>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</si>
  <si>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</si>
  <si>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</si>
  <si>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</si>
  <si>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</si>
  <si>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</si>
  <si>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</si>
  <si>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</si>
  <si>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</si>
  <si>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</si>
  <si>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</si>
  <si>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</si>
  <si>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</si>
  <si>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</si>
  <si>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</si>
  <si>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</si>
  <si>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</si>
  <si>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</si>
  <si>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</si>
  <si>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</si>
  <si>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</si>
  <si>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</si>
  <si>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</si>
  <si>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</si>
  <si>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</si>
  <si>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</si>
  <si>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</si>
  <si>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</si>
  <si>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</si>
  <si>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</si>
  <si>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</si>
  <si>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</si>
  <si>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</si>
  <si>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</si>
  <si>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</si>
  <si>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</si>
  <si>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</si>
  <si>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</si>
  <si>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</si>
  <si>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</si>
  <si>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</si>
  <si>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</si>
  <si>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</si>
  <si>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</si>
  <si>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</si>
  <si>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</si>
  <si>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</si>
  <si>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</si>
  <si>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</si>
  <si>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</si>
  <si>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</si>
  <si>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</si>
  <si>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</si>
  <si>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</si>
  <si>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</si>
  <si>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</si>
  <si>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</si>
  <si>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</si>
  <si>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</si>
  <si>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</si>
  <si>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</si>
  <si>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</si>
  <si>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</si>
  <si>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</si>
  <si>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</si>
  <si>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</si>
  <si>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</si>
  <si>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</si>
  <si>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</si>
  <si>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</si>
  <si>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</si>
  <si>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</si>
  <si>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</si>
  <si>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</si>
  <si>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</si>
  <si>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</si>
  <si>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</si>
  <si>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</si>
  <si>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</si>
  <si>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</si>
  <si>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</si>
  <si>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</si>
  <si>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</si>
  <si>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</si>
  <si>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</si>
  <si>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</si>
  <si>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</si>
  <si>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</si>
  <si>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</si>
  <si>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</si>
  <si>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</si>
  <si>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</si>
  <si>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</si>
  <si>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</si>
  <si>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</si>
  <si>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</si>
  <si>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</si>
  <si>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</si>
  <si>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</si>
  <si>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</si>
  <si>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</si>
  <si>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</si>
  <si>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</si>
  <si>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</si>
  <si>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</si>
  <si>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</si>
  <si>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</si>
  <si>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</si>
  <si>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</si>
  <si>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</si>
  <si>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</si>
  <si>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</si>
  <si>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</si>
  <si>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</si>
  <si>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</si>
  <si>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</si>
  <si>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</si>
  <si>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</si>
  <si>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</si>
  <si>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</si>
  <si>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</si>
  <si>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</si>
  <si>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</si>
  <si>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</si>
  <si>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</si>
  <si>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</si>
  <si>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</si>
  <si>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</si>
  <si>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</si>
  <si>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</si>
  <si>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</si>
  <si>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</si>
  <si>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</si>
  <si>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</si>
  <si>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</si>
  <si>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</si>
  <si>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</si>
  <si>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</si>
  <si>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</si>
  <si>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</si>
  <si>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</si>
  <si>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</si>
  <si>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</si>
  <si>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</si>
  <si>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</si>
  <si>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</si>
  <si>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</si>
  <si>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</si>
  <si>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</si>
  <si>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</si>
  <si>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</si>
  <si>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</si>
  <si>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</si>
  <si>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</si>
  <si>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</si>
  <si>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</si>
  <si>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</si>
  <si>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</si>
  <si>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</si>
  <si>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</si>
  <si>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</si>
  <si>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</si>
  <si>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</si>
  <si>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</si>
  <si>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</si>
  <si>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</si>
  <si>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</si>
  <si>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</si>
  <si>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</si>
  <si>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</si>
  <si>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</si>
  <si>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</si>
  <si>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</si>
  <si>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</si>
  <si>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</si>
  <si>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</si>
  <si>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</si>
  <si>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</si>
  <si>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</si>
  <si>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</si>
  <si>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</si>
  <si>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</si>
  <si>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</si>
  <si>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</si>
  <si>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</si>
  <si>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</si>
  <si>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</si>
  <si>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</si>
  <si>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</si>
  <si>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</si>
  <si>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</si>
  <si>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</si>
  <si>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</si>
  <si>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</si>
  <si>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</si>
  <si>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</si>
  <si>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</si>
  <si>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</si>
  <si>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</si>
  <si>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</si>
  <si>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</si>
  <si>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</si>
  <si>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</si>
  <si>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</si>
  <si>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</si>
  <si>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</si>
  <si>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</si>
  <si>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</si>
  <si>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</si>
  <si>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</si>
  <si>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</si>
  <si>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</si>
  <si>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</si>
  <si>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</si>
  <si>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</si>
  <si>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</si>
  <si>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</si>
  <si>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</si>
  <si>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</si>
  <si>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</si>
  <si>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</si>
  <si>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</si>
  <si>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</si>
  <si>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</si>
  <si>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</si>
  <si>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</si>
  <si>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</si>
  <si>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</si>
  <si>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</si>
  <si>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</si>
  <si>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</si>
  <si>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</si>
  <si>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</si>
  <si>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</si>
  <si>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</si>
  <si>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</si>
  <si>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</si>
  <si>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</si>
  <si>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</si>
  <si>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</si>
  <si>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</si>
  <si>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</si>
  <si>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</si>
  <si>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</si>
  <si>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</si>
  <si>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</si>
  <si>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</si>
  <si>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</si>
  <si>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</si>
  <si>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</si>
  <si>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</si>
  <si>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</si>
  <si>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</si>
  <si>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</si>
  <si>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</si>
  <si>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</si>
  <si>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</si>
  <si>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</si>
  <si>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</si>
  <si>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</si>
  <si>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</si>
  <si>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</si>
  <si>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</si>
  <si>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</si>
  <si>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</si>
  <si>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</si>
  <si>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</si>
  <si>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</si>
  <si>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</si>
  <si>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</si>
  <si>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</si>
  <si>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</si>
  <si>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</si>
  <si>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</si>
  <si>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</si>
  <si>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</si>
  <si>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</si>
  <si>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</si>
  <si>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</si>
  <si>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</si>
  <si>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</si>
  <si>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</si>
  <si>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</si>
  <si>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</si>
  <si>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</si>
  <si>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</si>
  <si>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</si>
  <si>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</si>
  <si>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</si>
  <si>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</si>
  <si>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</si>
  <si>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</si>
  <si>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</si>
  <si>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</si>
  <si>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</si>
  <si>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</si>
  <si>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</si>
  <si>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</si>
  <si>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</si>
  <si>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</si>
  <si>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</si>
  <si>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</si>
  <si>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</si>
  <si>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</si>
  <si>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</si>
  <si>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</si>
  <si>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</si>
  <si>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</si>
  <si>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</si>
  <si>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</si>
  <si>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</si>
  <si>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</si>
  <si>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</si>
  <si>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</si>
  <si>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</si>
  <si>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</si>
  <si>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</si>
  <si>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</si>
  <si>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</si>
  <si>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</si>
  <si>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</si>
  <si>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</si>
  <si>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</si>
  <si>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</si>
  <si>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</si>
  <si>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</si>
  <si>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</si>
  <si>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</si>
  <si>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</si>
  <si>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</si>
  <si>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</si>
  <si>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</si>
  <si>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</si>
  <si>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</si>
  <si>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</si>
  <si>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</si>
  <si>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</si>
  <si>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</si>
  <si>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</si>
  <si>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</si>
  <si>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</si>
  <si>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</si>
  <si>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</si>
  <si>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</si>
  <si>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</si>
  <si>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</si>
  <si>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</si>
  <si>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</si>
  <si>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</si>
  <si>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</si>
  <si>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</si>
  <si>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</si>
  <si>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</si>
  <si>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</si>
  <si>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</si>
  <si>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</si>
  <si>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</si>
  <si>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</si>
  <si>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</si>
  <si>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</si>
  <si>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</si>
  <si>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</si>
  <si>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</si>
  <si>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</si>
  <si>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</si>
  <si>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</si>
  <si>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</si>
  <si>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</si>
  <si>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</si>
  <si>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</si>
  <si>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</si>
  <si>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</si>
  <si>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</si>
  <si>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</si>
  <si>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</si>
  <si>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</si>
  <si>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</si>
  <si>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</si>
  <si>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</si>
  <si>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</si>
  <si>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</si>
  <si>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</si>
  <si>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</si>
  <si>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</si>
  <si>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</si>
  <si>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</si>
  <si>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</si>
  <si>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</si>
  <si>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</si>
  <si>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</si>
  <si>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</si>
  <si>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</si>
  <si>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</si>
  <si>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</si>
  <si>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</si>
  <si>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</si>
  <si>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</si>
  <si>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</si>
  <si>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</si>
  <si>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</si>
  <si>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</si>
  <si>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</si>
  <si>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</si>
  <si>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</si>
  <si>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</si>
  <si>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</si>
  <si>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</si>
  <si>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</si>
  <si>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</si>
  <si>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</si>
  <si>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</si>
  <si>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</si>
  <si>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</si>
  <si>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</si>
  <si>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</si>
  <si>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</si>
  <si>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</si>
  <si>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</si>
  <si>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</si>
  <si>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</si>
  <si>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</si>
  <si>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</si>
  <si>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</si>
  <si>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</si>
  <si>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</si>
  <si>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</si>
  <si>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</si>
  <si>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</si>
  <si>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</si>
  <si>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</si>
  <si>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</si>
  <si>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</si>
  <si>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</si>
  <si>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</si>
  <si>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</si>
  <si>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</si>
  <si>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</si>
  <si>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</si>
  <si>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</si>
  <si>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</si>
  <si>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</si>
  <si>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</si>
  <si>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</si>
  <si>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</si>
  <si>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</si>
  <si>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</si>
  <si>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</si>
  <si>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</si>
  <si>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</si>
  <si>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</si>
  <si>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</si>
  <si>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</si>
  <si>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</si>
  <si>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</si>
  <si>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</si>
  <si>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</si>
  <si>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</si>
  <si>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</si>
  <si>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</si>
  <si>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</si>
  <si>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</si>
  <si>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</si>
  <si>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</si>
  <si>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</si>
  <si>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</si>
  <si>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</si>
  <si>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</si>
  <si>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</si>
  <si>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</si>
  <si>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1704-1710</t>
  </si>
  <si>
    <t>KIMS</t>
  </si>
  <si>
    <t>1225-1245</t>
  </si>
  <si>
    <t>LOOKS</t>
  </si>
  <si>
    <t>Market Closing Price</t>
  </si>
  <si>
    <t>525-530</t>
  </si>
  <si>
    <t>580-600</t>
  </si>
  <si>
    <t>2300-2400</t>
  </si>
  <si>
    <t>1570-1590</t>
  </si>
  <si>
    <t>1750-1800</t>
  </si>
  <si>
    <t>DEEPAK KUMAR</t>
  </si>
  <si>
    <t>3600-3700</t>
  </si>
  <si>
    <t>HDFCBANK OCT FUT</t>
  </si>
  <si>
    <t>HDFCLIFE OCT FUT</t>
  </si>
  <si>
    <t>Part Profit of Rs.100/-</t>
  </si>
  <si>
    <t>MFLINDIA</t>
  </si>
  <si>
    <t>SHEETAL THUKRAL</t>
  </si>
  <si>
    <t>Profit of Rs.30.5/-</t>
  </si>
  <si>
    <t>Loss of Rs.245/-</t>
  </si>
  <si>
    <t>Part Profit of Rs.115/-</t>
  </si>
  <si>
    <t>820-824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</si>
  <si>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</si>
  <si>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</si>
  <si>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</si>
  <si>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</si>
  <si>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</si>
  <si>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MANSI SHARE &amp; STOCK ADVISORS PRIVATE LIMITED</t>
  </si>
  <si>
    <t>MTCL</t>
  </si>
  <si>
    <t>PANAFIC</t>
  </si>
  <si>
    <t>Profit of Rs.190-/-</t>
  </si>
  <si>
    <t>3100-3140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</si>
  <si>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</si>
  <si>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</si>
  <si>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</si>
  <si>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</si>
  <si>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</si>
  <si>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</si>
  <si>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</si>
  <si>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</si>
  <si>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</si>
  <si>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</si>
  <si>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</si>
  <si>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</si>
  <si>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</si>
  <si>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</si>
  <si>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</si>
  <si>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</si>
  <si>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AANCHALISP</t>
  </si>
  <si>
    <t>NAVEEN GUPTA</t>
  </si>
  <si>
    <t>NATURAL</t>
  </si>
  <si>
    <t>SUVIDHA BUILDTECH PRIVATE LIMITED .</t>
  </si>
  <si>
    <t>SHYMINV</t>
  </si>
  <si>
    <t>RAMU JOMDAR JSONEYA</t>
  </si>
  <si>
    <t>GRAVITON RESEARCH CAPITAL LLP</t>
  </si>
  <si>
    <t>INDIAGLYCO</t>
  </si>
  <si>
    <t>XTX MARKETS LLP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</si>
  <si>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</si>
  <si>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</si>
  <si>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</si>
  <si>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</si>
  <si>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</si>
  <si>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</si>
  <si>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</si>
  <si>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</si>
  <si>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</si>
  <si>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</si>
  <si>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 xml:space="preserve"> LT OCT FUT</t>
  </si>
  <si>
    <t>1760-1770</t>
  </si>
  <si>
    <t>AKASHDEEP</t>
  </si>
  <si>
    <t>DANVIR SINGH</t>
  </si>
  <si>
    <t>DHANANJAY MALIK</t>
  </si>
  <si>
    <t>FILATFASH</t>
  </si>
  <si>
    <t>CHIRAG BHANDARI</t>
  </si>
  <si>
    <t>ARUN DASHRATHBHAI PRAJAPATI</t>
  </si>
  <si>
    <t>SCPL</t>
  </si>
  <si>
    <t>UNISHIRE</t>
  </si>
  <si>
    <t>AIRTEL-RE</t>
  </si>
  <si>
    <t>Bharti Airtel Limited-RE</t>
  </si>
  <si>
    <t>AKSHARCHEM</t>
  </si>
  <si>
    <t>AksharChem India Limited</t>
  </si>
  <si>
    <t>WALCHANNAG</t>
  </si>
  <si>
    <t>Walchandnagar Ind. Ltd</t>
  </si>
  <si>
    <t>VISTRA ITCL INDIA LIMITED</t>
  </si>
  <si>
    <t xml:space="preserve"> SBILIFE OCT FUT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</si>
  <si>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</si>
  <si>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</si>
  <si>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</si>
  <si>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</si>
  <si>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</si>
  <si>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</si>
  <si>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64-66</t>
  </si>
  <si>
    <t>Profit of Rs.15.5/-</t>
  </si>
  <si>
    <t>HINDUNILVR OCT FUT</t>
  </si>
  <si>
    <t>2690-2695</t>
  </si>
  <si>
    <t>2760-2790</t>
  </si>
  <si>
    <t xml:space="preserve">BRITANNIA OCT FUT </t>
  </si>
  <si>
    <t>3948-3952</t>
  </si>
  <si>
    <t>4050-4070</t>
  </si>
  <si>
    <t>230-233</t>
  </si>
  <si>
    <t>260-270</t>
  </si>
  <si>
    <t>Part Profit of Rs.33.5/-</t>
  </si>
  <si>
    <t>Profit of Rs.18.5/-</t>
  </si>
  <si>
    <t>Profit of Rs.102.5/-</t>
  </si>
  <si>
    <t>Profit of Rs.20.5/-</t>
  </si>
  <si>
    <t>AANCHAL INTERNATIONAL PRIVATE LIMITED</t>
  </si>
  <si>
    <t>ACFSL</t>
  </si>
  <si>
    <t>RAJESH SUNDERDAS VASWANI</t>
  </si>
  <si>
    <t>BUDHARMAL VASWANI DEEPAKKUMAR</t>
  </si>
  <si>
    <t>ASHOK SUNDERDAS VASWANI</t>
  </si>
  <si>
    <t>ASHOKKUMAR SUNDERDAS VASWANI</t>
  </si>
  <si>
    <t>BINABEN ANILKUMAR SONI</t>
  </si>
  <si>
    <t>GEETABEN DHANESHBHAI SONI</t>
  </si>
  <si>
    <t>ANUPAM</t>
  </si>
  <si>
    <t>VISHAL S VAYEDA HUF</t>
  </si>
  <si>
    <t>BLFL</t>
  </si>
  <si>
    <t>SAHDEVSINH KANAKSINH ZALA</t>
  </si>
  <si>
    <t>AMIT HARIVADAN PARIKH</t>
  </si>
  <si>
    <t>BPTEX</t>
  </si>
  <si>
    <t>LEELAMMATHENUMKALJOSEPH</t>
  </si>
  <si>
    <t>ISHWARBHAI BALUBHAI PATEL</t>
  </si>
  <si>
    <t>CHOTHANI</t>
  </si>
  <si>
    <t>PRATIK PRAKASH SHAH</t>
  </si>
  <si>
    <t>GIANLIFE</t>
  </si>
  <si>
    <t>VIVEK KUMAR BHAUKA</t>
  </si>
  <si>
    <t>IFINSER</t>
  </si>
  <si>
    <t>DIVYA KANDA</t>
  </si>
  <si>
    <t>KRANTI</t>
  </si>
  <si>
    <t>SMC GLOBAL SECURITIES LIMITED</t>
  </si>
  <si>
    <t>MADHUSUDHAN GUNDA</t>
  </si>
  <si>
    <t>LELAVOIR</t>
  </si>
  <si>
    <t>AMRUTA SHAKTI CHOUBE</t>
  </si>
  <si>
    <t>SHAKTI OMPRAKASH CHOUBE</t>
  </si>
  <si>
    <t>LKPFIN</t>
  </si>
  <si>
    <t>SUNIDHI SECURITIES &amp; FINANCE LTD</t>
  </si>
  <si>
    <t>SUNIDHI COMMODITIES PVT LTD</t>
  </si>
  <si>
    <t>KABIR SHRAN DAGAR</t>
  </si>
  <si>
    <t>SHERWOOD SECURITIES PVT LTD</t>
  </si>
  <si>
    <t>KISHORMAL AMRITLAL VYAS</t>
  </si>
  <si>
    <t>OMANSH</t>
  </si>
  <si>
    <t>GAURAV THAKUR</t>
  </si>
  <si>
    <t>NEERAJ PAL BALYAN</t>
  </si>
  <si>
    <t>RAMA KRISHNA INFRASOL PRIVATE LIMITED</t>
  </si>
  <si>
    <t>PATELSAI</t>
  </si>
  <si>
    <t>ROHA ASSET MANAGERS LLP</t>
  </si>
  <si>
    <t>PGFOILQ</t>
  </si>
  <si>
    <t>VICCO LABORATORIES GOA</t>
  </si>
  <si>
    <t>MIRACLE FOILS PRIVATE LIMITED</t>
  </si>
  <si>
    <t>POLYTEX</t>
  </si>
  <si>
    <t>VADILAL KUNVERJI GADA</t>
  </si>
  <si>
    <t>PRISMX</t>
  </si>
  <si>
    <t>RCL</t>
  </si>
  <si>
    <t>KARAN PAL SINGH</t>
  </si>
  <si>
    <t>RGRL</t>
  </si>
  <si>
    <t>GANESH MUKUND RAO BODAKHE</t>
  </si>
  <si>
    <t>MOHD AZIM ABDULLAH MAPKAR</t>
  </si>
  <si>
    <t>SBLI</t>
  </si>
  <si>
    <t>LATA SHARMA</t>
  </si>
  <si>
    <t>NIKUNJ STOCK BROKERS LIMITED</t>
  </si>
  <si>
    <t>SECUROCROP SECURITIES INDIA PRIVATE LIMTED</t>
  </si>
  <si>
    <t>GRACEUNITED REAL ESTATE PRIVATE LIMITED</t>
  </si>
  <si>
    <t>SUPERIOR</t>
  </si>
  <si>
    <t>DIPEN MUKESHBHAI BAROT</t>
  </si>
  <si>
    <t>KOMAL VISHALSINH BHATI</t>
  </si>
  <si>
    <t>VAL</t>
  </si>
  <si>
    <t>GEETABEN VINODBHAI JHAVERI</t>
  </si>
  <si>
    <t>ARC FINANCE LIMITED</t>
  </si>
  <si>
    <t>ALANKIT</t>
  </si>
  <si>
    <t>Alankit Limited</t>
  </si>
  <si>
    <t>GYAN CHAND JAIN</t>
  </si>
  <si>
    <t>BHARATGEAR</t>
  </si>
  <si>
    <t>Bharat Gears Ltd</t>
  </si>
  <si>
    <t>NUMIV RESEARCH PRIVATE LIMITED</t>
  </si>
  <si>
    <t>CHEMBOND</t>
  </si>
  <si>
    <t>Chembond Chemicals Ltd</t>
  </si>
  <si>
    <t>FELIX</t>
  </si>
  <si>
    <t>Felix Industries Ltd.</t>
  </si>
  <si>
    <t>SILKON TRADES LLP</t>
  </si>
  <si>
    <t>MARINE</t>
  </si>
  <si>
    <t>Marine Electrical (I) Ltd</t>
  </si>
  <si>
    <t>MERCATOR</t>
  </si>
  <si>
    <t>Mercator Limited</t>
  </si>
  <si>
    <t>CHHATTISGARH INVESTMENTS LIMITED</t>
  </si>
  <si>
    <t>ORTINLAB</t>
  </si>
  <si>
    <t>Ortin Laboratories Ltd</t>
  </si>
  <si>
    <t>YUGA  DOSHI</t>
  </si>
  <si>
    <t>PATELENG</t>
  </si>
  <si>
    <t>Patel Engineering Limited</t>
  </si>
  <si>
    <t>MANSI SHARES &amp; STOCK ADVISORS PVT LTD</t>
  </si>
  <si>
    <t>RPP-RE</t>
  </si>
  <si>
    <t>R.P.P. Infra Projects-RE</t>
  </si>
  <si>
    <t>RAJASTHAN GLOBAL SECURITIES PVT LTD</t>
  </si>
  <si>
    <t>SILGO</t>
  </si>
  <si>
    <t>Silgo Retail Limited</t>
  </si>
  <si>
    <t>AMRITA JAIN</t>
  </si>
  <si>
    <t>TEMBO</t>
  </si>
  <si>
    <t>Tembo Global Ind Ltd</t>
  </si>
  <si>
    <t>VISHAL MAHESH WAGHELA</t>
  </si>
  <si>
    <t>BLACKROCK INDIA EQUITIES FUND (MAURITIUS) LIMITED</t>
  </si>
  <si>
    <t>ASALCBR</t>
  </si>
  <si>
    <t>Asso Alcohols &amp; Brew Ltd</t>
  </si>
  <si>
    <t>GARNET TRADELINK PRIVATE LIMITED</t>
  </si>
  <si>
    <t>RAMANI SATISH RATILAL</t>
  </si>
  <si>
    <t>ISFT</t>
  </si>
  <si>
    <t>Intrasoft Tech. Ltd</t>
  </si>
  <si>
    <t>UMESH PURUSHOTTAM CHAMDIA</t>
  </si>
  <si>
    <t>CSP INVESTMENTS</t>
  </si>
  <si>
    <t>TRF</t>
  </si>
  <si>
    <t>TRF Limited</t>
  </si>
  <si>
    <t>SHAH RAJEN ANILBHAI</t>
  </si>
  <si>
    <t>NIFTY 17850 PE 14-OCT</t>
  </si>
  <si>
    <t>NIFTY 17850 PE 07-OCT</t>
  </si>
  <si>
    <t>68-72</t>
  </si>
  <si>
    <t>250-300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</si>
</sst>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2" fontId="44" fillId="14" borderId="21" xfId="0" applyNumberFormat="1" applyFont="1" applyFill="1" applyBorder="1" applyAlignment="1">
      <alignment horizontal="center" vertical="center"/>
    </xf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0" fontId="35" fillId="14" borderId="28" xfId="0" applyFont="1" applyFill="1" applyBorder="1" applyAlignment="1">
      <alignment horizontal="center" vertical="center"/>
    </xf>
    <xf numFmtId="0" fontId="35" fillId="14" borderId="29" xfId="0" applyFont="1" applyFill="1" applyBorder="1" applyAlignment="1">
      <alignment horizontal="center" vertical="center"/>
    </xf>
    <xf numFmtId="16" fontId="35" fillId="14" borderId="2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5" sqref="D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70" zoomScaleNormal="70" workbookViewId="0">
      <pane ySplit="10" topLeftCell="A11" activePane="bottomLeft" state="frozen"/>
      <selection pane="bottomLeft" activeCell="R17" sqref="R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6" t="s">
        <v>16</v>
      </c>
      <c r="B9" s="398" t="s">
        <v>17</v>
      </c>
      <c r="C9" s="398" t="s">
        <v>18</v>
      </c>
      <c r="D9" s="398" t="s">
        <v>19</v>
      </c>
      <c r="E9" s="26" t="s">
        <v>20</v>
      </c>
      <c r="F9" s="26" t="s">
        <v>21</v>
      </c>
      <c r="G9" s="393" t="s">
        <v>22</v>
      </c>
      <c r="H9" s="394"/>
      <c r="I9" s="395"/>
      <c r="J9" s="393" t="s">
        <v>23</v>
      </c>
      <c r="K9" s="394"/>
      <c r="L9" s="395"/>
      <c r="M9" s="26"/>
      <c r="N9" s="27"/>
      <c r="O9" s="27"/>
      <c r="P9" s="27"/>
    </row>
    <row r="10" spans="1:16" ht="59.25" customHeight="1">
      <c r="A10" s="397"/>
      <c r="B10" s="399"/>
      <c r="C10" s="399"/>
      <c r="D10" s="39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37624.35</v>
      </c>
      <c r="F11" s="35">
        <v>37791.450000000004</v>
      </c>
      <c r="G11" s="36">
        <v>37392.900000000009</v>
      </c>
      <c r="H11" s="36">
        <v>37161.450000000004</v>
      </c>
      <c r="I11" s="36">
        <v>36762.900000000009</v>
      </c>
      <c r="J11" s="36">
        <v>38022.900000000009</v>
      </c>
      <c r="K11" s="36">
        <v>38421.450000000012</v>
      </c>
      <c r="L11" s="36">
        <v>38652.900000000009</v>
      </c>
      <c r="M11" s="37">
        <v>38190</v>
      </c>
      <c r="N11" s="37">
        <v>37560</v>
      </c>
      <c r="O11" s="38">
        <v>2017425</v>
      </c>
      <c r="P11" s="39">
        <v>1.2014196315479252E-2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17627.2</v>
      </c>
      <c r="F12" s="40">
        <v>17698.399999999998</v>
      </c>
      <c r="G12" s="41">
        <v>17531.799999999996</v>
      </c>
      <c r="H12" s="41">
        <v>17436.399999999998</v>
      </c>
      <c r="I12" s="41">
        <v>17269.799999999996</v>
      </c>
      <c r="J12" s="41">
        <v>17793.799999999996</v>
      </c>
      <c r="K12" s="41">
        <v>17960.399999999994</v>
      </c>
      <c r="L12" s="41">
        <v>18055.799999999996</v>
      </c>
      <c r="M12" s="31">
        <v>17865</v>
      </c>
      <c r="N12" s="31">
        <v>17603</v>
      </c>
      <c r="O12" s="42">
        <v>13635200</v>
      </c>
      <c r="P12" s="43">
        <v>6.5970362784225273E-2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18330.95</v>
      </c>
      <c r="F13" s="40">
        <v>18399.266666666666</v>
      </c>
      <c r="G13" s="41">
        <v>18211.733333333334</v>
      </c>
      <c r="H13" s="41">
        <v>18092.516666666666</v>
      </c>
      <c r="I13" s="41">
        <v>17904.983333333334</v>
      </c>
      <c r="J13" s="41">
        <v>18518.483333333334</v>
      </c>
      <c r="K13" s="41">
        <v>18706.016666666666</v>
      </c>
      <c r="L13" s="41">
        <v>18825.233333333334</v>
      </c>
      <c r="M13" s="31">
        <v>18586.8</v>
      </c>
      <c r="N13" s="31">
        <v>18280.05</v>
      </c>
      <c r="O13" s="42">
        <v>2240</v>
      </c>
      <c r="P13" s="43">
        <v>7.6923076923076927E-2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1064.95</v>
      </c>
      <c r="F14" s="40">
        <v>1069.7833333333335</v>
      </c>
      <c r="G14" s="41">
        <v>1052.166666666667</v>
      </c>
      <c r="H14" s="41">
        <v>1039.3833333333334</v>
      </c>
      <c r="I14" s="41">
        <v>1021.7666666666669</v>
      </c>
      <c r="J14" s="41">
        <v>1082.5666666666671</v>
      </c>
      <c r="K14" s="41">
        <v>1100.1833333333334</v>
      </c>
      <c r="L14" s="41">
        <v>1112.9666666666672</v>
      </c>
      <c r="M14" s="31">
        <v>1087.4000000000001</v>
      </c>
      <c r="N14" s="31">
        <v>1057</v>
      </c>
      <c r="O14" s="42">
        <v>3167100</v>
      </c>
      <c r="P14" s="43">
        <v>1.6089446413962368E-2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22184.7</v>
      </c>
      <c r="F15" s="40">
        <v>22618.516666666666</v>
      </c>
      <c r="G15" s="41">
        <v>21466.133333333331</v>
      </c>
      <c r="H15" s="41">
        <v>20747.566666666666</v>
      </c>
      <c r="I15" s="41">
        <v>19595.183333333331</v>
      </c>
      <c r="J15" s="41">
        <v>23337.083333333332</v>
      </c>
      <c r="K15" s="41">
        <v>24489.466666666671</v>
      </c>
      <c r="L15" s="41">
        <v>25208.033333333333</v>
      </c>
      <c r="M15" s="31">
        <v>23770.9</v>
      </c>
      <c r="N15" s="31">
        <v>21899.95</v>
      </c>
      <c r="O15" s="42">
        <v>27750</v>
      </c>
      <c r="P15" s="43">
        <v>-0.12941176470588237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241.45</v>
      </c>
      <c r="F16" s="40">
        <v>246.53333333333333</v>
      </c>
      <c r="G16" s="41">
        <v>235.06666666666666</v>
      </c>
      <c r="H16" s="41">
        <v>228.68333333333334</v>
      </c>
      <c r="I16" s="41">
        <v>217.21666666666667</v>
      </c>
      <c r="J16" s="41">
        <v>252.91666666666666</v>
      </c>
      <c r="K16" s="41">
        <v>264.38333333333333</v>
      </c>
      <c r="L16" s="41">
        <v>270.76666666666665</v>
      </c>
      <c r="M16" s="31">
        <v>258</v>
      </c>
      <c r="N16" s="31">
        <v>240.15</v>
      </c>
      <c r="O16" s="42">
        <v>9539400</v>
      </c>
      <c r="P16" s="43">
        <v>-4.7754996106929667E-2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2212.4</v>
      </c>
      <c r="F17" s="40">
        <v>2233.1333333333332</v>
      </c>
      <c r="G17" s="41">
        <v>2184.2666666666664</v>
      </c>
      <c r="H17" s="41">
        <v>2156.1333333333332</v>
      </c>
      <c r="I17" s="41">
        <v>2107.2666666666664</v>
      </c>
      <c r="J17" s="41">
        <v>2261.2666666666664</v>
      </c>
      <c r="K17" s="41">
        <v>2310.1333333333332</v>
      </c>
      <c r="L17" s="41">
        <v>2338.2666666666664</v>
      </c>
      <c r="M17" s="31">
        <v>2282</v>
      </c>
      <c r="N17" s="31">
        <v>2205</v>
      </c>
      <c r="O17" s="42">
        <v>3073000</v>
      </c>
      <c r="P17" s="43">
        <v>3.4331874789633121E-2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1485.55</v>
      </c>
      <c r="F18" s="40">
        <v>1503.4333333333334</v>
      </c>
      <c r="G18" s="41">
        <v>1458.4166666666667</v>
      </c>
      <c r="H18" s="41">
        <v>1431.2833333333333</v>
      </c>
      <c r="I18" s="41">
        <v>1386.2666666666667</v>
      </c>
      <c r="J18" s="41">
        <v>1530.5666666666668</v>
      </c>
      <c r="K18" s="41">
        <v>1575.5833333333333</v>
      </c>
      <c r="L18" s="41">
        <v>1602.7166666666669</v>
      </c>
      <c r="M18" s="31">
        <v>1548.45</v>
      </c>
      <c r="N18" s="31">
        <v>1476.3</v>
      </c>
      <c r="O18" s="42">
        <v>25749000</v>
      </c>
      <c r="P18" s="43">
        <v>5.9774964838255973E-3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725</v>
      </c>
      <c r="F19" s="40">
        <v>732.83333333333337</v>
      </c>
      <c r="G19" s="41">
        <v>714.56666666666672</v>
      </c>
      <c r="H19" s="41">
        <v>704.13333333333333</v>
      </c>
      <c r="I19" s="41">
        <v>685.86666666666667</v>
      </c>
      <c r="J19" s="41">
        <v>743.26666666666677</v>
      </c>
      <c r="K19" s="41">
        <v>761.53333333333342</v>
      </c>
      <c r="L19" s="41">
        <v>771.96666666666681</v>
      </c>
      <c r="M19" s="31">
        <v>751.1</v>
      </c>
      <c r="N19" s="31">
        <v>722.4</v>
      </c>
      <c r="O19" s="42">
        <v>90667500</v>
      </c>
      <c r="P19" s="43">
        <v>5.6009981976985999E-3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3947.7</v>
      </c>
      <c r="F20" s="40">
        <v>3957.3166666666671</v>
      </c>
      <c r="G20" s="41">
        <v>3912.5833333333339</v>
      </c>
      <c r="H20" s="41">
        <v>3877.4666666666667</v>
      </c>
      <c r="I20" s="41">
        <v>3832.7333333333336</v>
      </c>
      <c r="J20" s="41">
        <v>3992.4333333333343</v>
      </c>
      <c r="K20" s="41">
        <v>4037.166666666667</v>
      </c>
      <c r="L20" s="41">
        <v>4072.2833333333347</v>
      </c>
      <c r="M20" s="31">
        <v>4002.05</v>
      </c>
      <c r="N20" s="31">
        <v>3922.2</v>
      </c>
      <c r="O20" s="42">
        <v>427000</v>
      </c>
      <c r="P20" s="43">
        <v>1.8770530267480056E-3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752.65</v>
      </c>
      <c r="F21" s="40">
        <v>758.48333333333323</v>
      </c>
      <c r="G21" s="41">
        <v>743.41666666666652</v>
      </c>
      <c r="H21" s="41">
        <v>734.18333333333328</v>
      </c>
      <c r="I21" s="41">
        <v>719.11666666666656</v>
      </c>
      <c r="J21" s="41">
        <v>767.71666666666647</v>
      </c>
      <c r="K21" s="41">
        <v>782.7833333333333</v>
      </c>
      <c r="L21" s="41">
        <v>792.01666666666642</v>
      </c>
      <c r="M21" s="31">
        <v>773.55</v>
      </c>
      <c r="N21" s="31">
        <v>749.25</v>
      </c>
      <c r="O21" s="42">
        <v>9150000</v>
      </c>
      <c r="P21" s="43">
        <v>-1.6552020636285469E-2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396.45</v>
      </c>
      <c r="F22" s="40">
        <v>399.63333333333327</v>
      </c>
      <c r="G22" s="41">
        <v>391.86666666666656</v>
      </c>
      <c r="H22" s="41">
        <v>387.2833333333333</v>
      </c>
      <c r="I22" s="41">
        <v>379.51666666666659</v>
      </c>
      <c r="J22" s="41">
        <v>404.21666666666653</v>
      </c>
      <c r="K22" s="41">
        <v>411.98333333333329</v>
      </c>
      <c r="L22" s="41">
        <v>416.56666666666649</v>
      </c>
      <c r="M22" s="31">
        <v>407.4</v>
      </c>
      <c r="N22" s="31">
        <v>395.05</v>
      </c>
      <c r="O22" s="42">
        <v>20229000</v>
      </c>
      <c r="P22" s="43">
        <v>7.1508024789448593E-2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780.65</v>
      </c>
      <c r="F23" s="40">
        <v>785.0333333333333</v>
      </c>
      <c r="G23" s="41">
        <v>774.21666666666658</v>
      </c>
      <c r="H23" s="41">
        <v>767.7833333333333</v>
      </c>
      <c r="I23" s="41">
        <v>756.96666666666658</v>
      </c>
      <c r="J23" s="41">
        <v>791.46666666666658</v>
      </c>
      <c r="K23" s="41">
        <v>802.28333333333319</v>
      </c>
      <c r="L23" s="41">
        <v>808.71666666666658</v>
      </c>
      <c r="M23" s="31">
        <v>795.85</v>
      </c>
      <c r="N23" s="31">
        <v>778.6</v>
      </c>
      <c r="O23" s="42">
        <v>2445300</v>
      </c>
      <c r="P23" s="43">
        <v>1.6925892040256175E-2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4392.3</v>
      </c>
      <c r="F24" s="40">
        <v>4432.05</v>
      </c>
      <c r="G24" s="41">
        <v>4331.55</v>
      </c>
      <c r="H24" s="41">
        <v>4270.8</v>
      </c>
      <c r="I24" s="41">
        <v>4170.3</v>
      </c>
      <c r="J24" s="41">
        <v>4492.8</v>
      </c>
      <c r="K24" s="41">
        <v>4593.3</v>
      </c>
      <c r="L24" s="41">
        <v>4654.05</v>
      </c>
      <c r="M24" s="31">
        <v>4532.55</v>
      </c>
      <c r="N24" s="31">
        <v>4371.3</v>
      </c>
      <c r="O24" s="42">
        <v>2723500</v>
      </c>
      <c r="P24" s="43">
        <v>5.6029468786351296E-2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222.75</v>
      </c>
      <c r="F25" s="40">
        <v>225.86666666666667</v>
      </c>
      <c r="G25" s="41">
        <v>218.98333333333335</v>
      </c>
      <c r="H25" s="41">
        <v>215.21666666666667</v>
      </c>
      <c r="I25" s="41">
        <v>208.33333333333334</v>
      </c>
      <c r="J25" s="41">
        <v>229.63333333333335</v>
      </c>
      <c r="K25" s="41">
        <v>236.51666666666668</v>
      </c>
      <c r="L25" s="41">
        <v>240.28333333333336</v>
      </c>
      <c r="M25" s="31">
        <v>232.75</v>
      </c>
      <c r="N25" s="31">
        <v>222.1</v>
      </c>
      <c r="O25" s="42">
        <v>13750000</v>
      </c>
      <c r="P25" s="43">
        <v>2.9769706047556636E-2</v>
      </c>
    </row>
    <row r="26" spans="1:16" ht="12.75" customHeight="1">
      <c r="A26" s="31">
        <v>16</v>
      </c>
      <c r="B26" s="353" t="s">
        <v>50</v>
      </c>
      <c r="C26" s="33" t="s">
        <v>56</v>
      </c>
      <c r="D26" s="34">
        <v>44497</v>
      </c>
      <c r="E26" s="40">
        <v>130</v>
      </c>
      <c r="F26" s="40">
        <v>131.35</v>
      </c>
      <c r="G26" s="41">
        <v>128.1</v>
      </c>
      <c r="H26" s="41">
        <v>126.19999999999999</v>
      </c>
      <c r="I26" s="41">
        <v>122.94999999999999</v>
      </c>
      <c r="J26" s="41">
        <v>133.25</v>
      </c>
      <c r="K26" s="41">
        <v>136.5</v>
      </c>
      <c r="L26" s="41">
        <v>138.4</v>
      </c>
      <c r="M26" s="31">
        <v>134.6</v>
      </c>
      <c r="N26" s="31">
        <v>129.44999999999999</v>
      </c>
      <c r="O26" s="42">
        <v>52150500</v>
      </c>
      <c r="P26" s="43">
        <v>-1.4624606751126605E-2</v>
      </c>
    </row>
    <row r="27" spans="1:16" ht="12.75" customHeight="1">
      <c r="A27" s="31">
        <v>17</v>
      </c>
      <c r="B27" s="354" t="s">
        <v>57</v>
      </c>
      <c r="C27" s="33" t="s">
        <v>58</v>
      </c>
      <c r="D27" s="34">
        <v>44497</v>
      </c>
      <c r="E27" s="40">
        <v>3215.5</v>
      </c>
      <c r="F27" s="40">
        <v>3235.65</v>
      </c>
      <c r="G27" s="41">
        <v>3188.5</v>
      </c>
      <c r="H27" s="41">
        <v>3161.5</v>
      </c>
      <c r="I27" s="41">
        <v>3114.35</v>
      </c>
      <c r="J27" s="41">
        <v>3262.65</v>
      </c>
      <c r="K27" s="41">
        <v>3309.8000000000006</v>
      </c>
      <c r="L27" s="41">
        <v>3336.8</v>
      </c>
      <c r="M27" s="31">
        <v>3282.8</v>
      </c>
      <c r="N27" s="31">
        <v>3208.65</v>
      </c>
      <c r="O27" s="42">
        <v>4178400</v>
      </c>
      <c r="P27" s="43">
        <v>2.306449243425885E-2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2249.35</v>
      </c>
      <c r="F28" s="40">
        <v>2294.4</v>
      </c>
      <c r="G28" s="41">
        <v>2198.9</v>
      </c>
      <c r="H28" s="41">
        <v>2148.4499999999998</v>
      </c>
      <c r="I28" s="41">
        <v>2052.9499999999998</v>
      </c>
      <c r="J28" s="41">
        <v>2344.8500000000004</v>
      </c>
      <c r="K28" s="41">
        <v>2440.3500000000004</v>
      </c>
      <c r="L28" s="41">
        <v>2490.8000000000006</v>
      </c>
      <c r="M28" s="31">
        <v>2389.9</v>
      </c>
      <c r="N28" s="31">
        <v>2243.9499999999998</v>
      </c>
      <c r="O28" s="42">
        <v>697400</v>
      </c>
      <c r="P28" s="43">
        <v>-8.2127493156042234E-3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1205.3</v>
      </c>
      <c r="F29" s="40">
        <v>1222.1166666666668</v>
      </c>
      <c r="G29" s="41">
        <v>1180.2333333333336</v>
      </c>
      <c r="H29" s="41">
        <v>1155.1666666666667</v>
      </c>
      <c r="I29" s="41">
        <v>1113.2833333333335</v>
      </c>
      <c r="J29" s="41">
        <v>1247.1833333333336</v>
      </c>
      <c r="K29" s="41">
        <v>1289.0666666666668</v>
      </c>
      <c r="L29" s="41">
        <v>1314.1333333333337</v>
      </c>
      <c r="M29" s="31">
        <v>1264</v>
      </c>
      <c r="N29" s="31">
        <v>1197.05</v>
      </c>
      <c r="O29" s="42">
        <v>4746000</v>
      </c>
      <c r="P29" s="43">
        <v>-8.4612973989345031E-3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715.55</v>
      </c>
      <c r="F30" s="40">
        <v>719.83333333333337</v>
      </c>
      <c r="G30" s="41">
        <v>708.36666666666679</v>
      </c>
      <c r="H30" s="41">
        <v>701.18333333333339</v>
      </c>
      <c r="I30" s="41">
        <v>689.71666666666681</v>
      </c>
      <c r="J30" s="41">
        <v>727.01666666666677</v>
      </c>
      <c r="K30" s="41">
        <v>738.48333333333323</v>
      </c>
      <c r="L30" s="41">
        <v>745.66666666666674</v>
      </c>
      <c r="M30" s="31">
        <v>731.3</v>
      </c>
      <c r="N30" s="31">
        <v>712.65</v>
      </c>
      <c r="O30" s="42">
        <v>14885000</v>
      </c>
      <c r="P30" s="43">
        <v>-7.4180739189248161E-4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779.95</v>
      </c>
      <c r="F31" s="40">
        <v>784.43333333333339</v>
      </c>
      <c r="G31" s="41">
        <v>773.66666666666674</v>
      </c>
      <c r="H31" s="41">
        <v>767.38333333333333</v>
      </c>
      <c r="I31" s="41">
        <v>756.61666666666667</v>
      </c>
      <c r="J31" s="41">
        <v>790.71666666666681</v>
      </c>
      <c r="K31" s="41">
        <v>801.48333333333346</v>
      </c>
      <c r="L31" s="41">
        <v>807.76666666666688</v>
      </c>
      <c r="M31" s="31">
        <v>795.2</v>
      </c>
      <c r="N31" s="31">
        <v>778.15</v>
      </c>
      <c r="O31" s="42">
        <v>33566400</v>
      </c>
      <c r="P31" s="43">
        <v>1.4302059496567506E-4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3771.95</v>
      </c>
      <c r="F32" s="40">
        <v>3807.1</v>
      </c>
      <c r="G32" s="41">
        <v>3726.7</v>
      </c>
      <c r="H32" s="41">
        <v>3681.45</v>
      </c>
      <c r="I32" s="41">
        <v>3601.0499999999997</v>
      </c>
      <c r="J32" s="41">
        <v>3852.35</v>
      </c>
      <c r="K32" s="41">
        <v>3932.7500000000005</v>
      </c>
      <c r="L32" s="41">
        <v>3978</v>
      </c>
      <c r="M32" s="31">
        <v>3887.5</v>
      </c>
      <c r="N32" s="31">
        <v>3761.85</v>
      </c>
      <c r="O32" s="42">
        <v>3062500</v>
      </c>
      <c r="P32" s="43">
        <v>-8.6590596423080039E-3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17637.400000000001</v>
      </c>
      <c r="F33" s="40">
        <v>17808.3</v>
      </c>
      <c r="G33" s="41">
        <v>17430.8</v>
      </c>
      <c r="H33" s="41">
        <v>17224.2</v>
      </c>
      <c r="I33" s="41">
        <v>16846.7</v>
      </c>
      <c r="J33" s="41">
        <v>18014.899999999998</v>
      </c>
      <c r="K33" s="41">
        <v>18392.399999999998</v>
      </c>
      <c r="L33" s="41">
        <v>18598.999999999996</v>
      </c>
      <c r="M33" s="31">
        <v>18185.8</v>
      </c>
      <c r="N33" s="31">
        <v>17601.7</v>
      </c>
      <c r="O33" s="42">
        <v>813150</v>
      </c>
      <c r="P33" s="43">
        <v>-1.0856673661162303E-2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7739.3</v>
      </c>
      <c r="F34" s="40">
        <v>7777.0166666666664</v>
      </c>
      <c r="G34" s="41">
        <v>7655.0333333333328</v>
      </c>
      <c r="H34" s="41">
        <v>7570.7666666666664</v>
      </c>
      <c r="I34" s="41">
        <v>7448.7833333333328</v>
      </c>
      <c r="J34" s="41">
        <v>7861.2833333333328</v>
      </c>
      <c r="K34" s="41">
        <v>7983.2666666666664</v>
      </c>
      <c r="L34" s="41">
        <v>8067.5333333333328</v>
      </c>
      <c r="M34" s="31">
        <v>7899</v>
      </c>
      <c r="N34" s="31">
        <v>7692.75</v>
      </c>
      <c r="O34" s="42">
        <v>4255625</v>
      </c>
      <c r="P34" s="43">
        <v>-2.1020243846330802E-2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2514.9</v>
      </c>
      <c r="F35" s="40">
        <v>2526.7833333333333</v>
      </c>
      <c r="G35" s="41">
        <v>2495.9666666666667</v>
      </c>
      <c r="H35" s="41">
        <v>2477.0333333333333</v>
      </c>
      <c r="I35" s="41">
        <v>2446.2166666666667</v>
      </c>
      <c r="J35" s="41">
        <v>2545.7166666666667</v>
      </c>
      <c r="K35" s="41">
        <v>2576.5333333333333</v>
      </c>
      <c r="L35" s="41">
        <v>2595.4666666666667</v>
      </c>
      <c r="M35" s="31">
        <v>2557.6</v>
      </c>
      <c r="N35" s="31">
        <v>2507.85</v>
      </c>
      <c r="O35" s="42">
        <v>1564800</v>
      </c>
      <c r="P35" s="43">
        <v>1.0852713178294573E-2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305.85000000000002</v>
      </c>
      <c r="F36" s="40">
        <v>306.05</v>
      </c>
      <c r="G36" s="41">
        <v>300.45000000000005</v>
      </c>
      <c r="H36" s="41">
        <v>295.05</v>
      </c>
      <c r="I36" s="41">
        <v>289.45000000000005</v>
      </c>
      <c r="J36" s="41">
        <v>311.45000000000005</v>
      </c>
      <c r="K36" s="41">
        <v>317.05000000000007</v>
      </c>
      <c r="L36" s="41">
        <v>322.45000000000005</v>
      </c>
      <c r="M36" s="31">
        <v>311.64999999999998</v>
      </c>
      <c r="N36" s="31">
        <v>300.64999999999998</v>
      </c>
      <c r="O36" s="42">
        <v>24863400</v>
      </c>
      <c r="P36" s="43">
        <v>-2.9236067186731322E-2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82.55</v>
      </c>
      <c r="F37" s="40">
        <v>83.65</v>
      </c>
      <c r="G37" s="41">
        <v>81.050000000000011</v>
      </c>
      <c r="H37" s="41">
        <v>79.550000000000011</v>
      </c>
      <c r="I37" s="41">
        <v>76.950000000000017</v>
      </c>
      <c r="J37" s="41">
        <v>85.15</v>
      </c>
      <c r="K37" s="41">
        <v>87.75</v>
      </c>
      <c r="L37" s="41">
        <v>89.25</v>
      </c>
      <c r="M37" s="31">
        <v>86.25</v>
      </c>
      <c r="N37" s="31">
        <v>82.15</v>
      </c>
      <c r="O37" s="42">
        <v>167883300</v>
      </c>
      <c r="P37" s="43">
        <v>9.4266619767850862E-3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1829.2</v>
      </c>
      <c r="F38" s="40">
        <v>1839.6666666666667</v>
      </c>
      <c r="G38" s="41">
        <v>1814.5333333333335</v>
      </c>
      <c r="H38" s="41">
        <v>1799.8666666666668</v>
      </c>
      <c r="I38" s="41">
        <v>1774.7333333333336</v>
      </c>
      <c r="J38" s="41">
        <v>1854.3333333333335</v>
      </c>
      <c r="K38" s="41">
        <v>1879.4666666666667</v>
      </c>
      <c r="L38" s="41">
        <v>1894.1333333333334</v>
      </c>
      <c r="M38" s="31">
        <v>1864.8</v>
      </c>
      <c r="N38" s="31">
        <v>1825</v>
      </c>
      <c r="O38" s="42">
        <v>1845800</v>
      </c>
      <c r="P38" s="43">
        <v>-2.865412445730825E-2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199.65</v>
      </c>
      <c r="F39" s="40">
        <v>202.36666666666667</v>
      </c>
      <c r="G39" s="41">
        <v>195.78333333333336</v>
      </c>
      <c r="H39" s="41">
        <v>191.91666666666669</v>
      </c>
      <c r="I39" s="41">
        <v>185.33333333333337</v>
      </c>
      <c r="J39" s="41">
        <v>206.23333333333335</v>
      </c>
      <c r="K39" s="41">
        <v>212.81666666666666</v>
      </c>
      <c r="L39" s="41">
        <v>216.68333333333334</v>
      </c>
      <c r="M39" s="31">
        <v>208.95</v>
      </c>
      <c r="N39" s="31">
        <v>198.5</v>
      </c>
      <c r="O39" s="42">
        <v>27037000</v>
      </c>
      <c r="P39" s="43">
        <v>1.7737090544986411E-2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821.25</v>
      </c>
      <c r="F40" s="40">
        <v>824.01666666666677</v>
      </c>
      <c r="G40" s="41">
        <v>814.48333333333358</v>
      </c>
      <c r="H40" s="41">
        <v>807.71666666666681</v>
      </c>
      <c r="I40" s="41">
        <v>798.18333333333362</v>
      </c>
      <c r="J40" s="41">
        <v>830.78333333333353</v>
      </c>
      <c r="K40" s="41">
        <v>840.31666666666661</v>
      </c>
      <c r="L40" s="41">
        <v>847.08333333333348</v>
      </c>
      <c r="M40" s="31">
        <v>833.55</v>
      </c>
      <c r="N40" s="31">
        <v>817.25</v>
      </c>
      <c r="O40" s="42">
        <v>4645300</v>
      </c>
      <c r="P40" s="43">
        <v>4.7585058291696406E-3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724.35</v>
      </c>
      <c r="F41" s="40">
        <v>726.23333333333323</v>
      </c>
      <c r="G41" s="41">
        <v>716.96666666666647</v>
      </c>
      <c r="H41" s="41">
        <v>709.58333333333326</v>
      </c>
      <c r="I41" s="41">
        <v>700.31666666666649</v>
      </c>
      <c r="J41" s="41">
        <v>733.61666666666645</v>
      </c>
      <c r="K41" s="41">
        <v>742.8833333333331</v>
      </c>
      <c r="L41" s="41">
        <v>750.26666666666642</v>
      </c>
      <c r="M41" s="31">
        <v>735.5</v>
      </c>
      <c r="N41" s="31">
        <v>718.85</v>
      </c>
      <c r="O41" s="42">
        <v>11920500</v>
      </c>
      <c r="P41" s="43">
        <v>5.0218052068190827E-2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693.9</v>
      </c>
      <c r="F42" s="40">
        <v>697.7833333333333</v>
      </c>
      <c r="G42" s="41">
        <v>687.16666666666663</v>
      </c>
      <c r="H42" s="41">
        <v>680.43333333333328</v>
      </c>
      <c r="I42" s="41">
        <v>669.81666666666661</v>
      </c>
      <c r="J42" s="41">
        <v>704.51666666666665</v>
      </c>
      <c r="K42" s="41">
        <v>715.13333333333344</v>
      </c>
      <c r="L42" s="41">
        <v>721.86666666666667</v>
      </c>
      <c r="M42" s="31">
        <v>708.4</v>
      </c>
      <c r="N42" s="31">
        <v>691.05</v>
      </c>
      <c r="O42" s="42">
        <v>75042054</v>
      </c>
      <c r="P42" s="43">
        <v>-2.7544236973311174E-2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63.35</v>
      </c>
      <c r="F43" s="40">
        <v>64.466666666666669</v>
      </c>
      <c r="G43" s="41">
        <v>61.63333333333334</v>
      </c>
      <c r="H43" s="41">
        <v>59.916666666666671</v>
      </c>
      <c r="I43" s="41">
        <v>57.083333333333343</v>
      </c>
      <c r="J43" s="41">
        <v>66.183333333333337</v>
      </c>
      <c r="K43" s="41">
        <v>69.016666666666652</v>
      </c>
      <c r="L43" s="41">
        <v>70.733333333333334</v>
      </c>
      <c r="M43" s="31">
        <v>67.3</v>
      </c>
      <c r="N43" s="31">
        <v>62.75</v>
      </c>
      <c r="O43" s="42">
        <v>119143500</v>
      </c>
      <c r="P43" s="43">
        <v>-1.6383495145631068E-2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356.75</v>
      </c>
      <c r="F44" s="40">
        <v>359.18333333333334</v>
      </c>
      <c r="G44" s="41">
        <v>353.56666666666666</v>
      </c>
      <c r="H44" s="41">
        <v>350.38333333333333</v>
      </c>
      <c r="I44" s="41">
        <v>344.76666666666665</v>
      </c>
      <c r="J44" s="41">
        <v>362.36666666666667</v>
      </c>
      <c r="K44" s="41">
        <v>367.98333333333335</v>
      </c>
      <c r="L44" s="41">
        <v>371.16666666666669</v>
      </c>
      <c r="M44" s="31">
        <v>364.8</v>
      </c>
      <c r="N44" s="31">
        <v>356</v>
      </c>
      <c r="O44" s="42">
        <v>17578900</v>
      </c>
      <c r="P44" s="43">
        <v>1.6626762436818304E-2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17311.150000000001</v>
      </c>
      <c r="F45" s="40">
        <v>16770.316666666666</v>
      </c>
      <c r="G45" s="41">
        <v>16100.633333333331</v>
      </c>
      <c r="H45" s="41">
        <v>14890.116666666665</v>
      </c>
      <c r="I45" s="41">
        <v>14220.433333333331</v>
      </c>
      <c r="J45" s="41">
        <v>17980.833333333332</v>
      </c>
      <c r="K45" s="41">
        <v>18650.516666666666</v>
      </c>
      <c r="L45" s="41">
        <v>19861.033333333333</v>
      </c>
      <c r="M45" s="31">
        <v>17440</v>
      </c>
      <c r="N45" s="31">
        <v>15559.8</v>
      </c>
      <c r="O45" s="42">
        <v>182700</v>
      </c>
      <c r="P45" s="43">
        <v>0.24243454607276438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447.5</v>
      </c>
      <c r="F46" s="40">
        <v>448.66666666666669</v>
      </c>
      <c r="G46" s="41">
        <v>444.58333333333337</v>
      </c>
      <c r="H46" s="41">
        <v>441.66666666666669</v>
      </c>
      <c r="I46" s="41">
        <v>437.58333333333337</v>
      </c>
      <c r="J46" s="41">
        <v>451.58333333333337</v>
      </c>
      <c r="K46" s="41">
        <v>455.66666666666674</v>
      </c>
      <c r="L46" s="41">
        <v>458.58333333333337</v>
      </c>
      <c r="M46" s="31">
        <v>452.75</v>
      </c>
      <c r="N46" s="31">
        <v>445.75</v>
      </c>
      <c r="O46" s="42">
        <v>38957400</v>
      </c>
      <c r="P46" s="43">
        <v>-4.3244237935317663E-3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3939.35</v>
      </c>
      <c r="F47" s="40">
        <v>3943.0333333333333</v>
      </c>
      <c r="G47" s="41">
        <v>3884.0666666666666</v>
      </c>
      <c r="H47" s="41">
        <v>3828.7833333333333</v>
      </c>
      <c r="I47" s="41">
        <v>3769.8166666666666</v>
      </c>
      <c r="J47" s="41">
        <v>3998.3166666666666</v>
      </c>
      <c r="K47" s="41">
        <v>4057.2833333333328</v>
      </c>
      <c r="L47" s="41">
        <v>4112.5666666666666</v>
      </c>
      <c r="M47" s="31">
        <v>4002</v>
      </c>
      <c r="N47" s="31">
        <v>3887.75</v>
      </c>
      <c r="O47" s="42">
        <v>1113600</v>
      </c>
      <c r="P47" s="43">
        <v>-5.9300557526609225E-2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550.6</v>
      </c>
      <c r="F48" s="40">
        <v>555.26666666666677</v>
      </c>
      <c r="G48" s="41">
        <v>543.48333333333358</v>
      </c>
      <c r="H48" s="41">
        <v>536.36666666666679</v>
      </c>
      <c r="I48" s="41">
        <v>524.5833333333336</v>
      </c>
      <c r="J48" s="41">
        <v>562.38333333333355</v>
      </c>
      <c r="K48" s="41">
        <v>574.16666666666663</v>
      </c>
      <c r="L48" s="41">
        <v>581.28333333333353</v>
      </c>
      <c r="M48" s="31">
        <v>567.04999999999995</v>
      </c>
      <c r="N48" s="31">
        <v>548.15</v>
      </c>
      <c r="O48" s="42">
        <v>18152200</v>
      </c>
      <c r="P48" s="43">
        <v>2.0405639376700469E-2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174.95</v>
      </c>
      <c r="F49" s="40">
        <v>177.56666666666669</v>
      </c>
      <c r="G49" s="41">
        <v>170.93333333333339</v>
      </c>
      <c r="H49" s="41">
        <v>166.91666666666671</v>
      </c>
      <c r="I49" s="41">
        <v>160.28333333333342</v>
      </c>
      <c r="J49" s="41">
        <v>181.58333333333337</v>
      </c>
      <c r="K49" s="41">
        <v>188.21666666666664</v>
      </c>
      <c r="L49" s="41">
        <v>192.23333333333335</v>
      </c>
      <c r="M49" s="31">
        <v>184.2</v>
      </c>
      <c r="N49" s="31">
        <v>173.55</v>
      </c>
      <c r="O49" s="42">
        <v>83003400</v>
      </c>
      <c r="P49" s="43">
        <v>3.2997311827956989E-2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672.55</v>
      </c>
      <c r="F50" s="40">
        <v>685.08333333333337</v>
      </c>
      <c r="G50" s="41">
        <v>657.4666666666667</v>
      </c>
      <c r="H50" s="41">
        <v>642.38333333333333</v>
      </c>
      <c r="I50" s="41">
        <v>614.76666666666665</v>
      </c>
      <c r="J50" s="41">
        <v>700.16666666666674</v>
      </c>
      <c r="K50" s="41">
        <v>727.7833333333333</v>
      </c>
      <c r="L50" s="41">
        <v>742.86666666666679</v>
      </c>
      <c r="M50" s="31">
        <v>712.7</v>
      </c>
      <c r="N50" s="31">
        <v>670</v>
      </c>
      <c r="O50" s="42">
        <v>4494750</v>
      </c>
      <c r="P50" s="43">
        <v>-2.9473684210526315E-2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561.5</v>
      </c>
      <c r="F51" s="40">
        <v>568.51666666666677</v>
      </c>
      <c r="G51" s="41">
        <v>552.33333333333348</v>
      </c>
      <c r="H51" s="41">
        <v>543.16666666666674</v>
      </c>
      <c r="I51" s="41">
        <v>526.98333333333346</v>
      </c>
      <c r="J51" s="41">
        <v>577.68333333333351</v>
      </c>
      <c r="K51" s="41">
        <v>593.86666666666667</v>
      </c>
      <c r="L51" s="41">
        <v>603.03333333333353</v>
      </c>
      <c r="M51" s="31">
        <v>584.70000000000005</v>
      </c>
      <c r="N51" s="31">
        <v>559.35</v>
      </c>
      <c r="O51" s="42">
        <v>11621250</v>
      </c>
      <c r="P51" s="43">
        <v>-5.0299657534246577E-3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914.65</v>
      </c>
      <c r="F52" s="40">
        <v>922.73333333333323</v>
      </c>
      <c r="G52" s="41">
        <v>904.81666666666649</v>
      </c>
      <c r="H52" s="41">
        <v>894.98333333333323</v>
      </c>
      <c r="I52" s="41">
        <v>877.06666666666649</v>
      </c>
      <c r="J52" s="41">
        <v>932.56666666666649</v>
      </c>
      <c r="K52" s="41">
        <v>950.48333333333323</v>
      </c>
      <c r="L52" s="41">
        <v>960.31666666666649</v>
      </c>
      <c r="M52" s="31">
        <v>940.65</v>
      </c>
      <c r="N52" s="31">
        <v>912.9</v>
      </c>
      <c r="O52" s="42">
        <v>10422750</v>
      </c>
      <c r="P52" s="43">
        <v>9.3345152052366015E-2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193.25</v>
      </c>
      <c r="F53" s="40">
        <v>196.5</v>
      </c>
      <c r="G53" s="41">
        <v>189.05</v>
      </c>
      <c r="H53" s="41">
        <v>184.85000000000002</v>
      </c>
      <c r="I53" s="41">
        <v>177.40000000000003</v>
      </c>
      <c r="J53" s="41">
        <v>200.7</v>
      </c>
      <c r="K53" s="41">
        <v>208.14999999999998</v>
      </c>
      <c r="L53" s="41">
        <v>212.34999999999997</v>
      </c>
      <c r="M53" s="31">
        <v>203.95</v>
      </c>
      <c r="N53" s="31">
        <v>192.3</v>
      </c>
      <c r="O53" s="42">
        <v>62323800</v>
      </c>
      <c r="P53" s="43">
        <v>-6.1616770477529968E-3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5301.1</v>
      </c>
      <c r="F54" s="40">
        <v>5355.3666666666668</v>
      </c>
      <c r="G54" s="41">
        <v>5225.7333333333336</v>
      </c>
      <c r="H54" s="41">
        <v>5150.3666666666668</v>
      </c>
      <c r="I54" s="41">
        <v>5020.7333333333336</v>
      </c>
      <c r="J54" s="41">
        <v>5430.7333333333336</v>
      </c>
      <c r="K54" s="41">
        <v>5560.3666666666668</v>
      </c>
      <c r="L54" s="41">
        <v>5635.7333333333336</v>
      </c>
      <c r="M54" s="31">
        <v>5485</v>
      </c>
      <c r="N54" s="31">
        <v>5280</v>
      </c>
      <c r="O54" s="42">
        <v>741000</v>
      </c>
      <c r="P54" s="43">
        <v>-7.1195788418149913E-2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1682.35</v>
      </c>
      <c r="F55" s="40">
        <v>1688.2833333333335</v>
      </c>
      <c r="G55" s="41">
        <v>1672.666666666667</v>
      </c>
      <c r="H55" s="41">
        <v>1662.9833333333333</v>
      </c>
      <c r="I55" s="41">
        <v>1647.3666666666668</v>
      </c>
      <c r="J55" s="41">
        <v>1697.9666666666672</v>
      </c>
      <c r="K55" s="41">
        <v>1713.5833333333335</v>
      </c>
      <c r="L55" s="41">
        <v>1723.2666666666673</v>
      </c>
      <c r="M55" s="31">
        <v>1703.9</v>
      </c>
      <c r="N55" s="31">
        <v>1678.6</v>
      </c>
      <c r="O55" s="42">
        <v>2522100</v>
      </c>
      <c r="P55" s="43">
        <v>1.6680567139282735E-3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696.8</v>
      </c>
      <c r="F56" s="40">
        <v>702.6</v>
      </c>
      <c r="G56" s="41">
        <v>689.2</v>
      </c>
      <c r="H56" s="41">
        <v>681.6</v>
      </c>
      <c r="I56" s="41">
        <v>668.2</v>
      </c>
      <c r="J56" s="41">
        <v>710.2</v>
      </c>
      <c r="K56" s="41">
        <v>723.59999999999991</v>
      </c>
      <c r="L56" s="41">
        <v>731.2</v>
      </c>
      <c r="M56" s="31">
        <v>716</v>
      </c>
      <c r="N56" s="31">
        <v>695</v>
      </c>
      <c r="O56" s="42">
        <v>7150725</v>
      </c>
      <c r="P56" s="43">
        <v>-1.2944983818770227E-2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858.15</v>
      </c>
      <c r="F57" s="40">
        <v>851.85</v>
      </c>
      <c r="G57" s="41">
        <v>837.85</v>
      </c>
      <c r="H57" s="41">
        <v>817.55</v>
      </c>
      <c r="I57" s="41">
        <v>803.55</v>
      </c>
      <c r="J57" s="41">
        <v>872.15000000000009</v>
      </c>
      <c r="K57" s="41">
        <v>886.15000000000009</v>
      </c>
      <c r="L57" s="41">
        <v>906.45000000000016</v>
      </c>
      <c r="M57" s="31">
        <v>865.85</v>
      </c>
      <c r="N57" s="31">
        <v>831.55</v>
      </c>
      <c r="O57" s="42">
        <v>2118750</v>
      </c>
      <c r="P57" s="43">
        <v>-5.7809894385769875E-2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477.6</v>
      </c>
      <c r="F58" s="40">
        <v>483.08333333333331</v>
      </c>
      <c r="G58" s="41">
        <v>468.51666666666665</v>
      </c>
      <c r="H58" s="41">
        <v>459.43333333333334</v>
      </c>
      <c r="I58" s="41">
        <v>444.86666666666667</v>
      </c>
      <c r="J58" s="41">
        <v>492.16666666666663</v>
      </c>
      <c r="K58" s="41">
        <v>506.73333333333335</v>
      </c>
      <c r="L58" s="41">
        <v>515.81666666666661</v>
      </c>
      <c r="M58" s="31">
        <v>497.65</v>
      </c>
      <c r="N58" s="31">
        <v>474</v>
      </c>
      <c r="O58" s="42">
        <v>1015300</v>
      </c>
      <c r="P58" s="43">
        <v>0.30551626591230552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159.5</v>
      </c>
      <c r="F59" s="40">
        <v>161.19999999999999</v>
      </c>
      <c r="G59" s="41">
        <v>156.99999999999997</v>
      </c>
      <c r="H59" s="41">
        <v>154.49999999999997</v>
      </c>
      <c r="I59" s="41">
        <v>150.29999999999995</v>
      </c>
      <c r="J59" s="41">
        <v>163.69999999999999</v>
      </c>
      <c r="K59" s="41">
        <v>167.90000000000003</v>
      </c>
      <c r="L59" s="41">
        <v>170.4</v>
      </c>
      <c r="M59" s="31">
        <v>165.4</v>
      </c>
      <c r="N59" s="31">
        <v>158.69999999999999</v>
      </c>
      <c r="O59" s="42">
        <v>8401000</v>
      </c>
      <c r="P59" s="43">
        <v>-4.912280701754386E-2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884.65</v>
      </c>
      <c r="F60" s="40">
        <v>894.20000000000016</v>
      </c>
      <c r="G60" s="41">
        <v>871.40000000000032</v>
      </c>
      <c r="H60" s="41">
        <v>858.1500000000002</v>
      </c>
      <c r="I60" s="41">
        <v>835.35000000000036</v>
      </c>
      <c r="J60" s="41">
        <v>907.45000000000027</v>
      </c>
      <c r="K60" s="41">
        <v>930.25000000000023</v>
      </c>
      <c r="L60" s="41">
        <v>943.50000000000023</v>
      </c>
      <c r="M60" s="31">
        <v>917</v>
      </c>
      <c r="N60" s="31">
        <v>880.95</v>
      </c>
      <c r="O60" s="42">
        <v>2615400</v>
      </c>
      <c r="P60" s="43">
        <v>-1.3745704467353953E-3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617.6</v>
      </c>
      <c r="F61" s="40">
        <v>620.0333333333333</v>
      </c>
      <c r="G61" s="41">
        <v>614.21666666666658</v>
      </c>
      <c r="H61" s="41">
        <v>610.83333333333326</v>
      </c>
      <c r="I61" s="41">
        <v>605.01666666666654</v>
      </c>
      <c r="J61" s="41">
        <v>623.41666666666663</v>
      </c>
      <c r="K61" s="41">
        <v>629.23333333333323</v>
      </c>
      <c r="L61" s="41">
        <v>632.61666666666667</v>
      </c>
      <c r="M61" s="31">
        <v>625.85</v>
      </c>
      <c r="N61" s="31">
        <v>616.65</v>
      </c>
      <c r="O61" s="42">
        <v>11256250</v>
      </c>
      <c r="P61" s="43">
        <v>1.7974225638706761E-2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2101</v>
      </c>
      <c r="F62" s="40">
        <v>2105.35</v>
      </c>
      <c r="G62" s="41">
        <v>2056.6999999999998</v>
      </c>
      <c r="H62" s="41">
        <v>2012.4</v>
      </c>
      <c r="I62" s="41">
        <v>1963.75</v>
      </c>
      <c r="J62" s="41">
        <v>2149.6499999999996</v>
      </c>
      <c r="K62" s="41">
        <v>2198.3000000000002</v>
      </c>
      <c r="L62" s="41">
        <v>2242.5999999999995</v>
      </c>
      <c r="M62" s="31">
        <v>2154</v>
      </c>
      <c r="N62" s="31">
        <v>2061.0500000000002</v>
      </c>
      <c r="O62" s="42">
        <v>286250</v>
      </c>
      <c r="P62" s="43">
        <v>-7.3624595469255663E-2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2897.3</v>
      </c>
      <c r="F63" s="40">
        <v>2843.1166666666668</v>
      </c>
      <c r="G63" s="41">
        <v>2746.2333333333336</v>
      </c>
      <c r="H63" s="41">
        <v>2595.166666666667</v>
      </c>
      <c r="I63" s="41">
        <v>2498.2833333333338</v>
      </c>
      <c r="J63" s="41">
        <v>2994.1833333333334</v>
      </c>
      <c r="K63" s="41">
        <v>3091.0666666666666</v>
      </c>
      <c r="L63" s="41">
        <v>3242.1333333333332</v>
      </c>
      <c r="M63" s="31">
        <v>2940</v>
      </c>
      <c r="N63" s="31">
        <v>2692.05</v>
      </c>
      <c r="O63" s="42">
        <v>2848500</v>
      </c>
      <c r="P63" s="43">
        <v>0.10471204188481675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264.89999999999998</v>
      </c>
      <c r="F64" s="40">
        <v>269.7833333333333</v>
      </c>
      <c r="G64" s="41">
        <v>258.66666666666663</v>
      </c>
      <c r="H64" s="41">
        <v>252.43333333333334</v>
      </c>
      <c r="I64" s="41">
        <v>241.31666666666666</v>
      </c>
      <c r="J64" s="41">
        <v>276.01666666666659</v>
      </c>
      <c r="K64" s="41">
        <v>287.13333333333327</v>
      </c>
      <c r="L64" s="41">
        <v>293.36666666666656</v>
      </c>
      <c r="M64" s="31">
        <v>280.89999999999998</v>
      </c>
      <c r="N64" s="31">
        <v>263.55</v>
      </c>
      <c r="O64" s="42">
        <v>10920400</v>
      </c>
      <c r="P64" s="43">
        <v>5.4408172329558073E-2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5156.75</v>
      </c>
      <c r="F65" s="40">
        <v>5175.583333333333</v>
      </c>
      <c r="G65" s="41">
        <v>5119.2666666666664</v>
      </c>
      <c r="H65" s="41">
        <v>5081.7833333333338</v>
      </c>
      <c r="I65" s="41">
        <v>5025.4666666666672</v>
      </c>
      <c r="J65" s="41">
        <v>5213.0666666666657</v>
      </c>
      <c r="K65" s="41">
        <v>5269.3833333333332</v>
      </c>
      <c r="L65" s="41">
        <v>5306.866666666665</v>
      </c>
      <c r="M65" s="31">
        <v>5231.8999999999996</v>
      </c>
      <c r="N65" s="31">
        <v>5138.1000000000004</v>
      </c>
      <c r="O65" s="42">
        <v>2230600</v>
      </c>
      <c r="P65" s="43">
        <v>2.3366585782331264E-3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4851.75</v>
      </c>
      <c r="F66" s="40">
        <v>4867.1333333333332</v>
      </c>
      <c r="G66" s="41">
        <v>4746.2666666666664</v>
      </c>
      <c r="H66" s="41">
        <v>4640.7833333333328</v>
      </c>
      <c r="I66" s="41">
        <v>4519.9166666666661</v>
      </c>
      <c r="J66" s="41">
        <v>4972.6166666666668</v>
      </c>
      <c r="K66" s="41">
        <v>5093.4833333333336</v>
      </c>
      <c r="L66" s="41">
        <v>5198.9666666666672</v>
      </c>
      <c r="M66" s="31">
        <v>4988</v>
      </c>
      <c r="N66" s="31">
        <v>4761.6499999999996</v>
      </c>
      <c r="O66" s="42">
        <v>420875</v>
      </c>
      <c r="P66" s="43">
        <v>2.2782503037667073E-2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409.7</v>
      </c>
      <c r="F67" s="40">
        <v>412.5</v>
      </c>
      <c r="G67" s="41">
        <v>404.3</v>
      </c>
      <c r="H67" s="41">
        <v>398.90000000000003</v>
      </c>
      <c r="I67" s="41">
        <v>390.70000000000005</v>
      </c>
      <c r="J67" s="41">
        <v>417.9</v>
      </c>
      <c r="K67" s="41">
        <v>426.1</v>
      </c>
      <c r="L67" s="41">
        <v>431.49999999999994</v>
      </c>
      <c r="M67" s="31">
        <v>420.7</v>
      </c>
      <c r="N67" s="31">
        <v>407.1</v>
      </c>
      <c r="O67" s="42">
        <v>32514900</v>
      </c>
      <c r="P67" s="43">
        <v>8.805160233439132E-3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4958.1000000000004</v>
      </c>
      <c r="F68" s="40">
        <v>4972.4000000000005</v>
      </c>
      <c r="G68" s="41">
        <v>4894.8000000000011</v>
      </c>
      <c r="H68" s="41">
        <v>4831.5000000000009</v>
      </c>
      <c r="I68" s="41">
        <v>4753.9000000000015</v>
      </c>
      <c r="J68" s="41">
        <v>5035.7000000000007</v>
      </c>
      <c r="K68" s="41">
        <v>5113.3000000000011</v>
      </c>
      <c r="L68" s="41">
        <v>5176.6000000000004</v>
      </c>
      <c r="M68" s="31">
        <v>5050</v>
      </c>
      <c r="N68" s="31">
        <v>4909.1000000000004</v>
      </c>
      <c r="O68" s="42">
        <v>2680125</v>
      </c>
      <c r="P68" s="43">
        <v>1.4478353442157558E-2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2720.2</v>
      </c>
      <c r="F69" s="40">
        <v>2734.9666666666667</v>
      </c>
      <c r="G69" s="41">
        <v>2691.6833333333334</v>
      </c>
      <c r="H69" s="41">
        <v>2663.1666666666665</v>
      </c>
      <c r="I69" s="41">
        <v>2619.8833333333332</v>
      </c>
      <c r="J69" s="41">
        <v>2763.4833333333336</v>
      </c>
      <c r="K69" s="41">
        <v>2806.7666666666673</v>
      </c>
      <c r="L69" s="41">
        <v>2835.2833333333338</v>
      </c>
      <c r="M69" s="31">
        <v>2778.25</v>
      </c>
      <c r="N69" s="31">
        <v>2706.45</v>
      </c>
      <c r="O69" s="42">
        <v>4230800</v>
      </c>
      <c r="P69" s="43">
        <v>6.1934463673899674E-2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1460.75</v>
      </c>
      <c r="F70" s="40">
        <v>1476.1000000000001</v>
      </c>
      <c r="G70" s="41">
        <v>1437.2000000000003</v>
      </c>
      <c r="H70" s="41">
        <v>1413.65</v>
      </c>
      <c r="I70" s="41">
        <v>1374.7500000000002</v>
      </c>
      <c r="J70" s="41">
        <v>1499.6500000000003</v>
      </c>
      <c r="K70" s="41">
        <v>1538.5500000000004</v>
      </c>
      <c r="L70" s="41">
        <v>1562.1000000000004</v>
      </c>
      <c r="M70" s="31">
        <v>1515</v>
      </c>
      <c r="N70" s="31">
        <v>1452.55</v>
      </c>
      <c r="O70" s="42">
        <v>7352400</v>
      </c>
      <c r="P70" s="43">
        <v>-1.4377350143773501E-2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180.05</v>
      </c>
      <c r="F71" s="40">
        <v>181.31666666666669</v>
      </c>
      <c r="G71" s="41">
        <v>178.28333333333339</v>
      </c>
      <c r="H71" s="41">
        <v>176.51666666666671</v>
      </c>
      <c r="I71" s="41">
        <v>173.48333333333341</v>
      </c>
      <c r="J71" s="41">
        <v>183.08333333333337</v>
      </c>
      <c r="K71" s="41">
        <v>186.11666666666667</v>
      </c>
      <c r="L71" s="41">
        <v>187.88333333333335</v>
      </c>
      <c r="M71" s="31">
        <v>184.35</v>
      </c>
      <c r="N71" s="31">
        <v>179.55</v>
      </c>
      <c r="O71" s="42">
        <v>33274800</v>
      </c>
      <c r="P71" s="43">
        <v>4.3294728866760473E-4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84.55</v>
      </c>
      <c r="F72" s="40">
        <v>85.350000000000009</v>
      </c>
      <c r="G72" s="41">
        <v>83.450000000000017</v>
      </c>
      <c r="H72" s="41">
        <v>82.350000000000009</v>
      </c>
      <c r="I72" s="41">
        <v>80.450000000000017</v>
      </c>
      <c r="J72" s="41">
        <v>86.450000000000017</v>
      </c>
      <c r="K72" s="41">
        <v>88.350000000000023</v>
      </c>
      <c r="L72" s="41">
        <v>89.450000000000017</v>
      </c>
      <c r="M72" s="31">
        <v>87.25</v>
      </c>
      <c r="N72" s="31">
        <v>84.25</v>
      </c>
      <c r="O72" s="42">
        <v>89300000</v>
      </c>
      <c r="P72" s="43">
        <v>9.724106739032113E-3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166.35</v>
      </c>
      <c r="F73" s="40">
        <v>167.45000000000002</v>
      </c>
      <c r="G73" s="41">
        <v>163.00000000000003</v>
      </c>
      <c r="H73" s="41">
        <v>159.65</v>
      </c>
      <c r="I73" s="41">
        <v>155.20000000000002</v>
      </c>
      <c r="J73" s="41">
        <v>170.80000000000004</v>
      </c>
      <c r="K73" s="41">
        <v>175.25000000000003</v>
      </c>
      <c r="L73" s="41">
        <v>178.60000000000005</v>
      </c>
      <c r="M73" s="31">
        <v>171.9</v>
      </c>
      <c r="N73" s="31">
        <v>164.1</v>
      </c>
      <c r="O73" s="42">
        <v>48964700</v>
      </c>
      <c r="P73" s="43">
        <v>6.772858397090179E-3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505.1</v>
      </c>
      <c r="F74" s="40">
        <v>510.51666666666671</v>
      </c>
      <c r="G74" s="41">
        <v>498.08333333333337</v>
      </c>
      <c r="H74" s="41">
        <v>491.06666666666666</v>
      </c>
      <c r="I74" s="41">
        <v>478.63333333333333</v>
      </c>
      <c r="J74" s="41">
        <v>517.53333333333342</v>
      </c>
      <c r="K74" s="41">
        <v>529.9666666666667</v>
      </c>
      <c r="L74" s="41">
        <v>536.98333333333346</v>
      </c>
      <c r="M74" s="31">
        <v>522.95000000000005</v>
      </c>
      <c r="N74" s="31">
        <v>503.5</v>
      </c>
      <c r="O74" s="42">
        <v>7311700</v>
      </c>
      <c r="P74" s="43">
        <v>7.6069730586370843E-3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39.450000000000003</v>
      </c>
      <c r="F75" s="40">
        <v>39.916666666666671</v>
      </c>
      <c r="G75" s="41">
        <v>38.733333333333341</v>
      </c>
      <c r="H75" s="41">
        <v>38.016666666666673</v>
      </c>
      <c r="I75" s="41">
        <v>36.833333333333343</v>
      </c>
      <c r="J75" s="41">
        <v>40.63333333333334</v>
      </c>
      <c r="K75" s="41">
        <v>41.816666666666677</v>
      </c>
      <c r="L75" s="41">
        <v>42.533333333333339</v>
      </c>
      <c r="M75" s="31">
        <v>41.1</v>
      </c>
      <c r="N75" s="31">
        <v>39.200000000000003</v>
      </c>
      <c r="O75" s="42">
        <v>112837500</v>
      </c>
      <c r="P75" s="43">
        <v>7.2303675436834703E-3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1018.8</v>
      </c>
      <c r="F76" s="40">
        <v>1033.0666666666666</v>
      </c>
      <c r="G76" s="41">
        <v>1001.9833333333331</v>
      </c>
      <c r="H76" s="41">
        <v>985.16666666666652</v>
      </c>
      <c r="I76" s="41">
        <v>954.08333333333303</v>
      </c>
      <c r="J76" s="41">
        <v>1049.8833333333332</v>
      </c>
      <c r="K76" s="41">
        <v>1080.9666666666667</v>
      </c>
      <c r="L76" s="41">
        <v>1097.7833333333333</v>
      </c>
      <c r="M76" s="31">
        <v>1064.1500000000001</v>
      </c>
      <c r="N76" s="31">
        <v>1016.25</v>
      </c>
      <c r="O76" s="42">
        <v>5568000</v>
      </c>
      <c r="P76" s="43">
        <v>0.10039525691699605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2281.4499999999998</v>
      </c>
      <c r="F77" s="40">
        <v>2285.5166666666669</v>
      </c>
      <c r="G77" s="41">
        <v>2253.6333333333337</v>
      </c>
      <c r="H77" s="41">
        <v>2225.8166666666666</v>
      </c>
      <c r="I77" s="41">
        <v>2193.9333333333334</v>
      </c>
      <c r="J77" s="41">
        <v>2313.3333333333339</v>
      </c>
      <c r="K77" s="41">
        <v>2345.2166666666672</v>
      </c>
      <c r="L77" s="41">
        <v>2373.0333333333342</v>
      </c>
      <c r="M77" s="31">
        <v>2317.4</v>
      </c>
      <c r="N77" s="31">
        <v>2257.6999999999998</v>
      </c>
      <c r="O77" s="42">
        <v>2206100</v>
      </c>
      <c r="P77" s="43">
        <v>1.1799410029498525E-3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321.75</v>
      </c>
      <c r="F78" s="40">
        <v>325.53333333333336</v>
      </c>
      <c r="G78" s="41">
        <v>315.86666666666673</v>
      </c>
      <c r="H78" s="41">
        <v>309.98333333333335</v>
      </c>
      <c r="I78" s="41">
        <v>300.31666666666672</v>
      </c>
      <c r="J78" s="41">
        <v>331.41666666666674</v>
      </c>
      <c r="K78" s="41">
        <v>341.08333333333337</v>
      </c>
      <c r="L78" s="41">
        <v>346.96666666666675</v>
      </c>
      <c r="M78" s="31">
        <v>335.2</v>
      </c>
      <c r="N78" s="31">
        <v>319.64999999999998</v>
      </c>
      <c r="O78" s="42">
        <v>11634300</v>
      </c>
      <c r="P78" s="43">
        <v>-1.6509433962264151E-2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1601.4</v>
      </c>
      <c r="F79" s="40">
        <v>1613.6000000000001</v>
      </c>
      <c r="G79" s="41">
        <v>1583.2000000000003</v>
      </c>
      <c r="H79" s="41">
        <v>1565.0000000000002</v>
      </c>
      <c r="I79" s="41">
        <v>1534.6000000000004</v>
      </c>
      <c r="J79" s="41">
        <v>1631.8000000000002</v>
      </c>
      <c r="K79" s="41">
        <v>1662.2000000000003</v>
      </c>
      <c r="L79" s="41">
        <v>1680.4</v>
      </c>
      <c r="M79" s="31">
        <v>1644</v>
      </c>
      <c r="N79" s="31">
        <v>1595.4</v>
      </c>
      <c r="O79" s="42">
        <v>10164525</v>
      </c>
      <c r="P79" s="43">
        <v>-7.6056207392292356E-3</v>
      </c>
    </row>
    <row r="80" spans="1:16" ht="12.75" customHeight="1">
      <c r="A80" s="31">
        <v>70</v>
      </c>
      <c r="B80" s="32" t="s">
        <v>80</v>
      </c>
      <c r="C80" s="355" t="s">
        <v>113</v>
      </c>
      <c r="D80" s="34">
        <v>44497</v>
      </c>
      <c r="E80" s="40">
        <v>623.9</v>
      </c>
      <c r="F80" s="40">
        <v>630.58333333333337</v>
      </c>
      <c r="G80" s="41">
        <v>613.81666666666672</v>
      </c>
      <c r="H80" s="41">
        <v>603.73333333333335</v>
      </c>
      <c r="I80" s="41">
        <v>586.9666666666667</v>
      </c>
      <c r="J80" s="41">
        <v>640.66666666666674</v>
      </c>
      <c r="K80" s="41">
        <v>657.43333333333339</v>
      </c>
      <c r="L80" s="41">
        <v>667.51666666666677</v>
      </c>
      <c r="M80" s="31">
        <v>647.35</v>
      </c>
      <c r="N80" s="31">
        <v>620.5</v>
      </c>
      <c r="O80" s="42">
        <v>6536250</v>
      </c>
      <c r="P80" s="43">
        <v>-5.8516384587684551E-2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1350.9</v>
      </c>
      <c r="F81" s="40">
        <v>1361.2666666666667</v>
      </c>
      <c r="G81" s="41">
        <v>1330.0333333333333</v>
      </c>
      <c r="H81" s="41">
        <v>1309.1666666666667</v>
      </c>
      <c r="I81" s="41">
        <v>1277.9333333333334</v>
      </c>
      <c r="J81" s="41">
        <v>1382.1333333333332</v>
      </c>
      <c r="K81" s="41">
        <v>1413.3666666666663</v>
      </c>
      <c r="L81" s="41">
        <v>1434.2333333333331</v>
      </c>
      <c r="M81" s="31">
        <v>1392.5</v>
      </c>
      <c r="N81" s="31">
        <v>1340.4</v>
      </c>
      <c r="O81" s="42">
        <v>1915200</v>
      </c>
      <c r="P81" s="43">
        <v>-2.2782355792535142E-2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1374.75</v>
      </c>
      <c r="F82" s="40">
        <v>1386.05</v>
      </c>
      <c r="G82" s="41">
        <v>1359.6999999999998</v>
      </c>
      <c r="H82" s="41">
        <v>1344.6499999999999</v>
      </c>
      <c r="I82" s="41">
        <v>1318.2999999999997</v>
      </c>
      <c r="J82" s="41">
        <v>1401.1</v>
      </c>
      <c r="K82" s="41">
        <v>1427.4499999999998</v>
      </c>
      <c r="L82" s="41">
        <v>1442.5</v>
      </c>
      <c r="M82" s="31">
        <v>1412.4</v>
      </c>
      <c r="N82" s="31">
        <v>1371</v>
      </c>
      <c r="O82" s="42">
        <v>4414500</v>
      </c>
      <c r="P82" s="43">
        <v>-3.0419503623984188E-2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1273.5999999999999</v>
      </c>
      <c r="F83" s="40">
        <v>1286.9666666666667</v>
      </c>
      <c r="G83" s="41">
        <v>1256.9833333333333</v>
      </c>
      <c r="H83" s="41">
        <v>1240.3666666666666</v>
      </c>
      <c r="I83" s="41">
        <v>1210.3833333333332</v>
      </c>
      <c r="J83" s="41">
        <v>1303.5833333333335</v>
      </c>
      <c r="K83" s="41">
        <v>1333.5666666666671</v>
      </c>
      <c r="L83" s="41">
        <v>1350.1833333333336</v>
      </c>
      <c r="M83" s="31">
        <v>1316.95</v>
      </c>
      <c r="N83" s="31">
        <v>1270.3499999999999</v>
      </c>
      <c r="O83" s="42">
        <v>18743200</v>
      </c>
      <c r="P83" s="43">
        <v>2.7751122711396001E-2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2752.4</v>
      </c>
      <c r="F84" s="40">
        <v>2758.3333333333335</v>
      </c>
      <c r="G84" s="41">
        <v>2719.1166666666668</v>
      </c>
      <c r="H84" s="41">
        <v>2685.8333333333335</v>
      </c>
      <c r="I84" s="41">
        <v>2646.6166666666668</v>
      </c>
      <c r="J84" s="41">
        <v>2791.6166666666668</v>
      </c>
      <c r="K84" s="41">
        <v>2830.833333333333</v>
      </c>
      <c r="L84" s="41">
        <v>2864.1166666666668</v>
      </c>
      <c r="M84" s="31">
        <v>2797.55</v>
      </c>
      <c r="N84" s="31">
        <v>2725.05</v>
      </c>
      <c r="O84" s="42">
        <v>13068600</v>
      </c>
      <c r="P84" s="43">
        <v>3.7789759896769437E-3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2903.4</v>
      </c>
      <c r="F85" s="40">
        <v>2912.5499999999997</v>
      </c>
      <c r="G85" s="41">
        <v>2886.0999999999995</v>
      </c>
      <c r="H85" s="41">
        <v>2868.7999999999997</v>
      </c>
      <c r="I85" s="41">
        <v>2842.3499999999995</v>
      </c>
      <c r="J85" s="41">
        <v>2929.8499999999995</v>
      </c>
      <c r="K85" s="41">
        <v>2956.2999999999993</v>
      </c>
      <c r="L85" s="41">
        <v>2973.5999999999995</v>
      </c>
      <c r="M85" s="31">
        <v>2939</v>
      </c>
      <c r="N85" s="31">
        <v>2895.25</v>
      </c>
      <c r="O85" s="42">
        <v>3651800</v>
      </c>
      <c r="P85" s="43">
        <v>2.2454922163736141E-2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1611.65</v>
      </c>
      <c r="F86" s="40">
        <v>1609.0166666666667</v>
      </c>
      <c r="G86" s="41">
        <v>1593.0333333333333</v>
      </c>
      <c r="H86" s="41">
        <v>1574.4166666666667</v>
      </c>
      <c r="I86" s="41">
        <v>1558.4333333333334</v>
      </c>
      <c r="J86" s="41">
        <v>1627.6333333333332</v>
      </c>
      <c r="K86" s="41">
        <v>1643.6166666666663</v>
      </c>
      <c r="L86" s="41">
        <v>1662.2333333333331</v>
      </c>
      <c r="M86" s="31">
        <v>1625</v>
      </c>
      <c r="N86" s="31">
        <v>1590.4</v>
      </c>
      <c r="O86" s="42">
        <v>34833700</v>
      </c>
      <c r="P86" s="43">
        <v>2.5137178096825884E-2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727.8</v>
      </c>
      <c r="F87" s="40">
        <v>732.31666666666661</v>
      </c>
      <c r="G87" s="41">
        <v>721.03333333333319</v>
      </c>
      <c r="H87" s="41">
        <v>714.26666666666654</v>
      </c>
      <c r="I87" s="41">
        <v>702.98333333333312</v>
      </c>
      <c r="J87" s="41">
        <v>739.08333333333326</v>
      </c>
      <c r="K87" s="41">
        <v>750.36666666666656</v>
      </c>
      <c r="L87" s="41">
        <v>757.13333333333333</v>
      </c>
      <c r="M87" s="31">
        <v>743.6</v>
      </c>
      <c r="N87" s="31">
        <v>725.55</v>
      </c>
      <c r="O87" s="42">
        <v>17815600</v>
      </c>
      <c r="P87" s="43">
        <v>-4.3201876195766216E-4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2800.65</v>
      </c>
      <c r="F88" s="40">
        <v>2815.5333333333333</v>
      </c>
      <c r="G88" s="41">
        <v>2767.6166666666668</v>
      </c>
      <c r="H88" s="41">
        <v>2734.5833333333335</v>
      </c>
      <c r="I88" s="41">
        <v>2686.666666666667</v>
      </c>
      <c r="J88" s="41">
        <v>2848.5666666666666</v>
      </c>
      <c r="K88" s="41">
        <v>2896.4833333333336</v>
      </c>
      <c r="L88" s="41">
        <v>2929.5166666666664</v>
      </c>
      <c r="M88" s="31">
        <v>2863.45</v>
      </c>
      <c r="N88" s="31">
        <v>2782.5</v>
      </c>
      <c r="O88" s="42">
        <v>4498200</v>
      </c>
      <c r="P88" s="43">
        <v>3.1507980187121629E-2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476.8</v>
      </c>
      <c r="F89" s="40">
        <v>483.66666666666669</v>
      </c>
      <c r="G89" s="41">
        <v>467.33333333333337</v>
      </c>
      <c r="H89" s="41">
        <v>457.86666666666667</v>
      </c>
      <c r="I89" s="41">
        <v>441.53333333333336</v>
      </c>
      <c r="J89" s="41">
        <v>493.13333333333338</v>
      </c>
      <c r="K89" s="41">
        <v>509.46666666666675</v>
      </c>
      <c r="L89" s="41">
        <v>518.93333333333339</v>
      </c>
      <c r="M89" s="31">
        <v>500</v>
      </c>
      <c r="N89" s="31">
        <v>474.2</v>
      </c>
      <c r="O89" s="42">
        <v>25281850</v>
      </c>
      <c r="P89" s="43">
        <v>1.1700937795749806E-2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312.55</v>
      </c>
      <c r="F90" s="40">
        <v>313.59999999999997</v>
      </c>
      <c r="G90" s="41">
        <v>308.69999999999993</v>
      </c>
      <c r="H90" s="41">
        <v>304.84999999999997</v>
      </c>
      <c r="I90" s="41">
        <v>299.94999999999993</v>
      </c>
      <c r="J90" s="41">
        <v>317.44999999999993</v>
      </c>
      <c r="K90" s="41">
        <v>322.34999999999991</v>
      </c>
      <c r="L90" s="41">
        <v>326.19999999999993</v>
      </c>
      <c r="M90" s="31">
        <v>318.5</v>
      </c>
      <c r="N90" s="31">
        <v>309.75</v>
      </c>
      <c r="O90" s="42">
        <v>19610100</v>
      </c>
      <c r="P90" s="43">
        <v>-1.3983165897366277E-2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2680.05</v>
      </c>
      <c r="F91" s="40">
        <v>2692.1666666666665</v>
      </c>
      <c r="G91" s="41">
        <v>2660.583333333333</v>
      </c>
      <c r="H91" s="41">
        <v>2641.1166666666663</v>
      </c>
      <c r="I91" s="41">
        <v>2609.5333333333328</v>
      </c>
      <c r="J91" s="41">
        <v>2711.6333333333332</v>
      </c>
      <c r="K91" s="41">
        <v>2743.2166666666662</v>
      </c>
      <c r="L91" s="41">
        <v>2762.6833333333334</v>
      </c>
      <c r="M91" s="31">
        <v>2723.75</v>
      </c>
      <c r="N91" s="31">
        <v>2672.7</v>
      </c>
      <c r="O91" s="42">
        <v>5478300</v>
      </c>
      <c r="P91" s="43">
        <v>2.153725665697024E-2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241.5</v>
      </c>
      <c r="F92" s="40">
        <v>245.58333333333334</v>
      </c>
      <c r="G92" s="41">
        <v>235.61666666666667</v>
      </c>
      <c r="H92" s="41">
        <v>229.73333333333332</v>
      </c>
      <c r="I92" s="41">
        <v>219.76666666666665</v>
      </c>
      <c r="J92" s="41">
        <v>251.4666666666667</v>
      </c>
      <c r="K92" s="41">
        <v>261.43333333333334</v>
      </c>
      <c r="L92" s="41">
        <v>267.31666666666672</v>
      </c>
      <c r="M92" s="31">
        <v>255.55</v>
      </c>
      <c r="N92" s="31">
        <v>239.7</v>
      </c>
      <c r="O92" s="42">
        <v>44754700</v>
      </c>
      <c r="P92" s="43">
        <v>8.2802070051751289E-2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692.3</v>
      </c>
      <c r="F93" s="40">
        <v>697.29999999999984</v>
      </c>
      <c r="G93" s="41">
        <v>686.29999999999973</v>
      </c>
      <c r="H93" s="41">
        <v>680.29999999999984</v>
      </c>
      <c r="I93" s="41">
        <v>669.29999999999973</v>
      </c>
      <c r="J93" s="41">
        <v>703.29999999999973</v>
      </c>
      <c r="K93" s="41">
        <v>714.3</v>
      </c>
      <c r="L93" s="41">
        <v>720.29999999999973</v>
      </c>
      <c r="M93" s="31">
        <v>708.3</v>
      </c>
      <c r="N93" s="31">
        <v>691.3</v>
      </c>
      <c r="O93" s="42">
        <v>89255375</v>
      </c>
      <c r="P93" s="43">
        <v>5.6526692708333333E-2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1552.05</v>
      </c>
      <c r="F94" s="40">
        <v>1554.45</v>
      </c>
      <c r="G94" s="41">
        <v>1542.65</v>
      </c>
      <c r="H94" s="41">
        <v>1533.25</v>
      </c>
      <c r="I94" s="41">
        <v>1521.45</v>
      </c>
      <c r="J94" s="41">
        <v>1563.8500000000001</v>
      </c>
      <c r="K94" s="41">
        <v>1575.6499999999999</v>
      </c>
      <c r="L94" s="41">
        <v>1585.0500000000002</v>
      </c>
      <c r="M94" s="31">
        <v>1566.25</v>
      </c>
      <c r="N94" s="31">
        <v>1545.05</v>
      </c>
      <c r="O94" s="42">
        <v>3404675</v>
      </c>
      <c r="P94" s="43">
        <v>2.7314696075916901E-2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681.1</v>
      </c>
      <c r="F95" s="40">
        <v>685.35</v>
      </c>
      <c r="G95" s="41">
        <v>675.80000000000007</v>
      </c>
      <c r="H95" s="41">
        <v>670.5</v>
      </c>
      <c r="I95" s="41">
        <v>660.95</v>
      </c>
      <c r="J95" s="41">
        <v>690.65000000000009</v>
      </c>
      <c r="K95" s="41">
        <v>700.2</v>
      </c>
      <c r="L95" s="41">
        <v>705.50000000000011</v>
      </c>
      <c r="M95" s="31">
        <v>694.9</v>
      </c>
      <c r="N95" s="31">
        <v>680.05</v>
      </c>
      <c r="O95" s="42">
        <v>4560000</v>
      </c>
      <c r="P95" s="43">
        <v>1.5025041736227046E-2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11.5</v>
      </c>
      <c r="F96" s="40">
        <v>11.566666666666668</v>
      </c>
      <c r="G96" s="41">
        <v>11.083333333333336</v>
      </c>
      <c r="H96" s="41">
        <v>10.666666666666668</v>
      </c>
      <c r="I96" s="41">
        <v>10.183333333333335</v>
      </c>
      <c r="J96" s="41">
        <v>11.983333333333336</v>
      </c>
      <c r="K96" s="41">
        <v>12.466666666666667</v>
      </c>
      <c r="L96" s="41">
        <v>12.883333333333336</v>
      </c>
      <c r="M96" s="31">
        <v>12.05</v>
      </c>
      <c r="N96" s="31">
        <v>11.15</v>
      </c>
      <c r="O96" s="42">
        <v>939960000</v>
      </c>
      <c r="P96" s="43">
        <v>-6.3637709042474472E-3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47.05</v>
      </c>
      <c r="F97" s="40">
        <v>47.516666666666673</v>
      </c>
      <c r="G97" s="41">
        <v>46.233333333333348</v>
      </c>
      <c r="H97" s="41">
        <v>45.416666666666679</v>
      </c>
      <c r="I97" s="41">
        <v>44.133333333333354</v>
      </c>
      <c r="J97" s="41">
        <v>48.333333333333343</v>
      </c>
      <c r="K97" s="41">
        <v>49.61666666666666</v>
      </c>
      <c r="L97" s="41">
        <v>50.433333333333337</v>
      </c>
      <c r="M97" s="31">
        <v>48.8</v>
      </c>
      <c r="N97" s="31">
        <v>46.7</v>
      </c>
      <c r="O97" s="42">
        <v>181459500</v>
      </c>
      <c r="P97" s="43">
        <v>1.4230340360006371E-2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630</v>
      </c>
      <c r="F98" s="40">
        <v>633.08333333333337</v>
      </c>
      <c r="G98" s="41">
        <v>622.31666666666672</v>
      </c>
      <c r="H98" s="41">
        <v>614.63333333333333</v>
      </c>
      <c r="I98" s="41">
        <v>603.86666666666667</v>
      </c>
      <c r="J98" s="41">
        <v>640.76666666666677</v>
      </c>
      <c r="K98" s="41">
        <v>651.53333333333342</v>
      </c>
      <c r="L98" s="41">
        <v>659.21666666666681</v>
      </c>
      <c r="M98" s="31">
        <v>643.85</v>
      </c>
      <c r="N98" s="31">
        <v>625.4</v>
      </c>
      <c r="O98" s="42">
        <v>8337500</v>
      </c>
      <c r="P98" s="43">
        <v>-3.0804998546934029E-2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517.45000000000005</v>
      </c>
      <c r="F99" s="40">
        <v>521.73333333333323</v>
      </c>
      <c r="G99" s="41">
        <v>512.06666666666649</v>
      </c>
      <c r="H99" s="41">
        <v>506.68333333333328</v>
      </c>
      <c r="I99" s="41">
        <v>497.01666666666654</v>
      </c>
      <c r="J99" s="41">
        <v>527.11666666666645</v>
      </c>
      <c r="K99" s="41">
        <v>536.78333333333319</v>
      </c>
      <c r="L99" s="41">
        <v>542.1666666666664</v>
      </c>
      <c r="M99" s="31">
        <v>531.4</v>
      </c>
      <c r="N99" s="31">
        <v>516.35</v>
      </c>
      <c r="O99" s="42">
        <v>13374625</v>
      </c>
      <c r="P99" s="43">
        <v>4.1880891173950302E-2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185.9</v>
      </c>
      <c r="F100" s="40">
        <v>190.56666666666669</v>
      </c>
      <c r="G100" s="41">
        <v>180.13333333333338</v>
      </c>
      <c r="H100" s="41">
        <v>174.3666666666667</v>
      </c>
      <c r="I100" s="41">
        <v>163.93333333333339</v>
      </c>
      <c r="J100" s="41">
        <v>196.33333333333337</v>
      </c>
      <c r="K100" s="41">
        <v>206.76666666666671</v>
      </c>
      <c r="L100" s="41">
        <v>212.53333333333336</v>
      </c>
      <c r="M100" s="31">
        <v>201</v>
      </c>
      <c r="N100" s="31">
        <v>184.8</v>
      </c>
      <c r="O100" s="42">
        <v>18201300</v>
      </c>
      <c r="P100" s="43">
        <v>1.69971671388102E-2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194</v>
      </c>
      <c r="F101" s="40">
        <v>196.01666666666665</v>
      </c>
      <c r="G101" s="41">
        <v>190.5333333333333</v>
      </c>
      <c r="H101" s="41">
        <v>187.06666666666666</v>
      </c>
      <c r="I101" s="41">
        <v>181.58333333333331</v>
      </c>
      <c r="J101" s="41">
        <v>199.48333333333329</v>
      </c>
      <c r="K101" s="41">
        <v>204.96666666666664</v>
      </c>
      <c r="L101" s="41">
        <v>208.43333333333328</v>
      </c>
      <c r="M101" s="31">
        <v>201.5</v>
      </c>
      <c r="N101" s="31">
        <v>192.55</v>
      </c>
      <c r="O101" s="42">
        <v>6902000</v>
      </c>
      <c r="P101" s="43">
        <v>3.1642826181187689E-2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8218.15</v>
      </c>
      <c r="F102" s="40">
        <v>8304.4</v>
      </c>
      <c r="G102" s="41">
        <v>8103.7999999999993</v>
      </c>
      <c r="H102" s="41">
        <v>7989.45</v>
      </c>
      <c r="I102" s="41">
        <v>7788.8499999999995</v>
      </c>
      <c r="J102" s="41">
        <v>8418.75</v>
      </c>
      <c r="K102" s="41">
        <v>8619.3500000000022</v>
      </c>
      <c r="L102" s="41">
        <v>8733.6999999999989</v>
      </c>
      <c r="M102" s="31">
        <v>8505</v>
      </c>
      <c r="N102" s="31">
        <v>8190.05</v>
      </c>
      <c r="O102" s="42">
        <v>181875</v>
      </c>
      <c r="P102" s="43">
        <v>-2.4681201151789387E-3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1932.5</v>
      </c>
      <c r="F103" s="40">
        <v>1948.45</v>
      </c>
      <c r="G103" s="41">
        <v>1905.9</v>
      </c>
      <c r="H103" s="41">
        <v>1879.3</v>
      </c>
      <c r="I103" s="41">
        <v>1836.75</v>
      </c>
      <c r="J103" s="41">
        <v>1975.0500000000002</v>
      </c>
      <c r="K103" s="41">
        <v>2017.6</v>
      </c>
      <c r="L103" s="41">
        <v>2044.2000000000003</v>
      </c>
      <c r="M103" s="31">
        <v>1991</v>
      </c>
      <c r="N103" s="31">
        <v>1921.85</v>
      </c>
      <c r="O103" s="42">
        <v>4018500</v>
      </c>
      <c r="P103" s="43">
        <v>-9.8558580756437104E-3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1133.2</v>
      </c>
      <c r="F104" s="40">
        <v>1148.6166666666666</v>
      </c>
      <c r="G104" s="41">
        <v>1114.2333333333331</v>
      </c>
      <c r="H104" s="41">
        <v>1095.2666666666667</v>
      </c>
      <c r="I104" s="41">
        <v>1060.8833333333332</v>
      </c>
      <c r="J104" s="41">
        <v>1167.583333333333</v>
      </c>
      <c r="K104" s="41">
        <v>1201.9666666666667</v>
      </c>
      <c r="L104" s="41">
        <v>1220.9333333333329</v>
      </c>
      <c r="M104" s="31">
        <v>1183</v>
      </c>
      <c r="N104" s="31">
        <v>1129.6500000000001</v>
      </c>
      <c r="O104" s="42">
        <v>14296500</v>
      </c>
      <c r="P104" s="43">
        <v>-4.0529113312394296E-2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311.5</v>
      </c>
      <c r="F105" s="40">
        <v>310.88333333333338</v>
      </c>
      <c r="G105" s="41">
        <v>307.31666666666678</v>
      </c>
      <c r="H105" s="41">
        <v>303.13333333333338</v>
      </c>
      <c r="I105" s="41">
        <v>299.56666666666678</v>
      </c>
      <c r="J105" s="41">
        <v>315.06666666666678</v>
      </c>
      <c r="K105" s="41">
        <v>318.63333333333338</v>
      </c>
      <c r="L105" s="41">
        <v>322.81666666666678</v>
      </c>
      <c r="M105" s="31">
        <v>314.45</v>
      </c>
      <c r="N105" s="31">
        <v>306.7</v>
      </c>
      <c r="O105" s="42">
        <v>12177200</v>
      </c>
      <c r="P105" s="43">
        <v>-1.5172101449275362E-2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1662.5</v>
      </c>
      <c r="F106" s="40">
        <v>1672.6333333333332</v>
      </c>
      <c r="G106" s="41">
        <v>1648.7666666666664</v>
      </c>
      <c r="H106" s="41">
        <v>1635.0333333333333</v>
      </c>
      <c r="I106" s="41">
        <v>1611.1666666666665</v>
      </c>
      <c r="J106" s="41">
        <v>1686.3666666666663</v>
      </c>
      <c r="K106" s="41">
        <v>1710.2333333333331</v>
      </c>
      <c r="L106" s="41">
        <v>1723.9666666666662</v>
      </c>
      <c r="M106" s="31">
        <v>1696.5</v>
      </c>
      <c r="N106" s="31">
        <v>1658.9</v>
      </c>
      <c r="O106" s="42">
        <v>41764200</v>
      </c>
      <c r="P106" s="43">
        <v>1.8465140098032042E-2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130.35</v>
      </c>
      <c r="F107" s="40">
        <v>131.65</v>
      </c>
      <c r="G107" s="41">
        <v>128.30000000000001</v>
      </c>
      <c r="H107" s="41">
        <v>126.25</v>
      </c>
      <c r="I107" s="41">
        <v>122.9</v>
      </c>
      <c r="J107" s="41">
        <v>133.70000000000002</v>
      </c>
      <c r="K107" s="41">
        <v>137.04999999999998</v>
      </c>
      <c r="L107" s="41">
        <v>139.10000000000002</v>
      </c>
      <c r="M107" s="31">
        <v>135</v>
      </c>
      <c r="N107" s="31">
        <v>129.6</v>
      </c>
      <c r="O107" s="42">
        <v>43563000</v>
      </c>
      <c r="P107" s="43">
        <v>2.2581629539212694E-2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2273.15</v>
      </c>
      <c r="F108" s="40">
        <v>2298.8333333333335</v>
      </c>
      <c r="G108" s="41">
        <v>2235.0666666666671</v>
      </c>
      <c r="H108" s="41">
        <v>2196.9833333333336</v>
      </c>
      <c r="I108" s="41">
        <v>2133.2166666666672</v>
      </c>
      <c r="J108" s="41">
        <v>2336.916666666667</v>
      </c>
      <c r="K108" s="41">
        <v>2400.6833333333334</v>
      </c>
      <c r="L108" s="41">
        <v>2438.7666666666669</v>
      </c>
      <c r="M108" s="31">
        <v>2362.6</v>
      </c>
      <c r="N108" s="31">
        <v>2260.75</v>
      </c>
      <c r="O108" s="42">
        <v>704250</v>
      </c>
      <c r="P108" s="43">
        <v>0.19420068676077834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4480.95</v>
      </c>
      <c r="F109" s="40">
        <v>4400.9333333333334</v>
      </c>
      <c r="G109" s="41">
        <v>4272.0166666666664</v>
      </c>
      <c r="H109" s="41">
        <v>4063.083333333333</v>
      </c>
      <c r="I109" s="41">
        <v>3934.1666666666661</v>
      </c>
      <c r="J109" s="41">
        <v>4609.8666666666668</v>
      </c>
      <c r="K109" s="41">
        <v>4738.7833333333328</v>
      </c>
      <c r="L109" s="41">
        <v>4947.7166666666672</v>
      </c>
      <c r="M109" s="31">
        <v>4529.8500000000004</v>
      </c>
      <c r="N109" s="31">
        <v>4192</v>
      </c>
      <c r="O109" s="42">
        <v>2897050</v>
      </c>
      <c r="P109" s="43">
        <v>0.10939639079029247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232.25</v>
      </c>
      <c r="F110" s="40">
        <v>233.70000000000002</v>
      </c>
      <c r="G110" s="41">
        <v>229.90000000000003</v>
      </c>
      <c r="H110" s="41">
        <v>227.55</v>
      </c>
      <c r="I110" s="41">
        <v>223.75000000000003</v>
      </c>
      <c r="J110" s="41">
        <v>236.05000000000004</v>
      </c>
      <c r="K110" s="41">
        <v>239.85000000000005</v>
      </c>
      <c r="L110" s="41">
        <v>242.20000000000005</v>
      </c>
      <c r="M110" s="31">
        <v>237.5</v>
      </c>
      <c r="N110" s="31">
        <v>231.35</v>
      </c>
      <c r="O110" s="42">
        <v>188720000</v>
      </c>
      <c r="P110" s="43">
        <v>3.2855216378570549E-2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411.15</v>
      </c>
      <c r="F111" s="40">
        <v>416.45</v>
      </c>
      <c r="G111" s="41">
        <v>403.7</v>
      </c>
      <c r="H111" s="41">
        <v>396.25</v>
      </c>
      <c r="I111" s="41">
        <v>383.5</v>
      </c>
      <c r="J111" s="41">
        <v>423.9</v>
      </c>
      <c r="K111" s="41">
        <v>436.65</v>
      </c>
      <c r="L111" s="41">
        <v>444.09999999999997</v>
      </c>
      <c r="M111" s="31">
        <v>429.2</v>
      </c>
      <c r="N111" s="31">
        <v>409</v>
      </c>
      <c r="O111" s="42">
        <v>40747500</v>
      </c>
      <c r="P111" s="43">
        <v>-1.617673688658176E-2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3348.05</v>
      </c>
      <c r="F112" s="40">
        <v>3379.0333333333333</v>
      </c>
      <c r="G112" s="41">
        <v>3284.0666666666666</v>
      </c>
      <c r="H112" s="41">
        <v>3220.0833333333335</v>
      </c>
      <c r="I112" s="41">
        <v>3125.1166666666668</v>
      </c>
      <c r="J112" s="41">
        <v>3443.0166666666664</v>
      </c>
      <c r="K112" s="41">
        <v>3537.9833333333327</v>
      </c>
      <c r="L112" s="41">
        <v>3601.9666666666662</v>
      </c>
      <c r="M112" s="31">
        <v>3474</v>
      </c>
      <c r="N112" s="31">
        <v>3315.05</v>
      </c>
      <c r="O112" s="42">
        <v>77525</v>
      </c>
      <c r="P112" s="43">
        <v>-7.5156576200417533E-2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659.45</v>
      </c>
      <c r="F113" s="40">
        <v>666.98333333333335</v>
      </c>
      <c r="G113" s="41">
        <v>648.4666666666667</v>
      </c>
      <c r="H113" s="41">
        <v>637.48333333333335</v>
      </c>
      <c r="I113" s="41">
        <v>618.9666666666667</v>
      </c>
      <c r="J113" s="41">
        <v>677.9666666666667</v>
      </c>
      <c r="K113" s="41">
        <v>696.48333333333335</v>
      </c>
      <c r="L113" s="41">
        <v>707.4666666666667</v>
      </c>
      <c r="M113" s="31">
        <v>685.5</v>
      </c>
      <c r="N113" s="31">
        <v>656</v>
      </c>
      <c r="O113" s="42">
        <v>46633050</v>
      </c>
      <c r="P113" s="43">
        <v>1.5134595039379334E-2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3941.5</v>
      </c>
      <c r="F114" s="40">
        <v>3997.6666666666665</v>
      </c>
      <c r="G114" s="41">
        <v>3870.333333333333</v>
      </c>
      <c r="H114" s="41">
        <v>3799.1666666666665</v>
      </c>
      <c r="I114" s="41">
        <v>3671.833333333333</v>
      </c>
      <c r="J114" s="41">
        <v>4068.833333333333</v>
      </c>
      <c r="K114" s="41">
        <v>4196.1666666666661</v>
      </c>
      <c r="L114" s="41">
        <v>4267.333333333333</v>
      </c>
      <c r="M114" s="31">
        <v>4125</v>
      </c>
      <c r="N114" s="31">
        <v>3926.5</v>
      </c>
      <c r="O114" s="42">
        <v>1705000</v>
      </c>
      <c r="P114" s="43">
        <v>1.0969463385710051E-2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1963.2</v>
      </c>
      <c r="F115" s="40">
        <v>1975.5</v>
      </c>
      <c r="G115" s="41">
        <v>1940.2</v>
      </c>
      <c r="H115" s="41">
        <v>1917.2</v>
      </c>
      <c r="I115" s="41">
        <v>1881.9</v>
      </c>
      <c r="J115" s="41">
        <v>1998.5</v>
      </c>
      <c r="K115" s="41">
        <v>2033.8000000000002</v>
      </c>
      <c r="L115" s="41">
        <v>2056.8000000000002</v>
      </c>
      <c r="M115" s="31">
        <v>2010.8</v>
      </c>
      <c r="N115" s="31">
        <v>1952.5</v>
      </c>
      <c r="O115" s="42">
        <v>11844400</v>
      </c>
      <c r="P115" s="43">
        <v>4.0552412411708892E-2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89.2</v>
      </c>
      <c r="F116" s="40">
        <v>90.233333333333348</v>
      </c>
      <c r="G116" s="41">
        <v>87.866666666666703</v>
      </c>
      <c r="H116" s="41">
        <v>86.53333333333336</v>
      </c>
      <c r="I116" s="41">
        <v>84.166666666666714</v>
      </c>
      <c r="J116" s="41">
        <v>91.566666666666691</v>
      </c>
      <c r="K116" s="41">
        <v>93.933333333333337</v>
      </c>
      <c r="L116" s="41">
        <v>95.26666666666668</v>
      </c>
      <c r="M116" s="31">
        <v>92.6</v>
      </c>
      <c r="N116" s="31">
        <v>88.9</v>
      </c>
      <c r="O116" s="42">
        <v>65511084</v>
      </c>
      <c r="P116" s="43">
        <v>2.0150083379655365E-2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3678.7</v>
      </c>
      <c r="F117" s="40">
        <v>3701.1166666666668</v>
      </c>
      <c r="G117" s="41">
        <v>3627.5833333333335</v>
      </c>
      <c r="H117" s="41">
        <v>3576.4666666666667</v>
      </c>
      <c r="I117" s="41">
        <v>3502.9333333333334</v>
      </c>
      <c r="J117" s="41">
        <v>3752.2333333333336</v>
      </c>
      <c r="K117" s="41">
        <v>3825.7666666666664</v>
      </c>
      <c r="L117" s="41">
        <v>3876.8833333333337</v>
      </c>
      <c r="M117" s="31">
        <v>3774.65</v>
      </c>
      <c r="N117" s="31">
        <v>3650</v>
      </c>
      <c r="O117" s="42">
        <v>715500</v>
      </c>
      <c r="P117" s="43">
        <v>0.08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436.8</v>
      </c>
      <c r="F118" s="40">
        <v>441.91666666666669</v>
      </c>
      <c r="G118" s="41">
        <v>430.13333333333338</v>
      </c>
      <c r="H118" s="41">
        <v>423.4666666666667</v>
      </c>
      <c r="I118" s="41">
        <v>411.68333333333339</v>
      </c>
      <c r="J118" s="41">
        <v>448.58333333333337</v>
      </c>
      <c r="K118" s="41">
        <v>460.36666666666667</v>
      </c>
      <c r="L118" s="41">
        <v>467.03333333333336</v>
      </c>
      <c r="M118" s="31">
        <v>453.7</v>
      </c>
      <c r="N118" s="31">
        <v>435.25</v>
      </c>
      <c r="O118" s="42">
        <v>17748000</v>
      </c>
      <c r="P118" s="43">
        <v>2.25886604924328E-3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1697.9</v>
      </c>
      <c r="F119" s="40">
        <v>1709.8666666666668</v>
      </c>
      <c r="G119" s="41">
        <v>1682.4833333333336</v>
      </c>
      <c r="H119" s="41">
        <v>1667.0666666666668</v>
      </c>
      <c r="I119" s="41">
        <v>1639.6833333333336</v>
      </c>
      <c r="J119" s="41">
        <v>1725.2833333333335</v>
      </c>
      <c r="K119" s="41">
        <v>1752.6666666666667</v>
      </c>
      <c r="L119" s="41">
        <v>1768.0833333333335</v>
      </c>
      <c r="M119" s="31">
        <v>1737.25</v>
      </c>
      <c r="N119" s="31">
        <v>1694.45</v>
      </c>
      <c r="O119" s="42">
        <v>11326925</v>
      </c>
      <c r="P119" s="43">
        <v>-2.6055572035993277E-2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5695.85</v>
      </c>
      <c r="F120" s="40">
        <v>5724.3499999999995</v>
      </c>
      <c r="G120" s="41">
        <v>5651.6999999999989</v>
      </c>
      <c r="H120" s="41">
        <v>5607.5499999999993</v>
      </c>
      <c r="I120" s="41">
        <v>5534.8999999999987</v>
      </c>
      <c r="J120" s="41">
        <v>5768.4999999999991</v>
      </c>
      <c r="K120" s="41">
        <v>5841.1499999999987</v>
      </c>
      <c r="L120" s="41">
        <v>5885.2999999999993</v>
      </c>
      <c r="M120" s="31">
        <v>5797</v>
      </c>
      <c r="N120" s="31">
        <v>5680.2</v>
      </c>
      <c r="O120" s="42">
        <v>608100</v>
      </c>
      <c r="P120" s="43">
        <v>1.0972568578553617E-2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4604.75</v>
      </c>
      <c r="F121" s="40">
        <v>4639.583333333333</v>
      </c>
      <c r="G121" s="41">
        <v>4549.1666666666661</v>
      </c>
      <c r="H121" s="41">
        <v>4493.583333333333</v>
      </c>
      <c r="I121" s="41">
        <v>4403.1666666666661</v>
      </c>
      <c r="J121" s="41">
        <v>4695.1666666666661</v>
      </c>
      <c r="K121" s="41">
        <v>4785.5833333333321</v>
      </c>
      <c r="L121" s="41">
        <v>4841.1666666666661</v>
      </c>
      <c r="M121" s="31">
        <v>4730</v>
      </c>
      <c r="N121" s="31">
        <v>4584</v>
      </c>
      <c r="O121" s="42">
        <v>569400</v>
      </c>
      <c r="P121" s="43">
        <v>-1.5900449360525405E-2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947.6</v>
      </c>
      <c r="F122" s="40">
        <v>953.43333333333339</v>
      </c>
      <c r="G122" s="41">
        <v>936.21666666666681</v>
      </c>
      <c r="H122" s="41">
        <v>924.83333333333337</v>
      </c>
      <c r="I122" s="41">
        <v>907.61666666666679</v>
      </c>
      <c r="J122" s="41">
        <v>964.81666666666683</v>
      </c>
      <c r="K122" s="41">
        <v>982.03333333333353</v>
      </c>
      <c r="L122" s="41">
        <v>993.41666666666686</v>
      </c>
      <c r="M122" s="31">
        <v>970.65</v>
      </c>
      <c r="N122" s="31">
        <v>942.05</v>
      </c>
      <c r="O122" s="42">
        <v>11575300</v>
      </c>
      <c r="P122" s="43">
        <v>-6.7104303428154634E-3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834.65</v>
      </c>
      <c r="F123" s="40">
        <v>840.2833333333333</v>
      </c>
      <c r="G123" s="41">
        <v>824.11666666666656</v>
      </c>
      <c r="H123" s="41">
        <v>813.58333333333326</v>
      </c>
      <c r="I123" s="41">
        <v>797.41666666666652</v>
      </c>
      <c r="J123" s="41">
        <v>850.81666666666661</v>
      </c>
      <c r="K123" s="41">
        <v>866.98333333333335</v>
      </c>
      <c r="L123" s="41">
        <v>877.51666666666665</v>
      </c>
      <c r="M123" s="31">
        <v>856.45</v>
      </c>
      <c r="N123" s="31">
        <v>829.75</v>
      </c>
      <c r="O123" s="42">
        <v>11716600</v>
      </c>
      <c r="P123" s="43">
        <v>-2.3453908984830806E-2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181.4</v>
      </c>
      <c r="F124" s="40">
        <v>183.2166666666667</v>
      </c>
      <c r="G124" s="41">
        <v>178.73333333333341</v>
      </c>
      <c r="H124" s="41">
        <v>176.06666666666672</v>
      </c>
      <c r="I124" s="41">
        <v>171.58333333333343</v>
      </c>
      <c r="J124" s="41">
        <v>185.88333333333338</v>
      </c>
      <c r="K124" s="41">
        <v>190.36666666666667</v>
      </c>
      <c r="L124" s="41">
        <v>193.03333333333336</v>
      </c>
      <c r="M124" s="31">
        <v>187.7</v>
      </c>
      <c r="N124" s="31">
        <v>180.55</v>
      </c>
      <c r="O124" s="42">
        <v>23564000</v>
      </c>
      <c r="P124" s="43">
        <v>-4.3941186412033125E-3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184.7</v>
      </c>
      <c r="F125" s="40">
        <v>184.86666666666665</v>
      </c>
      <c r="G125" s="41">
        <v>182.5333333333333</v>
      </c>
      <c r="H125" s="41">
        <v>180.36666666666665</v>
      </c>
      <c r="I125" s="41">
        <v>178.0333333333333</v>
      </c>
      <c r="J125" s="41">
        <v>187.0333333333333</v>
      </c>
      <c r="K125" s="41">
        <v>189.36666666666662</v>
      </c>
      <c r="L125" s="41">
        <v>191.5333333333333</v>
      </c>
      <c r="M125" s="31">
        <v>187.2</v>
      </c>
      <c r="N125" s="31">
        <v>182.7</v>
      </c>
      <c r="O125" s="42">
        <v>19584000</v>
      </c>
      <c r="P125" s="43">
        <v>-6.2876830318690791E-2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565.85</v>
      </c>
      <c r="F126" s="40">
        <v>572.55000000000007</v>
      </c>
      <c r="G126" s="41">
        <v>554.20000000000016</v>
      </c>
      <c r="H126" s="41">
        <v>542.55000000000007</v>
      </c>
      <c r="I126" s="41">
        <v>524.20000000000016</v>
      </c>
      <c r="J126" s="41">
        <v>584.20000000000016</v>
      </c>
      <c r="K126" s="41">
        <v>602.55000000000007</v>
      </c>
      <c r="L126" s="41">
        <v>614.20000000000016</v>
      </c>
      <c r="M126" s="31">
        <v>590.9</v>
      </c>
      <c r="N126" s="31">
        <v>560.9</v>
      </c>
      <c r="O126" s="42">
        <v>8298000</v>
      </c>
      <c r="P126" s="43">
        <v>2.2172949002217297E-2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7202.1</v>
      </c>
      <c r="F127" s="40">
        <v>7221.6500000000005</v>
      </c>
      <c r="G127" s="41">
        <v>7150.4500000000007</v>
      </c>
      <c r="H127" s="41">
        <v>7098.8</v>
      </c>
      <c r="I127" s="41">
        <v>7027.6</v>
      </c>
      <c r="J127" s="41">
        <v>7273.3000000000011</v>
      </c>
      <c r="K127" s="41">
        <v>7344.5</v>
      </c>
      <c r="L127" s="41">
        <v>7396.1500000000015</v>
      </c>
      <c r="M127" s="31">
        <v>7292.85</v>
      </c>
      <c r="N127" s="31">
        <v>7170</v>
      </c>
      <c r="O127" s="42">
        <v>2924400</v>
      </c>
      <c r="P127" s="43">
        <v>-5.4143217543178732E-2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876.85</v>
      </c>
      <c r="F128" s="40">
        <v>877.2833333333333</v>
      </c>
      <c r="G128" s="41">
        <v>864.56666666666661</v>
      </c>
      <c r="H128" s="41">
        <v>852.2833333333333</v>
      </c>
      <c r="I128" s="41">
        <v>839.56666666666661</v>
      </c>
      <c r="J128" s="41">
        <v>889.56666666666661</v>
      </c>
      <c r="K128" s="41">
        <v>902.2833333333333</v>
      </c>
      <c r="L128" s="41">
        <v>914.56666666666661</v>
      </c>
      <c r="M128" s="31">
        <v>890</v>
      </c>
      <c r="N128" s="31">
        <v>865</v>
      </c>
      <c r="O128" s="42">
        <v>15842500</v>
      </c>
      <c r="P128" s="43">
        <v>-3.266676843230041E-2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1722.75</v>
      </c>
      <c r="F129" s="40">
        <v>1726.2666666666667</v>
      </c>
      <c r="G129" s="41">
        <v>1677.5333333333333</v>
      </c>
      <c r="H129" s="41">
        <v>1632.3166666666666</v>
      </c>
      <c r="I129" s="41">
        <v>1583.5833333333333</v>
      </c>
      <c r="J129" s="41">
        <v>1771.4833333333333</v>
      </c>
      <c r="K129" s="41">
        <v>1820.2166666666665</v>
      </c>
      <c r="L129" s="41">
        <v>1865.4333333333334</v>
      </c>
      <c r="M129" s="31">
        <v>1775</v>
      </c>
      <c r="N129" s="31">
        <v>1681.05</v>
      </c>
      <c r="O129" s="42">
        <v>1781150</v>
      </c>
      <c r="P129" s="43">
        <v>-6.0546875000000002E-3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2713.15</v>
      </c>
      <c r="F130" s="40">
        <v>2741.6666666666665</v>
      </c>
      <c r="G130" s="41">
        <v>2670.333333333333</v>
      </c>
      <c r="H130" s="41">
        <v>2627.5166666666664</v>
      </c>
      <c r="I130" s="41">
        <v>2556.1833333333329</v>
      </c>
      <c r="J130" s="41">
        <v>2784.4833333333331</v>
      </c>
      <c r="K130" s="41">
        <v>2855.8166666666662</v>
      </c>
      <c r="L130" s="41">
        <v>2898.6333333333332</v>
      </c>
      <c r="M130" s="31">
        <v>2813</v>
      </c>
      <c r="N130" s="31">
        <v>2698.85</v>
      </c>
      <c r="O130" s="42">
        <v>609000</v>
      </c>
      <c r="P130" s="43">
        <v>-8.1433224755700327E-3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1021.25</v>
      </c>
      <c r="F131" s="40">
        <v>1028.75</v>
      </c>
      <c r="G131" s="41">
        <v>1007.5</v>
      </c>
      <c r="H131" s="41">
        <v>993.75</v>
      </c>
      <c r="I131" s="41">
        <v>972.5</v>
      </c>
      <c r="J131" s="41">
        <v>1042.5</v>
      </c>
      <c r="K131" s="41">
        <v>1063.75</v>
      </c>
      <c r="L131" s="41">
        <v>1077.5</v>
      </c>
      <c r="M131" s="31">
        <v>1050</v>
      </c>
      <c r="N131" s="31">
        <v>1015</v>
      </c>
      <c r="O131" s="42">
        <v>2393950</v>
      </c>
      <c r="P131" s="43">
        <v>-2.6691331923890064E-2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1075.7</v>
      </c>
      <c r="F132" s="40">
        <v>1083.1166666666668</v>
      </c>
      <c r="G132" s="41">
        <v>1066.3833333333337</v>
      </c>
      <c r="H132" s="41">
        <v>1057.0666666666668</v>
      </c>
      <c r="I132" s="41">
        <v>1040.3333333333337</v>
      </c>
      <c r="J132" s="41">
        <v>1092.4333333333336</v>
      </c>
      <c r="K132" s="41">
        <v>1109.1666666666667</v>
      </c>
      <c r="L132" s="41">
        <v>1118.4833333333336</v>
      </c>
      <c r="M132" s="31">
        <v>1099.8499999999999</v>
      </c>
      <c r="N132" s="31">
        <v>1073.8</v>
      </c>
      <c r="O132" s="42">
        <v>3688200</v>
      </c>
      <c r="P132" s="43">
        <v>3.5197036039070394E-2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4176.95</v>
      </c>
      <c r="F133" s="40">
        <v>4219.55</v>
      </c>
      <c r="G133" s="41">
        <v>4115.4000000000005</v>
      </c>
      <c r="H133" s="41">
        <v>4053.8500000000004</v>
      </c>
      <c r="I133" s="41">
        <v>3949.7000000000007</v>
      </c>
      <c r="J133" s="41">
        <v>4281.1000000000004</v>
      </c>
      <c r="K133" s="41">
        <v>4385.25</v>
      </c>
      <c r="L133" s="41">
        <v>4446.8</v>
      </c>
      <c r="M133" s="31">
        <v>4323.7</v>
      </c>
      <c r="N133" s="31">
        <v>4158</v>
      </c>
      <c r="O133" s="42">
        <v>2885200</v>
      </c>
      <c r="P133" s="43">
        <v>4.9316264183881291E-2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224.25</v>
      </c>
      <c r="F134" s="40">
        <v>225.96666666666667</v>
      </c>
      <c r="G134" s="41">
        <v>221.63333333333333</v>
      </c>
      <c r="H134" s="41">
        <v>219.01666666666665</v>
      </c>
      <c r="I134" s="41">
        <v>214.68333333333331</v>
      </c>
      <c r="J134" s="41">
        <v>228.58333333333334</v>
      </c>
      <c r="K134" s="41">
        <v>232.91666666666666</v>
      </c>
      <c r="L134" s="41">
        <v>235.53333333333336</v>
      </c>
      <c r="M134" s="31">
        <v>230.3</v>
      </c>
      <c r="N134" s="31">
        <v>223.35</v>
      </c>
      <c r="O134" s="42">
        <v>32147500</v>
      </c>
      <c r="P134" s="43">
        <v>-5.3064760667099848E-3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3112.1</v>
      </c>
      <c r="F135" s="40">
        <v>3127.3166666666662</v>
      </c>
      <c r="G135" s="41">
        <v>3071.4333333333325</v>
      </c>
      <c r="H135" s="41">
        <v>3030.7666666666664</v>
      </c>
      <c r="I135" s="41">
        <v>2974.8833333333328</v>
      </c>
      <c r="J135" s="41">
        <v>3167.9833333333322</v>
      </c>
      <c r="K135" s="41">
        <v>3223.8666666666663</v>
      </c>
      <c r="L135" s="41">
        <v>3264.5333333333319</v>
      </c>
      <c r="M135" s="31">
        <v>3183.2</v>
      </c>
      <c r="N135" s="31">
        <v>3086.65</v>
      </c>
      <c r="O135" s="42">
        <v>2355600</v>
      </c>
      <c r="P135" s="43">
        <v>-3.0627256921225091E-2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78643.350000000006</v>
      </c>
      <c r="F136" s="40">
        <v>79055.8</v>
      </c>
      <c r="G136" s="41">
        <v>78112.600000000006</v>
      </c>
      <c r="H136" s="41">
        <v>77581.850000000006</v>
      </c>
      <c r="I136" s="41">
        <v>76638.650000000009</v>
      </c>
      <c r="J136" s="41">
        <v>79586.55</v>
      </c>
      <c r="K136" s="41">
        <v>80529.749999999985</v>
      </c>
      <c r="L136" s="41">
        <v>81060.5</v>
      </c>
      <c r="M136" s="31">
        <v>79999</v>
      </c>
      <c r="N136" s="31">
        <v>78525.05</v>
      </c>
      <c r="O136" s="42">
        <v>53990</v>
      </c>
      <c r="P136" s="43">
        <v>7.0380650277557494E-2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1504.35</v>
      </c>
      <c r="F137" s="40">
        <v>1515.95</v>
      </c>
      <c r="G137" s="41">
        <v>1489.25</v>
      </c>
      <c r="H137" s="41">
        <v>1474.1499999999999</v>
      </c>
      <c r="I137" s="41">
        <v>1447.4499999999998</v>
      </c>
      <c r="J137" s="41">
        <v>1531.0500000000002</v>
      </c>
      <c r="K137" s="41">
        <v>1557.7500000000005</v>
      </c>
      <c r="L137" s="41">
        <v>1572.8500000000004</v>
      </c>
      <c r="M137" s="31">
        <v>1542.65</v>
      </c>
      <c r="N137" s="31">
        <v>1500.85</v>
      </c>
      <c r="O137" s="42">
        <v>3775500</v>
      </c>
      <c r="P137" s="43">
        <v>-1.0807624287679308E-2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441.8</v>
      </c>
      <c r="F138" s="40">
        <v>444.3</v>
      </c>
      <c r="G138" s="41">
        <v>434.8</v>
      </c>
      <c r="H138" s="41">
        <v>427.8</v>
      </c>
      <c r="I138" s="41">
        <v>418.3</v>
      </c>
      <c r="J138" s="41">
        <v>451.3</v>
      </c>
      <c r="K138" s="41">
        <v>460.8</v>
      </c>
      <c r="L138" s="41">
        <v>467.8</v>
      </c>
      <c r="M138" s="31">
        <v>453.8</v>
      </c>
      <c r="N138" s="31">
        <v>437.3</v>
      </c>
      <c r="O138" s="42">
        <v>2657600</v>
      </c>
      <c r="P138" s="43">
        <v>-1.8901358535144713E-2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97.05</v>
      </c>
      <c r="F139" s="40">
        <v>99.016666666666666</v>
      </c>
      <c r="G139" s="41">
        <v>94.533333333333331</v>
      </c>
      <c r="H139" s="41">
        <v>92.016666666666666</v>
      </c>
      <c r="I139" s="41">
        <v>87.533333333333331</v>
      </c>
      <c r="J139" s="41">
        <v>101.53333333333333</v>
      </c>
      <c r="K139" s="41">
        <v>106.01666666666665</v>
      </c>
      <c r="L139" s="41">
        <v>108.53333333333333</v>
      </c>
      <c r="M139" s="31">
        <v>103.5</v>
      </c>
      <c r="N139" s="31">
        <v>96.5</v>
      </c>
      <c r="O139" s="42">
        <v>111282000</v>
      </c>
      <c r="P139" s="43">
        <v>-7.776838546069316E-2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6568.15</v>
      </c>
      <c r="F140" s="40">
        <v>6591.916666666667</v>
      </c>
      <c r="G140" s="41">
        <v>6504.8333333333339</v>
      </c>
      <c r="H140" s="41">
        <v>6441.5166666666673</v>
      </c>
      <c r="I140" s="41">
        <v>6354.4333333333343</v>
      </c>
      <c r="J140" s="41">
        <v>6655.2333333333336</v>
      </c>
      <c r="K140" s="41">
        <v>6742.3166666666675</v>
      </c>
      <c r="L140" s="41">
        <v>6805.6333333333332</v>
      </c>
      <c r="M140" s="31">
        <v>6679</v>
      </c>
      <c r="N140" s="31">
        <v>6528.6</v>
      </c>
      <c r="O140" s="42">
        <v>881250</v>
      </c>
      <c r="P140" s="43">
        <v>1.2782275244993609E-3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4029.5</v>
      </c>
      <c r="F141" s="40">
        <v>4031.2999999999997</v>
      </c>
      <c r="G141" s="41">
        <v>3892.5999999999995</v>
      </c>
      <c r="H141" s="41">
        <v>3755.7</v>
      </c>
      <c r="I141" s="41">
        <v>3616.9999999999995</v>
      </c>
      <c r="J141" s="41">
        <v>4168.1999999999989</v>
      </c>
      <c r="K141" s="41">
        <v>4306.8999999999996</v>
      </c>
      <c r="L141" s="41">
        <v>4443.7999999999993</v>
      </c>
      <c r="M141" s="31">
        <v>4170</v>
      </c>
      <c r="N141" s="31">
        <v>3894.4</v>
      </c>
      <c r="O141" s="42">
        <v>715950</v>
      </c>
      <c r="P141" s="43">
        <v>-1.0572139303482588E-2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19233.55</v>
      </c>
      <c r="F142" s="40">
        <v>19339.95</v>
      </c>
      <c r="G142" s="41">
        <v>19029.900000000001</v>
      </c>
      <c r="H142" s="41">
        <v>18826.25</v>
      </c>
      <c r="I142" s="41">
        <v>18516.2</v>
      </c>
      <c r="J142" s="41">
        <v>19543.600000000002</v>
      </c>
      <c r="K142" s="41">
        <v>19853.649999999998</v>
      </c>
      <c r="L142" s="41">
        <v>20057.300000000003</v>
      </c>
      <c r="M142" s="31">
        <v>19650</v>
      </c>
      <c r="N142" s="31">
        <v>19136.3</v>
      </c>
      <c r="O142" s="42">
        <v>277400</v>
      </c>
      <c r="P142" s="43">
        <v>7.5193798449612409E-2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143.55000000000001</v>
      </c>
      <c r="F143" s="40">
        <v>145.23333333333332</v>
      </c>
      <c r="G143" s="41">
        <v>141.11666666666665</v>
      </c>
      <c r="H143" s="41">
        <v>138.68333333333334</v>
      </c>
      <c r="I143" s="41">
        <v>134.56666666666666</v>
      </c>
      <c r="J143" s="41">
        <v>147.66666666666663</v>
      </c>
      <c r="K143" s="41">
        <v>151.7833333333333</v>
      </c>
      <c r="L143" s="41">
        <v>154.21666666666661</v>
      </c>
      <c r="M143" s="31">
        <v>149.35</v>
      </c>
      <c r="N143" s="31">
        <v>142.80000000000001</v>
      </c>
      <c r="O143" s="42">
        <v>115340500</v>
      </c>
      <c r="P143" s="43">
        <v>9.7958704833411552E-3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143.65</v>
      </c>
      <c r="F144" s="40">
        <v>144.63333333333333</v>
      </c>
      <c r="G144" s="41">
        <v>142.11666666666665</v>
      </c>
      <c r="H144" s="41">
        <v>140.58333333333331</v>
      </c>
      <c r="I144" s="41">
        <v>138.06666666666663</v>
      </c>
      <c r="J144" s="41">
        <v>146.16666666666666</v>
      </c>
      <c r="K144" s="41">
        <v>148.68333333333331</v>
      </c>
      <c r="L144" s="41">
        <v>150.21666666666667</v>
      </c>
      <c r="M144" s="31">
        <v>147.15</v>
      </c>
      <c r="N144" s="31">
        <v>143.1</v>
      </c>
      <c r="O144" s="42">
        <v>55820100</v>
      </c>
      <c r="P144" s="43">
        <v>-1.4094432699083862E-2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860.45</v>
      </c>
      <c r="F145" s="40">
        <v>869.55000000000007</v>
      </c>
      <c r="G145" s="41">
        <v>842.55000000000018</v>
      </c>
      <c r="H145" s="41">
        <v>824.65000000000009</v>
      </c>
      <c r="I145" s="41">
        <v>797.6500000000002</v>
      </c>
      <c r="J145" s="41">
        <v>887.45000000000016</v>
      </c>
      <c r="K145" s="41">
        <v>914.44999999999993</v>
      </c>
      <c r="L145" s="41">
        <v>932.35000000000014</v>
      </c>
      <c r="M145" s="31">
        <v>896.55</v>
      </c>
      <c r="N145" s="31">
        <v>851.65</v>
      </c>
      <c r="O145" s="42">
        <v>1156400</v>
      </c>
      <c r="P145" s="43">
        <v>0.15041782729805014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4659.05</v>
      </c>
      <c r="F146" s="40">
        <v>4690.4833333333336</v>
      </c>
      <c r="G146" s="41">
        <v>4604.8666666666668</v>
      </c>
      <c r="H146" s="41">
        <v>4550.6833333333334</v>
      </c>
      <c r="I146" s="41">
        <v>4465.0666666666666</v>
      </c>
      <c r="J146" s="41">
        <v>4744.666666666667</v>
      </c>
      <c r="K146" s="41">
        <v>4830.2833333333338</v>
      </c>
      <c r="L146" s="41">
        <v>4884.4666666666672</v>
      </c>
      <c r="M146" s="31">
        <v>4776.1000000000004</v>
      </c>
      <c r="N146" s="31">
        <v>4636.3</v>
      </c>
      <c r="O146" s="42">
        <v>700375</v>
      </c>
      <c r="P146" s="43">
        <v>-3.6291709666322669E-2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168.45</v>
      </c>
      <c r="F147" s="40">
        <v>168.83333333333334</v>
      </c>
      <c r="G147" s="41">
        <v>164.91666666666669</v>
      </c>
      <c r="H147" s="41">
        <v>161.38333333333335</v>
      </c>
      <c r="I147" s="41">
        <v>157.4666666666667</v>
      </c>
      <c r="J147" s="41">
        <v>172.36666666666667</v>
      </c>
      <c r="K147" s="41">
        <v>176.28333333333336</v>
      </c>
      <c r="L147" s="41">
        <v>179.81666666666666</v>
      </c>
      <c r="M147" s="31">
        <v>172.75</v>
      </c>
      <c r="N147" s="31">
        <v>165.3</v>
      </c>
      <c r="O147" s="42">
        <v>62762700</v>
      </c>
      <c r="P147" s="43">
        <v>7.5329815303430081E-2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33949.9</v>
      </c>
      <c r="F148" s="40">
        <v>34163.299999999996</v>
      </c>
      <c r="G148" s="41">
        <v>33476.599999999991</v>
      </c>
      <c r="H148" s="41">
        <v>33003.299999999996</v>
      </c>
      <c r="I148" s="41">
        <v>32316.599999999991</v>
      </c>
      <c r="J148" s="41">
        <v>34636.599999999991</v>
      </c>
      <c r="K148" s="41">
        <v>35323.299999999988</v>
      </c>
      <c r="L148" s="41">
        <v>35796.599999999991</v>
      </c>
      <c r="M148" s="31">
        <v>34850</v>
      </c>
      <c r="N148" s="31">
        <v>33690</v>
      </c>
      <c r="O148" s="42">
        <v>102360</v>
      </c>
      <c r="P148" s="43">
        <v>-3.0406365444728616E-2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2854.35</v>
      </c>
      <c r="F149" s="40">
        <v>2880.7333333333336</v>
      </c>
      <c r="G149" s="41">
        <v>2814.6166666666672</v>
      </c>
      <c r="H149" s="41">
        <v>2774.8833333333337</v>
      </c>
      <c r="I149" s="41">
        <v>2708.7666666666673</v>
      </c>
      <c r="J149" s="41">
        <v>2920.4666666666672</v>
      </c>
      <c r="K149" s="41">
        <v>2986.5833333333339</v>
      </c>
      <c r="L149" s="41">
        <v>3026.3166666666671</v>
      </c>
      <c r="M149" s="31">
        <v>2946.85</v>
      </c>
      <c r="N149" s="31">
        <v>2841</v>
      </c>
      <c r="O149" s="42">
        <v>4401650</v>
      </c>
      <c r="P149" s="43">
        <v>-1.2219205134534682E-2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3734.45</v>
      </c>
      <c r="F150" s="40">
        <v>3751.5666666666671</v>
      </c>
      <c r="G150" s="41">
        <v>3693.1333333333341</v>
      </c>
      <c r="H150" s="41">
        <v>3651.8166666666671</v>
      </c>
      <c r="I150" s="41">
        <v>3593.3833333333341</v>
      </c>
      <c r="J150" s="41">
        <v>3792.8833333333341</v>
      </c>
      <c r="K150" s="41">
        <v>3851.3166666666675</v>
      </c>
      <c r="L150" s="41">
        <v>3892.6333333333341</v>
      </c>
      <c r="M150" s="31">
        <v>3810</v>
      </c>
      <c r="N150" s="31">
        <v>3710.25</v>
      </c>
      <c r="O150" s="42">
        <v>198300</v>
      </c>
      <c r="P150" s="43">
        <v>9.1603053435114507E-3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230.6</v>
      </c>
      <c r="F151" s="40">
        <v>231.18333333333331</v>
      </c>
      <c r="G151" s="41">
        <v>228.91666666666663</v>
      </c>
      <c r="H151" s="41">
        <v>227.23333333333332</v>
      </c>
      <c r="I151" s="41">
        <v>224.96666666666664</v>
      </c>
      <c r="J151" s="41">
        <v>232.86666666666662</v>
      </c>
      <c r="K151" s="41">
        <v>235.13333333333333</v>
      </c>
      <c r="L151" s="41">
        <v>236.81666666666661</v>
      </c>
      <c r="M151" s="31">
        <v>233.45</v>
      </c>
      <c r="N151" s="31">
        <v>229.5</v>
      </c>
      <c r="O151" s="42">
        <v>26028000</v>
      </c>
      <c r="P151" s="43">
        <v>-1.2744651797906235E-2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140.05000000000001</v>
      </c>
      <c r="F152" s="40">
        <v>141.28333333333333</v>
      </c>
      <c r="G152" s="41">
        <v>138.21666666666667</v>
      </c>
      <c r="H152" s="41">
        <v>136.38333333333333</v>
      </c>
      <c r="I152" s="41">
        <v>133.31666666666666</v>
      </c>
      <c r="J152" s="41">
        <v>143.11666666666667</v>
      </c>
      <c r="K152" s="41">
        <v>146.18333333333334</v>
      </c>
      <c r="L152" s="41">
        <v>148.01666666666668</v>
      </c>
      <c r="M152" s="31">
        <v>144.35</v>
      </c>
      <c r="N152" s="31">
        <v>139.44999999999999</v>
      </c>
      <c r="O152" s="42">
        <v>26784000</v>
      </c>
      <c r="P152" s="43">
        <v>-3.3989266547406083E-2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5606.3</v>
      </c>
      <c r="F153" s="40">
        <v>5621.8499999999995</v>
      </c>
      <c r="G153" s="41">
        <v>5559.6999999999989</v>
      </c>
      <c r="H153" s="41">
        <v>5513.0999999999995</v>
      </c>
      <c r="I153" s="41">
        <v>5450.9499999999989</v>
      </c>
      <c r="J153" s="41">
        <v>5668.4499999999989</v>
      </c>
      <c r="K153" s="41">
        <v>5730.5999999999985</v>
      </c>
      <c r="L153" s="41">
        <v>5777.1999999999989</v>
      </c>
      <c r="M153" s="31">
        <v>5684</v>
      </c>
      <c r="N153" s="31">
        <v>5575.25</v>
      </c>
      <c r="O153" s="42">
        <v>221500</v>
      </c>
      <c r="P153" s="43">
        <v>-1.7193566278424846E-2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2421.1</v>
      </c>
      <c r="F154" s="40">
        <v>2431.4333333333329</v>
      </c>
      <c r="G154" s="41">
        <v>2401.1666666666661</v>
      </c>
      <c r="H154" s="41">
        <v>2381.2333333333331</v>
      </c>
      <c r="I154" s="41">
        <v>2350.9666666666662</v>
      </c>
      <c r="J154" s="41">
        <v>2451.3666666666659</v>
      </c>
      <c r="K154" s="41">
        <v>2481.6333333333332</v>
      </c>
      <c r="L154" s="41">
        <v>2501.5666666666657</v>
      </c>
      <c r="M154" s="31">
        <v>2461.6999999999998</v>
      </c>
      <c r="N154" s="31">
        <v>2411.5</v>
      </c>
      <c r="O154" s="42">
        <v>2457500</v>
      </c>
      <c r="P154" s="43">
        <v>3.6757198284664079E-3</v>
      </c>
    </row>
    <row r="155" spans="1:16" ht="12.75" customHeight="1">
      <c r="A155" s="31">
        <v>145</v>
      </c>
      <c r="B155" s="353" t="s">
        <v>39</v>
      </c>
      <c r="C155" s="33" t="s">
        <v>180</v>
      </c>
      <c r="D155" s="34">
        <v>44497</v>
      </c>
      <c r="E155" s="40">
        <v>3183.9</v>
      </c>
      <c r="F155" s="40">
        <v>3189.9833333333336</v>
      </c>
      <c r="G155" s="41">
        <v>3149.9666666666672</v>
      </c>
      <c r="H155" s="41">
        <v>3116.0333333333338</v>
      </c>
      <c r="I155" s="41">
        <v>3076.0166666666673</v>
      </c>
      <c r="J155" s="41">
        <v>3223.916666666667</v>
      </c>
      <c r="K155" s="41">
        <v>3263.9333333333334</v>
      </c>
      <c r="L155" s="41">
        <v>3297.8666666666668</v>
      </c>
      <c r="M155" s="31">
        <v>3230</v>
      </c>
      <c r="N155" s="31">
        <v>3156.05</v>
      </c>
      <c r="O155" s="42">
        <v>1480250</v>
      </c>
      <c r="P155" s="43">
        <v>4.4105173876166246E-3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40.049999999999997</v>
      </c>
      <c r="F156" s="40">
        <v>40.583333333333336</v>
      </c>
      <c r="G156" s="41">
        <v>39.31666666666667</v>
      </c>
      <c r="H156" s="41">
        <v>38.583333333333336</v>
      </c>
      <c r="I156" s="41">
        <v>37.31666666666667</v>
      </c>
      <c r="J156" s="41">
        <v>41.31666666666667</v>
      </c>
      <c r="K156" s="41">
        <v>42.583333333333336</v>
      </c>
      <c r="L156" s="41">
        <v>43.31666666666667</v>
      </c>
      <c r="M156" s="31">
        <v>41.85</v>
      </c>
      <c r="N156" s="31">
        <v>39.85</v>
      </c>
      <c r="O156" s="42">
        <v>328496000</v>
      </c>
      <c r="P156" s="43">
        <v>1.8251252293805486E-2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2379.65</v>
      </c>
      <c r="F157" s="40">
        <v>2418.2333333333331</v>
      </c>
      <c r="G157" s="41">
        <v>2311.4666666666662</v>
      </c>
      <c r="H157" s="41">
        <v>2243.2833333333333</v>
      </c>
      <c r="I157" s="41">
        <v>2136.5166666666664</v>
      </c>
      <c r="J157" s="41">
        <v>2486.4166666666661</v>
      </c>
      <c r="K157" s="41">
        <v>2593.1833333333334</v>
      </c>
      <c r="L157" s="41">
        <v>2661.3666666666659</v>
      </c>
      <c r="M157" s="31">
        <v>2525</v>
      </c>
      <c r="N157" s="31">
        <v>2350.0500000000002</v>
      </c>
      <c r="O157" s="42">
        <v>874800</v>
      </c>
      <c r="P157" s="43">
        <v>-3.026272031925507E-2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187.9</v>
      </c>
      <c r="F158" s="40">
        <v>189.01666666666668</v>
      </c>
      <c r="G158" s="41">
        <v>185.73333333333335</v>
      </c>
      <c r="H158" s="41">
        <v>183.56666666666666</v>
      </c>
      <c r="I158" s="41">
        <v>180.28333333333333</v>
      </c>
      <c r="J158" s="41">
        <v>191.18333333333337</v>
      </c>
      <c r="K158" s="41">
        <v>194.46666666666673</v>
      </c>
      <c r="L158" s="41">
        <v>196.63333333333338</v>
      </c>
      <c r="M158" s="31">
        <v>192.3</v>
      </c>
      <c r="N158" s="31">
        <v>186.85</v>
      </c>
      <c r="O158" s="42">
        <v>34925817</v>
      </c>
      <c r="P158" s="43">
        <v>-5.466970387243736E-3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1647.3</v>
      </c>
      <c r="F159" s="40">
        <v>1662.0333333333335</v>
      </c>
      <c r="G159" s="41">
        <v>1626.3166666666671</v>
      </c>
      <c r="H159" s="41">
        <v>1605.3333333333335</v>
      </c>
      <c r="I159" s="41">
        <v>1569.616666666667</v>
      </c>
      <c r="J159" s="41">
        <v>1683.0166666666671</v>
      </c>
      <c r="K159" s="41">
        <v>1718.7333333333338</v>
      </c>
      <c r="L159" s="41">
        <v>1739.7166666666672</v>
      </c>
      <c r="M159" s="31">
        <v>1697.75</v>
      </c>
      <c r="N159" s="31">
        <v>1641.05</v>
      </c>
      <c r="O159" s="42">
        <v>3047616</v>
      </c>
      <c r="P159" s="43">
        <v>1.5459723352318959E-2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999.95</v>
      </c>
      <c r="F160" s="40">
        <v>1007.4666666666667</v>
      </c>
      <c r="G160" s="41">
        <v>988.13333333333344</v>
      </c>
      <c r="H160" s="41">
        <v>976.31666666666672</v>
      </c>
      <c r="I160" s="41">
        <v>956.98333333333346</v>
      </c>
      <c r="J160" s="41">
        <v>1019.2833333333334</v>
      </c>
      <c r="K160" s="41">
        <v>1038.6166666666668</v>
      </c>
      <c r="L160" s="41">
        <v>1050.4333333333334</v>
      </c>
      <c r="M160" s="31">
        <v>1026.8</v>
      </c>
      <c r="N160" s="31">
        <v>995.65</v>
      </c>
      <c r="O160" s="42">
        <v>2046800</v>
      </c>
      <c r="P160" s="43">
        <v>-2.4706358849736737E-2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185.05</v>
      </c>
      <c r="F161" s="40">
        <v>187.18333333333331</v>
      </c>
      <c r="G161" s="41">
        <v>182.36666666666662</v>
      </c>
      <c r="H161" s="41">
        <v>179.68333333333331</v>
      </c>
      <c r="I161" s="41">
        <v>174.86666666666662</v>
      </c>
      <c r="J161" s="41">
        <v>189.86666666666662</v>
      </c>
      <c r="K161" s="41">
        <v>194.68333333333328</v>
      </c>
      <c r="L161" s="41">
        <v>197.36666666666662</v>
      </c>
      <c r="M161" s="31">
        <v>192</v>
      </c>
      <c r="N161" s="31">
        <v>184.5</v>
      </c>
      <c r="O161" s="42">
        <v>26091300</v>
      </c>
      <c r="P161" s="43">
        <v>8.5152575081413578E-2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157.55000000000001</v>
      </c>
      <c r="F162" s="40">
        <v>159.31666666666669</v>
      </c>
      <c r="G162" s="41">
        <v>155.23333333333338</v>
      </c>
      <c r="H162" s="41">
        <v>152.91666666666669</v>
      </c>
      <c r="I162" s="41">
        <v>148.83333333333337</v>
      </c>
      <c r="J162" s="41">
        <v>161.63333333333338</v>
      </c>
      <c r="K162" s="41">
        <v>165.7166666666667</v>
      </c>
      <c r="L162" s="41">
        <v>168.03333333333339</v>
      </c>
      <c r="M162" s="31">
        <v>163.4</v>
      </c>
      <c r="N162" s="31">
        <v>157</v>
      </c>
      <c r="O162" s="42">
        <v>24138000</v>
      </c>
      <c r="P162" s="43">
        <v>7.0087609511889862E-3</v>
      </c>
    </row>
    <row r="163" spans="1:16" ht="12.75" customHeight="1">
      <c r="A163" s="31">
        <v>153</v>
      </c>
      <c r="B163" s="354" t="s">
        <v>80</v>
      </c>
      <c r="C163" s="33" t="s">
        <v>188</v>
      </c>
      <c r="D163" s="34">
        <v>44497</v>
      </c>
      <c r="E163" s="40">
        <v>2563</v>
      </c>
      <c r="F163" s="40">
        <v>2579.8833333333332</v>
      </c>
      <c r="G163" s="41">
        <v>2538.8666666666663</v>
      </c>
      <c r="H163" s="41">
        <v>2514.7333333333331</v>
      </c>
      <c r="I163" s="41">
        <v>2473.7166666666662</v>
      </c>
      <c r="J163" s="41">
        <v>2604.0166666666664</v>
      </c>
      <c r="K163" s="41">
        <v>2645.0333333333328</v>
      </c>
      <c r="L163" s="41">
        <v>2669.1666666666665</v>
      </c>
      <c r="M163" s="31">
        <v>2620.9</v>
      </c>
      <c r="N163" s="31">
        <v>2555.75</v>
      </c>
      <c r="O163" s="42">
        <v>29372500</v>
      </c>
      <c r="P163" s="43">
        <v>1.6112153735719167E-2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115.8</v>
      </c>
      <c r="F164" s="40">
        <v>117.84999999999998</v>
      </c>
      <c r="G164" s="41">
        <v>113.04999999999995</v>
      </c>
      <c r="H164" s="41">
        <v>110.29999999999997</v>
      </c>
      <c r="I164" s="41">
        <v>105.49999999999994</v>
      </c>
      <c r="J164" s="41">
        <v>120.59999999999997</v>
      </c>
      <c r="K164" s="41">
        <v>125.4</v>
      </c>
      <c r="L164" s="41">
        <v>128.14999999999998</v>
      </c>
      <c r="M164" s="31">
        <v>122.65</v>
      </c>
      <c r="N164" s="31">
        <v>115.1</v>
      </c>
      <c r="O164" s="42">
        <v>196080000</v>
      </c>
      <c r="P164" s="43">
        <v>4.3478260869565216E-2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1216.8</v>
      </c>
      <c r="F165" s="40">
        <v>1234.7333333333333</v>
      </c>
      <c r="G165" s="41">
        <v>1193.0666666666666</v>
      </c>
      <c r="H165" s="41">
        <v>1169.3333333333333</v>
      </c>
      <c r="I165" s="41">
        <v>1127.6666666666665</v>
      </c>
      <c r="J165" s="41">
        <v>1258.4666666666667</v>
      </c>
      <c r="K165" s="41">
        <v>1300.1333333333332</v>
      </c>
      <c r="L165" s="41">
        <v>1323.8666666666668</v>
      </c>
      <c r="M165" s="31">
        <v>1276.4000000000001</v>
      </c>
      <c r="N165" s="31">
        <v>1211</v>
      </c>
      <c r="O165" s="42">
        <v>8697000</v>
      </c>
      <c r="P165" s="43">
        <v>8.6109419848656166E-3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457.65</v>
      </c>
      <c r="F166" s="40">
        <v>461.31666666666666</v>
      </c>
      <c r="G166" s="41">
        <v>450.33333333333331</v>
      </c>
      <c r="H166" s="41">
        <v>443.01666666666665</v>
      </c>
      <c r="I166" s="41">
        <v>432.0333333333333</v>
      </c>
      <c r="J166" s="41">
        <v>468.63333333333333</v>
      </c>
      <c r="K166" s="41">
        <v>479.61666666666667</v>
      </c>
      <c r="L166" s="41">
        <v>486.93333333333334</v>
      </c>
      <c r="M166" s="31">
        <v>472.3</v>
      </c>
      <c r="N166" s="31">
        <v>454</v>
      </c>
      <c r="O166" s="42">
        <v>85518000</v>
      </c>
      <c r="P166" s="43">
        <v>2.0202923966143548E-2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28185.9</v>
      </c>
      <c r="F167" s="40">
        <v>28416.016666666666</v>
      </c>
      <c r="G167" s="41">
        <v>27871.633333333331</v>
      </c>
      <c r="H167" s="41">
        <v>27557.366666666665</v>
      </c>
      <c r="I167" s="41">
        <v>27012.98333333333</v>
      </c>
      <c r="J167" s="41">
        <v>28730.283333333333</v>
      </c>
      <c r="K167" s="41">
        <v>29274.666666666672</v>
      </c>
      <c r="L167" s="41">
        <v>29588.933333333334</v>
      </c>
      <c r="M167" s="31">
        <v>28960.400000000001</v>
      </c>
      <c r="N167" s="31">
        <v>28101.75</v>
      </c>
      <c r="O167" s="42">
        <v>162925</v>
      </c>
      <c r="P167" s="43">
        <v>6.9237079573420832E-2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2198.1999999999998</v>
      </c>
      <c r="F168" s="40">
        <v>2220.6666666666665</v>
      </c>
      <c r="G168" s="41">
        <v>2167.1833333333329</v>
      </c>
      <c r="H168" s="41">
        <v>2136.1666666666665</v>
      </c>
      <c r="I168" s="41">
        <v>2082.6833333333329</v>
      </c>
      <c r="J168" s="41">
        <v>2251.6833333333329</v>
      </c>
      <c r="K168" s="41">
        <v>2305.1666666666665</v>
      </c>
      <c r="L168" s="41">
        <v>2336.1833333333329</v>
      </c>
      <c r="M168" s="31">
        <v>2274.15</v>
      </c>
      <c r="N168" s="31">
        <v>2189.65</v>
      </c>
      <c r="O168" s="42">
        <v>1756150</v>
      </c>
      <c r="P168" s="43">
        <v>-5.1396316102198455E-2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11435.6</v>
      </c>
      <c r="F169" s="40">
        <v>11521.65</v>
      </c>
      <c r="G169" s="41">
        <v>11319.3</v>
      </c>
      <c r="H169" s="41">
        <v>11203</v>
      </c>
      <c r="I169" s="41">
        <v>11000.65</v>
      </c>
      <c r="J169" s="41">
        <v>11637.949999999999</v>
      </c>
      <c r="K169" s="41">
        <v>11840.300000000001</v>
      </c>
      <c r="L169" s="41">
        <v>11956.599999999999</v>
      </c>
      <c r="M169" s="31">
        <v>11724</v>
      </c>
      <c r="N169" s="31">
        <v>11405.35</v>
      </c>
      <c r="O169" s="42">
        <v>806500</v>
      </c>
      <c r="P169" s="43">
        <v>2.2503961965134708E-2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1306.4000000000001</v>
      </c>
      <c r="F170" s="40">
        <v>1317.6833333333332</v>
      </c>
      <c r="G170" s="41">
        <v>1290.0666666666664</v>
      </c>
      <c r="H170" s="41">
        <v>1273.7333333333331</v>
      </c>
      <c r="I170" s="41">
        <v>1246.1166666666663</v>
      </c>
      <c r="J170" s="41">
        <v>1334.0166666666664</v>
      </c>
      <c r="K170" s="41">
        <v>1361.6333333333332</v>
      </c>
      <c r="L170" s="41">
        <v>1377.9666666666665</v>
      </c>
      <c r="M170" s="31">
        <v>1345.3</v>
      </c>
      <c r="N170" s="31">
        <v>1301.3499999999999</v>
      </c>
      <c r="O170" s="42">
        <v>4536400</v>
      </c>
      <c r="P170" s="43">
        <v>-2.4628375406807986E-3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584.65</v>
      </c>
      <c r="F171" s="40">
        <v>589.48333333333323</v>
      </c>
      <c r="G171" s="41">
        <v>576.01666666666642</v>
      </c>
      <c r="H171" s="41">
        <v>567.38333333333321</v>
      </c>
      <c r="I171" s="41">
        <v>553.9166666666664</v>
      </c>
      <c r="J171" s="41">
        <v>598.11666666666645</v>
      </c>
      <c r="K171" s="41">
        <v>611.58333333333337</v>
      </c>
      <c r="L171" s="41">
        <v>620.21666666666647</v>
      </c>
      <c r="M171" s="31">
        <v>602.95000000000005</v>
      </c>
      <c r="N171" s="31">
        <v>580.85</v>
      </c>
      <c r="O171" s="42">
        <v>2855250</v>
      </c>
      <c r="P171" s="43">
        <v>4.1871921182266007E-2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803.65</v>
      </c>
      <c r="F172" s="40">
        <v>809.81666666666661</v>
      </c>
      <c r="G172" s="41">
        <v>794.53333333333319</v>
      </c>
      <c r="H172" s="41">
        <v>785.41666666666663</v>
      </c>
      <c r="I172" s="41">
        <v>770.13333333333321</v>
      </c>
      <c r="J172" s="41">
        <v>818.93333333333317</v>
      </c>
      <c r="K172" s="41">
        <v>834.21666666666647</v>
      </c>
      <c r="L172" s="41">
        <v>843.33333333333314</v>
      </c>
      <c r="M172" s="31">
        <v>825.1</v>
      </c>
      <c r="N172" s="31">
        <v>800.7</v>
      </c>
      <c r="O172" s="42">
        <v>32442200</v>
      </c>
      <c r="P172" s="43">
        <v>-2.0670944403772449E-3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540.15</v>
      </c>
      <c r="F173" s="40">
        <v>539.35</v>
      </c>
      <c r="G173" s="41">
        <v>531.30000000000007</v>
      </c>
      <c r="H173" s="41">
        <v>522.45000000000005</v>
      </c>
      <c r="I173" s="41">
        <v>514.40000000000009</v>
      </c>
      <c r="J173" s="41">
        <v>548.20000000000005</v>
      </c>
      <c r="K173" s="41">
        <v>556.25</v>
      </c>
      <c r="L173" s="41">
        <v>565.1</v>
      </c>
      <c r="M173" s="31">
        <v>547.4</v>
      </c>
      <c r="N173" s="31">
        <v>530.5</v>
      </c>
      <c r="O173" s="42">
        <v>13567500</v>
      </c>
      <c r="P173" s="43">
        <v>1.6520566419420093E-2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620.1</v>
      </c>
      <c r="F174" s="40">
        <v>624.30000000000007</v>
      </c>
      <c r="G174" s="41">
        <v>608.65000000000009</v>
      </c>
      <c r="H174" s="41">
        <v>597.20000000000005</v>
      </c>
      <c r="I174" s="41">
        <v>581.55000000000007</v>
      </c>
      <c r="J174" s="41">
        <v>635.75000000000011</v>
      </c>
      <c r="K174" s="41">
        <v>651.4</v>
      </c>
      <c r="L174" s="41">
        <v>662.85000000000014</v>
      </c>
      <c r="M174" s="31">
        <v>639.95000000000005</v>
      </c>
      <c r="N174" s="31">
        <v>612.85</v>
      </c>
      <c r="O174" s="42">
        <v>1779900</v>
      </c>
      <c r="P174" s="43">
        <v>-4.1208791208791208E-2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965.5</v>
      </c>
      <c r="F175" s="40">
        <v>962</v>
      </c>
      <c r="G175" s="41">
        <v>939.2</v>
      </c>
      <c r="H175" s="41">
        <v>912.90000000000009</v>
      </c>
      <c r="I175" s="41">
        <v>890.10000000000014</v>
      </c>
      <c r="J175" s="41">
        <v>988.3</v>
      </c>
      <c r="K175" s="41">
        <v>1011.0999999999999</v>
      </c>
      <c r="L175" s="41">
        <v>1037.3999999999999</v>
      </c>
      <c r="M175" s="31">
        <v>984.8</v>
      </c>
      <c r="N175" s="31">
        <v>935.7</v>
      </c>
      <c r="O175" s="42">
        <v>11984000</v>
      </c>
      <c r="P175" s="43">
        <v>1.0284943517113471E-2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822.25</v>
      </c>
      <c r="F176" s="40">
        <v>821.18333333333339</v>
      </c>
      <c r="G176" s="41">
        <v>806.41666666666674</v>
      </c>
      <c r="H176" s="41">
        <v>790.58333333333337</v>
      </c>
      <c r="I176" s="41">
        <v>775.81666666666672</v>
      </c>
      <c r="J176" s="41">
        <v>837.01666666666677</v>
      </c>
      <c r="K176" s="41">
        <v>851.78333333333342</v>
      </c>
      <c r="L176" s="41">
        <v>867.61666666666679</v>
      </c>
      <c r="M176" s="31">
        <v>835.95</v>
      </c>
      <c r="N176" s="31">
        <v>805.35</v>
      </c>
      <c r="O176" s="42">
        <v>12482100</v>
      </c>
      <c r="P176" s="43">
        <v>-1.4810868407032499E-2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336.25</v>
      </c>
      <c r="F177" s="40">
        <v>340.33333333333331</v>
      </c>
      <c r="G177" s="41">
        <v>331.01666666666665</v>
      </c>
      <c r="H177" s="41">
        <v>325.78333333333336</v>
      </c>
      <c r="I177" s="41">
        <v>316.4666666666667</v>
      </c>
      <c r="J177" s="41">
        <v>345.56666666666661</v>
      </c>
      <c r="K177" s="41">
        <v>354.88333333333333</v>
      </c>
      <c r="L177" s="41">
        <v>360.11666666666656</v>
      </c>
      <c r="M177" s="31">
        <v>349.65</v>
      </c>
      <c r="N177" s="31">
        <v>335.1</v>
      </c>
      <c r="O177" s="42">
        <v>95717250</v>
      </c>
      <c r="P177" s="43">
        <v>-4.7855300087885917E-2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176.4</v>
      </c>
      <c r="F178" s="40">
        <v>180.38333333333333</v>
      </c>
      <c r="G178" s="41">
        <v>168.86666666666665</v>
      </c>
      <c r="H178" s="41">
        <v>161.33333333333331</v>
      </c>
      <c r="I178" s="41">
        <v>149.81666666666663</v>
      </c>
      <c r="J178" s="41">
        <v>187.91666666666666</v>
      </c>
      <c r="K178" s="41">
        <v>199.43333333333331</v>
      </c>
      <c r="L178" s="41">
        <v>206.96666666666667</v>
      </c>
      <c r="M178" s="31">
        <v>191.9</v>
      </c>
      <c r="N178" s="31">
        <v>172.85</v>
      </c>
      <c r="O178" s="42">
        <v>135364500</v>
      </c>
      <c r="P178" s="43">
        <v>-3.414728122140346E-2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1280.25</v>
      </c>
      <c r="F179" s="40">
        <v>1295.8833333333334</v>
      </c>
      <c r="G179" s="41">
        <v>1257.3666666666668</v>
      </c>
      <c r="H179" s="41">
        <v>1234.4833333333333</v>
      </c>
      <c r="I179" s="41">
        <v>1195.9666666666667</v>
      </c>
      <c r="J179" s="41">
        <v>1318.7666666666669</v>
      </c>
      <c r="K179" s="41">
        <v>1357.2833333333338</v>
      </c>
      <c r="L179" s="41">
        <v>1380.166666666667</v>
      </c>
      <c r="M179" s="31">
        <v>1334.4</v>
      </c>
      <c r="N179" s="31">
        <v>1273</v>
      </c>
      <c r="O179" s="42">
        <v>48048800</v>
      </c>
      <c r="P179" s="43">
        <v>7.1624559027901507E-3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3803.55</v>
      </c>
      <c r="F180" s="40">
        <v>3819.7666666666664</v>
      </c>
      <c r="G180" s="41">
        <v>3769.833333333333</v>
      </c>
      <c r="H180" s="41">
        <v>3736.1166666666668</v>
      </c>
      <c r="I180" s="41">
        <v>3686.1833333333334</v>
      </c>
      <c r="J180" s="41">
        <v>3853.4833333333327</v>
      </c>
      <c r="K180" s="41">
        <v>3903.4166666666661</v>
      </c>
      <c r="L180" s="41">
        <v>3937.1333333333323</v>
      </c>
      <c r="M180" s="31">
        <v>3869.7</v>
      </c>
      <c r="N180" s="31">
        <v>3786.05</v>
      </c>
      <c r="O180" s="42">
        <v>8638500</v>
      </c>
      <c r="P180" s="43">
        <v>1.4194139194139194E-2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1387.8</v>
      </c>
      <c r="F181" s="40">
        <v>1400.0333333333331</v>
      </c>
      <c r="G181" s="41">
        <v>1372.2166666666662</v>
      </c>
      <c r="H181" s="41">
        <v>1356.6333333333332</v>
      </c>
      <c r="I181" s="41">
        <v>1328.8166666666664</v>
      </c>
      <c r="J181" s="41">
        <v>1415.6166666666661</v>
      </c>
      <c r="K181" s="41">
        <v>1443.4333333333332</v>
      </c>
      <c r="L181" s="41">
        <v>1459.016666666666</v>
      </c>
      <c r="M181" s="31">
        <v>1427.85</v>
      </c>
      <c r="N181" s="31">
        <v>1384.45</v>
      </c>
      <c r="O181" s="42">
        <v>12283800</v>
      </c>
      <c r="P181" s="43">
        <v>-1.859930012942812E-2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2156.75</v>
      </c>
      <c r="F182" s="40">
        <v>2171.0166666666664</v>
      </c>
      <c r="G182" s="41">
        <v>2130.1333333333328</v>
      </c>
      <c r="H182" s="41">
        <v>2103.5166666666664</v>
      </c>
      <c r="I182" s="41">
        <v>2062.6333333333328</v>
      </c>
      <c r="J182" s="41">
        <v>2197.6333333333328</v>
      </c>
      <c r="K182" s="41">
        <v>2238.516666666666</v>
      </c>
      <c r="L182" s="41">
        <v>2265.1333333333328</v>
      </c>
      <c r="M182" s="31">
        <v>2211.9</v>
      </c>
      <c r="N182" s="31">
        <v>2144.4</v>
      </c>
      <c r="O182" s="42">
        <v>5719500</v>
      </c>
      <c r="P182" s="43">
        <v>7.0240684864220054E-2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3072.3</v>
      </c>
      <c r="F183" s="40">
        <v>3093.7999999999997</v>
      </c>
      <c r="G183" s="41">
        <v>3038.8999999999996</v>
      </c>
      <c r="H183" s="41">
        <v>3005.5</v>
      </c>
      <c r="I183" s="41">
        <v>2950.6</v>
      </c>
      <c r="J183" s="41">
        <v>3127.1999999999994</v>
      </c>
      <c r="K183" s="41">
        <v>3182.1</v>
      </c>
      <c r="L183" s="41">
        <v>3215.4999999999991</v>
      </c>
      <c r="M183" s="31">
        <v>3148.7</v>
      </c>
      <c r="N183" s="31">
        <v>3060.4</v>
      </c>
      <c r="O183" s="42">
        <v>645750</v>
      </c>
      <c r="P183" s="43">
        <v>-1.3745704467353952E-2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506.95</v>
      </c>
      <c r="F184" s="40">
        <v>511.4666666666667</v>
      </c>
      <c r="G184" s="41">
        <v>499.93333333333339</v>
      </c>
      <c r="H184" s="41">
        <v>492.91666666666669</v>
      </c>
      <c r="I184" s="41">
        <v>481.38333333333338</v>
      </c>
      <c r="J184" s="41">
        <v>518.48333333333335</v>
      </c>
      <c r="K184" s="41">
        <v>530.01666666666665</v>
      </c>
      <c r="L184" s="41">
        <v>537.03333333333342</v>
      </c>
      <c r="M184" s="31">
        <v>523</v>
      </c>
      <c r="N184" s="31">
        <v>504.45</v>
      </c>
      <c r="O184" s="42">
        <v>4108500</v>
      </c>
      <c r="P184" s="43">
        <v>-3.2751091703056767E-3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1048.0999999999999</v>
      </c>
      <c r="F185" s="40">
        <v>1064.1333333333332</v>
      </c>
      <c r="G185" s="41">
        <v>1024.4166666666665</v>
      </c>
      <c r="H185" s="41">
        <v>1000.7333333333333</v>
      </c>
      <c r="I185" s="41">
        <v>961.01666666666665</v>
      </c>
      <c r="J185" s="41">
        <v>1087.8166666666664</v>
      </c>
      <c r="K185" s="41">
        <v>1127.5333333333331</v>
      </c>
      <c r="L185" s="41">
        <v>1151.2166666666662</v>
      </c>
      <c r="M185" s="31">
        <v>1103.8499999999999</v>
      </c>
      <c r="N185" s="31">
        <v>1040.45</v>
      </c>
      <c r="O185" s="42">
        <v>1687075</v>
      </c>
      <c r="P185" s="43">
        <v>-9.3656875266070663E-3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545.1</v>
      </c>
      <c r="F186" s="40">
        <v>551.41666666666663</v>
      </c>
      <c r="G186" s="41">
        <v>534.68333333333328</v>
      </c>
      <c r="H186" s="41">
        <v>524.26666666666665</v>
      </c>
      <c r="I186" s="41">
        <v>507.5333333333333</v>
      </c>
      <c r="J186" s="41">
        <v>561.83333333333326</v>
      </c>
      <c r="K186" s="41">
        <v>578.56666666666661</v>
      </c>
      <c r="L186" s="41">
        <v>588.98333333333323</v>
      </c>
      <c r="M186" s="31">
        <v>568.15</v>
      </c>
      <c r="N186" s="31">
        <v>541</v>
      </c>
      <c r="O186" s="42">
        <v>7886200</v>
      </c>
      <c r="P186" s="43">
        <v>5.0344956181241844E-2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1587.75</v>
      </c>
      <c r="F187" s="40">
        <v>1596.6499999999999</v>
      </c>
      <c r="G187" s="41">
        <v>1571.1999999999998</v>
      </c>
      <c r="H187" s="41">
        <v>1554.6499999999999</v>
      </c>
      <c r="I187" s="41">
        <v>1529.1999999999998</v>
      </c>
      <c r="J187" s="41">
        <v>1613.1999999999998</v>
      </c>
      <c r="K187" s="41">
        <v>1638.65</v>
      </c>
      <c r="L187" s="41">
        <v>1655.1999999999998</v>
      </c>
      <c r="M187" s="31">
        <v>1622.1</v>
      </c>
      <c r="N187" s="31">
        <v>1580.1</v>
      </c>
      <c r="O187" s="42">
        <v>1535100</v>
      </c>
      <c r="P187" s="43">
        <v>-6.601362862010221E-2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7383.4</v>
      </c>
      <c r="F188" s="40">
        <v>7438.3833333333341</v>
      </c>
      <c r="G188" s="41">
        <v>7315.6166666666686</v>
      </c>
      <c r="H188" s="41">
        <v>7247.8333333333348</v>
      </c>
      <c r="I188" s="41">
        <v>7125.0666666666693</v>
      </c>
      <c r="J188" s="41">
        <v>7506.1666666666679</v>
      </c>
      <c r="K188" s="41">
        <v>7628.9333333333325</v>
      </c>
      <c r="L188" s="41">
        <v>7696.7166666666672</v>
      </c>
      <c r="M188" s="31">
        <v>7561.15</v>
      </c>
      <c r="N188" s="31">
        <v>7370.6</v>
      </c>
      <c r="O188" s="42">
        <v>1775400</v>
      </c>
      <c r="P188" s="43">
        <v>8.7500000000000008E-3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729.9</v>
      </c>
      <c r="F189" s="40">
        <v>732.23333333333323</v>
      </c>
      <c r="G189" s="41">
        <v>716.66666666666652</v>
      </c>
      <c r="H189" s="41">
        <v>703.43333333333328</v>
      </c>
      <c r="I189" s="41">
        <v>687.86666666666656</v>
      </c>
      <c r="J189" s="41">
        <v>745.46666666666647</v>
      </c>
      <c r="K189" s="41">
        <v>761.0333333333333</v>
      </c>
      <c r="L189" s="41">
        <v>774.26666666666642</v>
      </c>
      <c r="M189" s="31">
        <v>747.8</v>
      </c>
      <c r="N189" s="31">
        <v>719</v>
      </c>
      <c r="O189" s="42">
        <v>26895700</v>
      </c>
      <c r="P189" s="43">
        <v>-2.7269735295500495E-2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291.2</v>
      </c>
      <c r="F190" s="40">
        <v>296.21666666666664</v>
      </c>
      <c r="G190" s="41">
        <v>284.38333333333327</v>
      </c>
      <c r="H190" s="41">
        <v>277.56666666666661</v>
      </c>
      <c r="I190" s="41">
        <v>265.73333333333323</v>
      </c>
      <c r="J190" s="41">
        <v>303.0333333333333</v>
      </c>
      <c r="K190" s="41">
        <v>314.86666666666667</v>
      </c>
      <c r="L190" s="41">
        <v>321.68333333333334</v>
      </c>
      <c r="M190" s="31">
        <v>308.05</v>
      </c>
      <c r="N190" s="31">
        <v>289.39999999999998</v>
      </c>
      <c r="O190" s="42">
        <v>115375800</v>
      </c>
      <c r="P190" s="43">
        <v>8.5358913909438262E-3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1230.8</v>
      </c>
      <c r="F191" s="40">
        <v>1242.9333333333334</v>
      </c>
      <c r="G191" s="41">
        <v>1213.8666666666668</v>
      </c>
      <c r="H191" s="41">
        <v>1196.9333333333334</v>
      </c>
      <c r="I191" s="41">
        <v>1167.8666666666668</v>
      </c>
      <c r="J191" s="41">
        <v>1259.8666666666668</v>
      </c>
      <c r="K191" s="41">
        <v>1288.9333333333334</v>
      </c>
      <c r="L191" s="41">
        <v>1305.8666666666668</v>
      </c>
      <c r="M191" s="31">
        <v>1272</v>
      </c>
      <c r="N191" s="31">
        <v>1226</v>
      </c>
      <c r="O191" s="42">
        <v>2611500</v>
      </c>
      <c r="P191" s="43">
        <v>-8.2557526787282634E-2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636.5</v>
      </c>
      <c r="F192" s="40">
        <v>641.76666666666677</v>
      </c>
      <c r="G192" s="41">
        <v>629.83333333333348</v>
      </c>
      <c r="H192" s="41">
        <v>623.16666666666674</v>
      </c>
      <c r="I192" s="41">
        <v>611.23333333333346</v>
      </c>
      <c r="J192" s="41">
        <v>648.43333333333351</v>
      </c>
      <c r="K192" s="41">
        <v>660.36666666666667</v>
      </c>
      <c r="L192" s="41">
        <v>667.03333333333353</v>
      </c>
      <c r="M192" s="31">
        <v>653.70000000000005</v>
      </c>
      <c r="N192" s="31">
        <v>635.1</v>
      </c>
      <c r="O192" s="42">
        <v>36334400</v>
      </c>
      <c r="P192" s="43">
        <v>5.5839687558117912E-2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295.35000000000002</v>
      </c>
      <c r="F193" s="40">
        <v>298.8</v>
      </c>
      <c r="G193" s="41">
        <v>289.35000000000002</v>
      </c>
      <c r="H193" s="41">
        <v>283.35000000000002</v>
      </c>
      <c r="I193" s="41">
        <v>273.90000000000003</v>
      </c>
      <c r="J193" s="41">
        <v>304.8</v>
      </c>
      <c r="K193" s="41">
        <v>314.24999999999994</v>
      </c>
      <c r="L193" s="41">
        <v>320.25</v>
      </c>
      <c r="M193" s="31">
        <v>308.25</v>
      </c>
      <c r="N193" s="31">
        <v>292.8</v>
      </c>
      <c r="O193" s="42">
        <v>49890000</v>
      </c>
      <c r="P193" s="43">
        <v>1.1741802032000974E-2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3" sqref="E1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6" t="s">
        <v>16</v>
      </c>
      <c r="B8" s="398"/>
      <c r="C8" s="402" t="s">
        <v>20</v>
      </c>
      <c r="D8" s="402" t="s">
        <v>21</v>
      </c>
      <c r="E8" s="393" t="s">
        <v>22</v>
      </c>
      <c r="F8" s="394"/>
      <c r="G8" s="395"/>
      <c r="H8" s="393" t="s">
        <v>23</v>
      </c>
      <c r="I8" s="394"/>
      <c r="J8" s="395"/>
      <c r="K8" s="26"/>
      <c r="L8" s="53"/>
      <c r="M8" s="53"/>
      <c r="N8" s="1"/>
      <c r="O8" s="1"/>
    </row>
    <row r="9" spans="1:15" ht="36" customHeight="1">
      <c r="A9" s="400"/>
      <c r="B9" s="401"/>
      <c r="C9" s="401"/>
      <c r="D9" s="4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17646</v>
      </c>
      <c r="D10" s="35">
        <v>17714.583333333332</v>
      </c>
      <c r="E10" s="35">
        <v>17544.566666666666</v>
      </c>
      <c r="F10" s="35">
        <v>17443.133333333335</v>
      </c>
      <c r="G10" s="35">
        <v>17273.116666666669</v>
      </c>
      <c r="H10" s="35">
        <v>17816.016666666663</v>
      </c>
      <c r="I10" s="35">
        <v>17986.033333333333</v>
      </c>
      <c r="J10" s="35">
        <v>18087.46666666666</v>
      </c>
      <c r="K10" s="37">
        <v>17884.599999999999</v>
      </c>
      <c r="L10" s="37">
        <v>17613.150000000001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37521.550000000003</v>
      </c>
      <c r="D11" s="40">
        <v>37693.466666666667</v>
      </c>
      <c r="E11" s="40">
        <v>37280.083333333336</v>
      </c>
      <c r="F11" s="40">
        <v>37038.616666666669</v>
      </c>
      <c r="G11" s="40">
        <v>36625.233333333337</v>
      </c>
      <c r="H11" s="40">
        <v>37934.933333333334</v>
      </c>
      <c r="I11" s="40">
        <v>38348.316666666666</v>
      </c>
      <c r="J11" s="40">
        <v>38589.783333333333</v>
      </c>
      <c r="K11" s="31">
        <v>38106.85</v>
      </c>
      <c r="L11" s="31">
        <v>37452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2443.8000000000002</v>
      </c>
      <c r="D12" s="40">
        <v>2464.4666666666667</v>
      </c>
      <c r="E12" s="40">
        <v>2414.7833333333333</v>
      </c>
      <c r="F12" s="40">
        <v>2385.7666666666664</v>
      </c>
      <c r="G12" s="40">
        <v>2336.083333333333</v>
      </c>
      <c r="H12" s="40">
        <v>2493.4833333333336</v>
      </c>
      <c r="I12" s="40">
        <v>2543.166666666667</v>
      </c>
      <c r="J12" s="40">
        <v>2572.1833333333338</v>
      </c>
      <c r="K12" s="31">
        <v>2514.15</v>
      </c>
      <c r="L12" s="31">
        <v>2435.4499999999998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5060.45</v>
      </c>
      <c r="D13" s="40">
        <v>5089.333333333333</v>
      </c>
      <c r="E13" s="40">
        <v>5018.2166666666662</v>
      </c>
      <c r="F13" s="40">
        <v>4975.9833333333336</v>
      </c>
      <c r="G13" s="40">
        <v>4904.8666666666668</v>
      </c>
      <c r="H13" s="40">
        <v>5131.5666666666657</v>
      </c>
      <c r="I13" s="40">
        <v>5202.6833333333325</v>
      </c>
      <c r="J13" s="40">
        <v>5244.9166666666652</v>
      </c>
      <c r="K13" s="31">
        <v>5160.45</v>
      </c>
      <c r="L13" s="31">
        <v>5047.1000000000004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35075.800000000003</v>
      </c>
      <c r="D14" s="40">
        <v>35293.450000000004</v>
      </c>
      <c r="E14" s="40">
        <v>34785.400000000009</v>
      </c>
      <c r="F14" s="40">
        <v>34495.000000000007</v>
      </c>
      <c r="G14" s="40">
        <v>33986.950000000012</v>
      </c>
      <c r="H14" s="40">
        <v>35583.850000000006</v>
      </c>
      <c r="I14" s="40">
        <v>36091.900000000009</v>
      </c>
      <c r="J14" s="40">
        <v>36382.300000000003</v>
      </c>
      <c r="K14" s="31">
        <v>35801.5</v>
      </c>
      <c r="L14" s="31">
        <v>35003.050000000003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4235.3</v>
      </c>
      <c r="D15" s="40">
        <v>4265.6500000000005</v>
      </c>
      <c r="E15" s="40">
        <v>4193.4000000000015</v>
      </c>
      <c r="F15" s="40">
        <v>4151.5000000000009</v>
      </c>
      <c r="G15" s="40">
        <v>4079.2500000000018</v>
      </c>
      <c r="H15" s="40">
        <v>4307.5500000000011</v>
      </c>
      <c r="I15" s="40">
        <v>4379.7999999999993</v>
      </c>
      <c r="J15" s="40">
        <v>4421.7000000000007</v>
      </c>
      <c r="K15" s="31">
        <v>4337.8999999999996</v>
      </c>
      <c r="L15" s="31">
        <v>4223.75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8358.0499999999993</v>
      </c>
      <c r="D16" s="40">
        <v>8405.9833333333336</v>
      </c>
      <c r="E16" s="40">
        <v>8290.5166666666664</v>
      </c>
      <c r="F16" s="40">
        <v>8222.9833333333336</v>
      </c>
      <c r="G16" s="40">
        <v>8107.5166666666664</v>
      </c>
      <c r="H16" s="40">
        <v>8473.5166666666664</v>
      </c>
      <c r="I16" s="40">
        <v>8588.9833333333336</v>
      </c>
      <c r="J16" s="40">
        <v>8656.5166666666664</v>
      </c>
      <c r="K16" s="31">
        <v>8521.4500000000007</v>
      </c>
      <c r="L16" s="31">
        <v>8338.4500000000007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2203.25</v>
      </c>
      <c r="D17" s="40">
        <v>2225.2000000000003</v>
      </c>
      <c r="E17" s="40">
        <v>2172.4000000000005</v>
      </c>
      <c r="F17" s="40">
        <v>2141.5500000000002</v>
      </c>
      <c r="G17" s="40">
        <v>2088.7500000000005</v>
      </c>
      <c r="H17" s="40">
        <v>2256.0500000000006</v>
      </c>
      <c r="I17" s="40">
        <v>2308.8500000000008</v>
      </c>
      <c r="J17" s="40">
        <v>2339.7000000000007</v>
      </c>
      <c r="K17" s="31">
        <v>2278</v>
      </c>
      <c r="L17" s="31">
        <v>2194.35</v>
      </c>
      <c r="M17" s="31">
        <v>4.46408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1203.0999999999999</v>
      </c>
      <c r="D18" s="40">
        <v>1219.9666666666665</v>
      </c>
      <c r="E18" s="40">
        <v>1179.9333333333329</v>
      </c>
      <c r="F18" s="40">
        <v>1156.7666666666664</v>
      </c>
      <c r="G18" s="40">
        <v>1116.7333333333329</v>
      </c>
      <c r="H18" s="40">
        <v>1243.133333333333</v>
      </c>
      <c r="I18" s="40">
        <v>1283.1666666666663</v>
      </c>
      <c r="J18" s="40">
        <v>1306.333333333333</v>
      </c>
      <c r="K18" s="31">
        <v>1260</v>
      </c>
      <c r="L18" s="31">
        <v>1196.8</v>
      </c>
      <c r="M18" s="31">
        <v>30.622420000000002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1060.5</v>
      </c>
      <c r="D19" s="40">
        <v>1065.5</v>
      </c>
      <c r="E19" s="40">
        <v>1048</v>
      </c>
      <c r="F19" s="40">
        <v>1035.5</v>
      </c>
      <c r="G19" s="40">
        <v>1018</v>
      </c>
      <c r="H19" s="40">
        <v>1078</v>
      </c>
      <c r="I19" s="40">
        <v>1095.5</v>
      </c>
      <c r="J19" s="40">
        <v>1108</v>
      </c>
      <c r="K19" s="31">
        <v>1083</v>
      </c>
      <c r="L19" s="31">
        <v>1053</v>
      </c>
      <c r="M19" s="31">
        <v>17.545159999999999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22100.1</v>
      </c>
      <c r="D20" s="40">
        <v>22558.583333333332</v>
      </c>
      <c r="E20" s="40">
        <v>21396.316666666666</v>
      </c>
      <c r="F20" s="40">
        <v>20692.533333333333</v>
      </c>
      <c r="G20" s="40">
        <v>19530.266666666666</v>
      </c>
      <c r="H20" s="40">
        <v>23262.366666666665</v>
      </c>
      <c r="I20" s="40">
        <v>24424.633333333335</v>
      </c>
      <c r="J20" s="40">
        <v>25128.416666666664</v>
      </c>
      <c r="K20" s="31">
        <v>23720.85</v>
      </c>
      <c r="L20" s="31">
        <v>21854.799999999999</v>
      </c>
      <c r="M20" s="31">
        <v>0.56155999999999995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1479.55</v>
      </c>
      <c r="D21" s="40">
        <v>1497.5166666666667</v>
      </c>
      <c r="E21" s="40">
        <v>1454.0333333333333</v>
      </c>
      <c r="F21" s="40">
        <v>1428.5166666666667</v>
      </c>
      <c r="G21" s="40">
        <v>1385.0333333333333</v>
      </c>
      <c r="H21" s="40">
        <v>1523.0333333333333</v>
      </c>
      <c r="I21" s="40">
        <v>1566.5166666666664</v>
      </c>
      <c r="J21" s="40">
        <v>1592.0333333333333</v>
      </c>
      <c r="K21" s="31">
        <v>1541</v>
      </c>
      <c r="L21" s="31">
        <v>1472</v>
      </c>
      <c r="M21" s="31">
        <v>17.779979999999998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1214.5999999999999</v>
      </c>
      <c r="D22" s="40">
        <v>1227.5666666666666</v>
      </c>
      <c r="E22" s="40">
        <v>1190.3333333333333</v>
      </c>
      <c r="F22" s="40">
        <v>1166.0666666666666</v>
      </c>
      <c r="G22" s="40">
        <v>1128.8333333333333</v>
      </c>
      <c r="H22" s="40">
        <v>1251.8333333333333</v>
      </c>
      <c r="I22" s="40">
        <v>1289.0666666666668</v>
      </c>
      <c r="J22" s="40">
        <v>1313.3333333333333</v>
      </c>
      <c r="K22" s="31">
        <v>1264.8</v>
      </c>
      <c r="L22" s="31">
        <v>1203.3</v>
      </c>
      <c r="M22" s="31">
        <v>3.7550300000000001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724</v>
      </c>
      <c r="D23" s="40">
        <v>731.61666666666667</v>
      </c>
      <c r="E23" s="40">
        <v>714.23333333333335</v>
      </c>
      <c r="F23" s="40">
        <v>704.4666666666667</v>
      </c>
      <c r="G23" s="40">
        <v>687.08333333333337</v>
      </c>
      <c r="H23" s="40">
        <v>741.38333333333333</v>
      </c>
      <c r="I23" s="40">
        <v>758.76666666666677</v>
      </c>
      <c r="J23" s="40">
        <v>768.5333333333333</v>
      </c>
      <c r="K23" s="31">
        <v>749</v>
      </c>
      <c r="L23" s="31">
        <v>721.85</v>
      </c>
      <c r="M23" s="31">
        <v>36.155679999999997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1407.85</v>
      </c>
      <c r="D24" s="40">
        <v>1412.7666666666667</v>
      </c>
      <c r="E24" s="40">
        <v>1386.0833333333333</v>
      </c>
      <c r="F24" s="40">
        <v>1364.3166666666666</v>
      </c>
      <c r="G24" s="40">
        <v>1337.6333333333332</v>
      </c>
      <c r="H24" s="40">
        <v>1434.5333333333333</v>
      </c>
      <c r="I24" s="40">
        <v>1461.2166666666667</v>
      </c>
      <c r="J24" s="40">
        <v>1482.9833333333333</v>
      </c>
      <c r="K24" s="31">
        <v>1439.45</v>
      </c>
      <c r="L24" s="31">
        <v>1391</v>
      </c>
      <c r="M24" s="31">
        <v>0.90630999999999995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1764.5</v>
      </c>
      <c r="D25" s="40">
        <v>1770.0666666666666</v>
      </c>
      <c r="E25" s="40">
        <v>1742.4333333333332</v>
      </c>
      <c r="F25" s="40">
        <v>1720.3666666666666</v>
      </c>
      <c r="G25" s="40">
        <v>1692.7333333333331</v>
      </c>
      <c r="H25" s="40">
        <v>1792.1333333333332</v>
      </c>
      <c r="I25" s="40">
        <v>1819.7666666666664</v>
      </c>
      <c r="J25" s="40">
        <v>1841.8333333333333</v>
      </c>
      <c r="K25" s="31">
        <v>1797.7</v>
      </c>
      <c r="L25" s="31">
        <v>1748</v>
      </c>
      <c r="M25" s="31">
        <v>1.51949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110.25</v>
      </c>
      <c r="D26" s="40">
        <v>110.63333333333333</v>
      </c>
      <c r="E26" s="40">
        <v>109.61666666666665</v>
      </c>
      <c r="F26" s="40">
        <v>108.98333333333332</v>
      </c>
      <c r="G26" s="40">
        <v>107.96666666666664</v>
      </c>
      <c r="H26" s="40">
        <v>111.26666666666665</v>
      </c>
      <c r="I26" s="40">
        <v>112.28333333333333</v>
      </c>
      <c r="J26" s="40">
        <v>112.91666666666666</v>
      </c>
      <c r="K26" s="31">
        <v>111.65</v>
      </c>
      <c r="L26" s="31">
        <v>110</v>
      </c>
      <c r="M26" s="31">
        <v>21.748740000000002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240.75</v>
      </c>
      <c r="D27" s="40">
        <v>245.9</v>
      </c>
      <c r="E27" s="40">
        <v>233.85000000000002</v>
      </c>
      <c r="F27" s="40">
        <v>226.95000000000002</v>
      </c>
      <c r="G27" s="40">
        <v>214.90000000000003</v>
      </c>
      <c r="H27" s="40">
        <v>252.8</v>
      </c>
      <c r="I27" s="40">
        <v>264.85000000000002</v>
      </c>
      <c r="J27" s="40">
        <v>271.75</v>
      </c>
      <c r="K27" s="31">
        <v>257.95</v>
      </c>
      <c r="L27" s="31">
        <v>239</v>
      </c>
      <c r="M27" s="31">
        <v>57.683079999999997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2264.5500000000002</v>
      </c>
      <c r="D28" s="40">
        <v>2260.5166666666669</v>
      </c>
      <c r="E28" s="40">
        <v>2237.0333333333338</v>
      </c>
      <c r="F28" s="40">
        <v>2209.5166666666669</v>
      </c>
      <c r="G28" s="40">
        <v>2186.0333333333338</v>
      </c>
      <c r="H28" s="40">
        <v>2288.0333333333338</v>
      </c>
      <c r="I28" s="40">
        <v>2311.5166666666664</v>
      </c>
      <c r="J28" s="40">
        <v>2339.0333333333338</v>
      </c>
      <c r="K28" s="31">
        <v>2284</v>
      </c>
      <c r="L28" s="31">
        <v>2233</v>
      </c>
      <c r="M28" s="31">
        <v>0.32950000000000002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778.7</v>
      </c>
      <c r="D29" s="40">
        <v>782.38333333333333</v>
      </c>
      <c r="E29" s="40">
        <v>772.31666666666661</v>
      </c>
      <c r="F29" s="40">
        <v>765.93333333333328</v>
      </c>
      <c r="G29" s="40">
        <v>755.86666666666656</v>
      </c>
      <c r="H29" s="40">
        <v>788.76666666666665</v>
      </c>
      <c r="I29" s="40">
        <v>798.83333333333348</v>
      </c>
      <c r="J29" s="40">
        <v>805.2166666666667</v>
      </c>
      <c r="K29" s="31">
        <v>792.45</v>
      </c>
      <c r="L29" s="31">
        <v>776</v>
      </c>
      <c r="M29" s="31">
        <v>7.55192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3935.75</v>
      </c>
      <c r="D30" s="40">
        <v>3943.1333333333337</v>
      </c>
      <c r="E30" s="40">
        <v>3903.6666666666674</v>
      </c>
      <c r="F30" s="40">
        <v>3871.5833333333339</v>
      </c>
      <c r="G30" s="40">
        <v>3832.1166666666677</v>
      </c>
      <c r="H30" s="40">
        <v>3975.2166666666672</v>
      </c>
      <c r="I30" s="40">
        <v>4014.6833333333334</v>
      </c>
      <c r="J30" s="40">
        <v>4046.7666666666669</v>
      </c>
      <c r="K30" s="31">
        <v>3982.6</v>
      </c>
      <c r="L30" s="31">
        <v>3911.05</v>
      </c>
      <c r="M30" s="31">
        <v>1.51518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749.7</v>
      </c>
      <c r="D31" s="40">
        <v>755.4</v>
      </c>
      <c r="E31" s="40">
        <v>740.8</v>
      </c>
      <c r="F31" s="40">
        <v>731.9</v>
      </c>
      <c r="G31" s="40">
        <v>717.3</v>
      </c>
      <c r="H31" s="40">
        <v>764.3</v>
      </c>
      <c r="I31" s="40">
        <v>778.90000000000009</v>
      </c>
      <c r="J31" s="40">
        <v>787.8</v>
      </c>
      <c r="K31" s="31">
        <v>770</v>
      </c>
      <c r="L31" s="31">
        <v>746.5</v>
      </c>
      <c r="M31" s="31">
        <v>8.8106899999999992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394.9</v>
      </c>
      <c r="D32" s="40">
        <v>398.06666666666666</v>
      </c>
      <c r="E32" s="40">
        <v>390.33333333333331</v>
      </c>
      <c r="F32" s="40">
        <v>385.76666666666665</v>
      </c>
      <c r="G32" s="40">
        <v>378.0333333333333</v>
      </c>
      <c r="H32" s="40">
        <v>402.63333333333333</v>
      </c>
      <c r="I32" s="40">
        <v>410.36666666666667</v>
      </c>
      <c r="J32" s="40">
        <v>414.93333333333334</v>
      </c>
      <c r="K32" s="31">
        <v>405.8</v>
      </c>
      <c r="L32" s="31">
        <v>393.5</v>
      </c>
      <c r="M32" s="31">
        <v>46.853630000000003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4378.75</v>
      </c>
      <c r="D33" s="40">
        <v>4414.583333333333</v>
      </c>
      <c r="E33" s="40">
        <v>4320.1666666666661</v>
      </c>
      <c r="F33" s="40">
        <v>4261.583333333333</v>
      </c>
      <c r="G33" s="40">
        <v>4167.1666666666661</v>
      </c>
      <c r="H33" s="40">
        <v>4473.1666666666661</v>
      </c>
      <c r="I33" s="40">
        <v>4567.5833333333321</v>
      </c>
      <c r="J33" s="40">
        <v>4626.1666666666661</v>
      </c>
      <c r="K33" s="31">
        <v>4509</v>
      </c>
      <c r="L33" s="31">
        <v>4356</v>
      </c>
      <c r="M33" s="31">
        <v>4.8057499999999997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222.3</v>
      </c>
      <c r="D34" s="40">
        <v>225.16666666666666</v>
      </c>
      <c r="E34" s="40">
        <v>218.63333333333333</v>
      </c>
      <c r="F34" s="40">
        <v>214.96666666666667</v>
      </c>
      <c r="G34" s="40">
        <v>208.43333333333334</v>
      </c>
      <c r="H34" s="40">
        <v>228.83333333333331</v>
      </c>
      <c r="I34" s="40">
        <v>235.36666666666667</v>
      </c>
      <c r="J34" s="40">
        <v>239.0333333333333</v>
      </c>
      <c r="K34" s="31">
        <v>231.7</v>
      </c>
      <c r="L34" s="31">
        <v>221.5</v>
      </c>
      <c r="M34" s="31">
        <v>38.732700000000001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129.85</v>
      </c>
      <c r="D35" s="40">
        <v>131.16666666666666</v>
      </c>
      <c r="E35" s="40">
        <v>127.93333333333331</v>
      </c>
      <c r="F35" s="40">
        <v>126.01666666666665</v>
      </c>
      <c r="G35" s="40">
        <v>122.7833333333333</v>
      </c>
      <c r="H35" s="40">
        <v>133.08333333333331</v>
      </c>
      <c r="I35" s="40">
        <v>136.31666666666666</v>
      </c>
      <c r="J35" s="40">
        <v>138.23333333333332</v>
      </c>
      <c r="K35" s="31">
        <v>134.4</v>
      </c>
      <c r="L35" s="31">
        <v>129.25</v>
      </c>
      <c r="M35" s="31">
        <v>127.85028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3212.25</v>
      </c>
      <c r="D36" s="40">
        <v>3230.9666666666667</v>
      </c>
      <c r="E36" s="40">
        <v>3181.9333333333334</v>
      </c>
      <c r="F36" s="40">
        <v>3151.6166666666668</v>
      </c>
      <c r="G36" s="40">
        <v>3102.5833333333335</v>
      </c>
      <c r="H36" s="40">
        <v>3261.2833333333333</v>
      </c>
      <c r="I36" s="40">
        <v>3310.3166666666671</v>
      </c>
      <c r="J36" s="40">
        <v>3340.6333333333332</v>
      </c>
      <c r="K36" s="31">
        <v>3280</v>
      </c>
      <c r="L36" s="31">
        <v>3200.65</v>
      </c>
      <c r="M36" s="31">
        <v>7.8637800000000002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715.35</v>
      </c>
      <c r="D37" s="40">
        <v>718.9666666666667</v>
      </c>
      <c r="E37" s="40">
        <v>708.53333333333342</v>
      </c>
      <c r="F37" s="40">
        <v>701.7166666666667</v>
      </c>
      <c r="G37" s="40">
        <v>691.28333333333342</v>
      </c>
      <c r="H37" s="40">
        <v>725.78333333333342</v>
      </c>
      <c r="I37" s="40">
        <v>736.21666666666681</v>
      </c>
      <c r="J37" s="40">
        <v>743.03333333333342</v>
      </c>
      <c r="K37" s="31">
        <v>729.4</v>
      </c>
      <c r="L37" s="31">
        <v>712.15</v>
      </c>
      <c r="M37" s="31">
        <v>19.28858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4218.55</v>
      </c>
      <c r="D38" s="40">
        <v>4239.5166666666664</v>
      </c>
      <c r="E38" s="40">
        <v>4184.0333333333328</v>
      </c>
      <c r="F38" s="40">
        <v>4149.5166666666664</v>
      </c>
      <c r="G38" s="40">
        <v>4094.0333333333328</v>
      </c>
      <c r="H38" s="40">
        <v>4274.0333333333328</v>
      </c>
      <c r="I38" s="40">
        <v>4329.5166666666664</v>
      </c>
      <c r="J38" s="40">
        <v>4364.0333333333328</v>
      </c>
      <c r="K38" s="31">
        <v>4295</v>
      </c>
      <c r="L38" s="31">
        <v>4205</v>
      </c>
      <c r="M38" s="31">
        <v>3.0139399999999998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778.95</v>
      </c>
      <c r="D39" s="40">
        <v>783.05000000000007</v>
      </c>
      <c r="E39" s="40">
        <v>771.90000000000009</v>
      </c>
      <c r="F39" s="40">
        <v>764.85</v>
      </c>
      <c r="G39" s="40">
        <v>753.7</v>
      </c>
      <c r="H39" s="40">
        <v>790.10000000000014</v>
      </c>
      <c r="I39" s="40">
        <v>801.25</v>
      </c>
      <c r="J39" s="40">
        <v>808.30000000000018</v>
      </c>
      <c r="K39" s="31">
        <v>794.2</v>
      </c>
      <c r="L39" s="31">
        <v>776</v>
      </c>
      <c r="M39" s="31">
        <v>50.924790000000002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3770.05</v>
      </c>
      <c r="D40" s="40">
        <v>3804.6833333333329</v>
      </c>
      <c r="E40" s="40">
        <v>3725.3666666666659</v>
      </c>
      <c r="F40" s="40">
        <v>3680.6833333333329</v>
      </c>
      <c r="G40" s="40">
        <v>3601.3666666666659</v>
      </c>
      <c r="H40" s="40">
        <v>3849.3666666666659</v>
      </c>
      <c r="I40" s="40">
        <v>3928.6833333333325</v>
      </c>
      <c r="J40" s="40">
        <v>3973.3666666666659</v>
      </c>
      <c r="K40" s="31">
        <v>3884</v>
      </c>
      <c r="L40" s="31">
        <v>3760</v>
      </c>
      <c r="M40" s="31">
        <v>3.83507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7735.15</v>
      </c>
      <c r="D41" s="40">
        <v>7766.916666666667</v>
      </c>
      <c r="E41" s="40">
        <v>7653.2333333333336</v>
      </c>
      <c r="F41" s="40">
        <v>7571.3166666666666</v>
      </c>
      <c r="G41" s="40">
        <v>7457.6333333333332</v>
      </c>
      <c r="H41" s="40">
        <v>7848.8333333333339</v>
      </c>
      <c r="I41" s="40">
        <v>7962.5166666666664</v>
      </c>
      <c r="J41" s="40">
        <v>8044.4333333333343</v>
      </c>
      <c r="K41" s="31">
        <v>7880.6</v>
      </c>
      <c r="L41" s="31">
        <v>7685</v>
      </c>
      <c r="M41" s="31">
        <v>17.64631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17616.599999999999</v>
      </c>
      <c r="D42" s="40">
        <v>17773.366666666665</v>
      </c>
      <c r="E42" s="40">
        <v>17401.183333333331</v>
      </c>
      <c r="F42" s="40">
        <v>17185.766666666666</v>
      </c>
      <c r="G42" s="40">
        <v>16813.583333333332</v>
      </c>
      <c r="H42" s="40">
        <v>17988.783333333329</v>
      </c>
      <c r="I42" s="40">
        <v>18360.966666666664</v>
      </c>
      <c r="J42" s="40">
        <v>18576.383333333328</v>
      </c>
      <c r="K42" s="31">
        <v>18145.55</v>
      </c>
      <c r="L42" s="31">
        <v>17557.95</v>
      </c>
      <c r="M42" s="31">
        <v>3.00421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4767.95</v>
      </c>
      <c r="D43" s="40">
        <v>4801.9833333333336</v>
      </c>
      <c r="E43" s="40">
        <v>4715.9666666666672</v>
      </c>
      <c r="F43" s="40">
        <v>4663.9833333333336</v>
      </c>
      <c r="G43" s="40">
        <v>4577.9666666666672</v>
      </c>
      <c r="H43" s="40">
        <v>4853.9666666666672</v>
      </c>
      <c r="I43" s="40">
        <v>4939.9833333333336</v>
      </c>
      <c r="J43" s="40">
        <v>4991.9666666666672</v>
      </c>
      <c r="K43" s="31">
        <v>4888</v>
      </c>
      <c r="L43" s="31">
        <v>4750</v>
      </c>
      <c r="M43" s="31">
        <v>0.72860999999999998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2508.25</v>
      </c>
      <c r="D44" s="40">
        <v>2520.5333333333333</v>
      </c>
      <c r="E44" s="40">
        <v>2492.7166666666667</v>
      </c>
      <c r="F44" s="40">
        <v>2477.1833333333334</v>
      </c>
      <c r="G44" s="40">
        <v>2449.3666666666668</v>
      </c>
      <c r="H44" s="40">
        <v>2536.0666666666666</v>
      </c>
      <c r="I44" s="40">
        <v>2563.8833333333332</v>
      </c>
      <c r="J44" s="40">
        <v>2579.4166666666665</v>
      </c>
      <c r="K44" s="31">
        <v>2548.35</v>
      </c>
      <c r="L44" s="31">
        <v>2505</v>
      </c>
      <c r="M44" s="31">
        <v>3.79718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305.64999999999998</v>
      </c>
      <c r="D45" s="40">
        <v>305.11666666666662</v>
      </c>
      <c r="E45" s="40">
        <v>300.23333333333323</v>
      </c>
      <c r="F45" s="40">
        <v>294.81666666666661</v>
      </c>
      <c r="G45" s="40">
        <v>289.93333333333322</v>
      </c>
      <c r="H45" s="40">
        <v>310.53333333333325</v>
      </c>
      <c r="I45" s="40">
        <v>315.41666666666657</v>
      </c>
      <c r="J45" s="40">
        <v>320.83333333333326</v>
      </c>
      <c r="K45" s="31">
        <v>310</v>
      </c>
      <c r="L45" s="31">
        <v>299.7</v>
      </c>
      <c r="M45" s="31">
        <v>142.74369999999999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82.3</v>
      </c>
      <c r="D46" s="40">
        <v>83.36666666666666</v>
      </c>
      <c r="E46" s="40">
        <v>80.933333333333323</v>
      </c>
      <c r="F46" s="40">
        <v>79.566666666666663</v>
      </c>
      <c r="G46" s="40">
        <v>77.133333333333326</v>
      </c>
      <c r="H46" s="40">
        <v>84.73333333333332</v>
      </c>
      <c r="I46" s="40">
        <v>87.166666666666657</v>
      </c>
      <c r="J46" s="40">
        <v>88.533333333333317</v>
      </c>
      <c r="K46" s="31">
        <v>85.8</v>
      </c>
      <c r="L46" s="31">
        <v>82</v>
      </c>
      <c r="M46" s="31">
        <v>378.20587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56.1</v>
      </c>
      <c r="D47" s="40">
        <v>56.800000000000004</v>
      </c>
      <c r="E47" s="40">
        <v>55.20000000000001</v>
      </c>
      <c r="F47" s="40">
        <v>54.300000000000004</v>
      </c>
      <c r="G47" s="40">
        <v>52.70000000000001</v>
      </c>
      <c r="H47" s="40">
        <v>57.70000000000001</v>
      </c>
      <c r="I47" s="40">
        <v>59.300000000000004</v>
      </c>
      <c r="J47" s="40">
        <v>60.20000000000001</v>
      </c>
      <c r="K47" s="31">
        <v>58.4</v>
      </c>
      <c r="L47" s="31">
        <v>55.9</v>
      </c>
      <c r="M47" s="31">
        <v>85.080150000000003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1826.75</v>
      </c>
      <c r="D48" s="40">
        <v>1835.3833333333332</v>
      </c>
      <c r="E48" s="40">
        <v>1811.8666666666663</v>
      </c>
      <c r="F48" s="40">
        <v>1796.9833333333331</v>
      </c>
      <c r="G48" s="40">
        <v>1773.4666666666662</v>
      </c>
      <c r="H48" s="40">
        <v>1850.2666666666664</v>
      </c>
      <c r="I48" s="40">
        <v>1873.7833333333333</v>
      </c>
      <c r="J48" s="40">
        <v>1888.6666666666665</v>
      </c>
      <c r="K48" s="31">
        <v>1858.9</v>
      </c>
      <c r="L48" s="31">
        <v>1820.5</v>
      </c>
      <c r="M48" s="31">
        <v>2.4364499999999998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821.1</v>
      </c>
      <c r="D49" s="40">
        <v>822.94999999999993</v>
      </c>
      <c r="E49" s="40">
        <v>813.74999999999989</v>
      </c>
      <c r="F49" s="40">
        <v>806.4</v>
      </c>
      <c r="G49" s="40">
        <v>797.19999999999993</v>
      </c>
      <c r="H49" s="40">
        <v>830.29999999999984</v>
      </c>
      <c r="I49" s="40">
        <v>839.49999999999989</v>
      </c>
      <c r="J49" s="40">
        <v>846.8499999999998</v>
      </c>
      <c r="K49" s="31">
        <v>832.15</v>
      </c>
      <c r="L49" s="31">
        <v>815.6</v>
      </c>
      <c r="M49" s="31">
        <v>3.8231299999999999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199.3</v>
      </c>
      <c r="D50" s="40">
        <v>201.93333333333331</v>
      </c>
      <c r="E50" s="40">
        <v>195.36666666666662</v>
      </c>
      <c r="F50" s="40">
        <v>191.43333333333331</v>
      </c>
      <c r="G50" s="40">
        <v>184.86666666666662</v>
      </c>
      <c r="H50" s="40">
        <v>205.86666666666662</v>
      </c>
      <c r="I50" s="40">
        <v>212.43333333333328</v>
      </c>
      <c r="J50" s="40">
        <v>216.36666666666662</v>
      </c>
      <c r="K50" s="31">
        <v>208.5</v>
      </c>
      <c r="L50" s="31">
        <v>198</v>
      </c>
      <c r="M50" s="31">
        <v>52.062170000000002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721.65</v>
      </c>
      <c r="D51" s="40">
        <v>723.65</v>
      </c>
      <c r="E51" s="40">
        <v>715.3</v>
      </c>
      <c r="F51" s="40">
        <v>708.94999999999993</v>
      </c>
      <c r="G51" s="40">
        <v>700.59999999999991</v>
      </c>
      <c r="H51" s="40">
        <v>730</v>
      </c>
      <c r="I51" s="40">
        <v>738.35000000000014</v>
      </c>
      <c r="J51" s="40">
        <v>744.7</v>
      </c>
      <c r="K51" s="31">
        <v>732</v>
      </c>
      <c r="L51" s="31">
        <v>717.3</v>
      </c>
      <c r="M51" s="31">
        <v>20.866689999999998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63.2</v>
      </c>
      <c r="D52" s="40">
        <v>64.333333333333329</v>
      </c>
      <c r="E52" s="40">
        <v>61.566666666666663</v>
      </c>
      <c r="F52" s="40">
        <v>59.933333333333337</v>
      </c>
      <c r="G52" s="40">
        <v>57.166666666666671</v>
      </c>
      <c r="H52" s="40">
        <v>65.966666666666654</v>
      </c>
      <c r="I52" s="40">
        <v>68.733333333333334</v>
      </c>
      <c r="J52" s="40">
        <v>70.366666666666646</v>
      </c>
      <c r="K52" s="31">
        <v>67.099999999999994</v>
      </c>
      <c r="L52" s="31">
        <v>62.7</v>
      </c>
      <c r="M52" s="31">
        <v>475.34375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447.2</v>
      </c>
      <c r="D53" s="40">
        <v>448.09999999999997</v>
      </c>
      <c r="E53" s="40">
        <v>444.24999999999994</v>
      </c>
      <c r="F53" s="40">
        <v>441.29999999999995</v>
      </c>
      <c r="G53" s="40">
        <v>437.44999999999993</v>
      </c>
      <c r="H53" s="40">
        <v>451.04999999999995</v>
      </c>
      <c r="I53" s="40">
        <v>454.9</v>
      </c>
      <c r="J53" s="40">
        <v>457.84999999999997</v>
      </c>
      <c r="K53" s="31">
        <v>451.95</v>
      </c>
      <c r="L53" s="31">
        <v>445.15</v>
      </c>
      <c r="M53" s="31">
        <v>81.244110000000006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691.4</v>
      </c>
      <c r="D54" s="40">
        <v>695.85</v>
      </c>
      <c r="E54" s="40">
        <v>683.75</v>
      </c>
      <c r="F54" s="40">
        <v>676.1</v>
      </c>
      <c r="G54" s="40">
        <v>664</v>
      </c>
      <c r="H54" s="40">
        <v>703.5</v>
      </c>
      <c r="I54" s="40">
        <v>715.60000000000014</v>
      </c>
      <c r="J54" s="40">
        <v>723.25</v>
      </c>
      <c r="K54" s="31">
        <v>707.95</v>
      </c>
      <c r="L54" s="31">
        <v>688.2</v>
      </c>
      <c r="M54" s="31">
        <v>104.06502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356.4</v>
      </c>
      <c r="D55" s="40">
        <v>358.81666666666661</v>
      </c>
      <c r="E55" s="40">
        <v>353.43333333333322</v>
      </c>
      <c r="F55" s="40">
        <v>350.46666666666664</v>
      </c>
      <c r="G55" s="40">
        <v>345.08333333333326</v>
      </c>
      <c r="H55" s="40">
        <v>361.78333333333319</v>
      </c>
      <c r="I55" s="40">
        <v>367.16666666666663</v>
      </c>
      <c r="J55" s="40">
        <v>370.13333333333316</v>
      </c>
      <c r="K55" s="31">
        <v>364.2</v>
      </c>
      <c r="L55" s="31">
        <v>355.85</v>
      </c>
      <c r="M55" s="31">
        <v>11.97301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1166.5</v>
      </c>
      <c r="D56" s="40">
        <v>1174.1333333333334</v>
      </c>
      <c r="E56" s="40">
        <v>1153.3666666666668</v>
      </c>
      <c r="F56" s="40">
        <v>1140.2333333333333</v>
      </c>
      <c r="G56" s="40">
        <v>1119.4666666666667</v>
      </c>
      <c r="H56" s="40">
        <v>1187.2666666666669</v>
      </c>
      <c r="I56" s="40">
        <v>1208.0333333333338</v>
      </c>
      <c r="J56" s="40">
        <v>1221.166666666667</v>
      </c>
      <c r="K56" s="31">
        <v>1194.9000000000001</v>
      </c>
      <c r="L56" s="31">
        <v>1161</v>
      </c>
      <c r="M56" s="31">
        <v>0.79001999999999994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17277.349999999999</v>
      </c>
      <c r="D57" s="40">
        <v>16744.216666666667</v>
      </c>
      <c r="E57" s="40">
        <v>16043.483333333334</v>
      </c>
      <c r="F57" s="40">
        <v>14809.616666666667</v>
      </c>
      <c r="G57" s="40">
        <v>14108.883333333333</v>
      </c>
      <c r="H57" s="40">
        <v>17978.083333333336</v>
      </c>
      <c r="I57" s="40">
        <v>18678.816666666673</v>
      </c>
      <c r="J57" s="40">
        <v>19912.683333333334</v>
      </c>
      <c r="K57" s="31">
        <v>17444.95</v>
      </c>
      <c r="L57" s="31">
        <v>15510.35</v>
      </c>
      <c r="M57" s="31">
        <v>6.4547499999999998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3938.6</v>
      </c>
      <c r="D58" s="40">
        <v>3938</v>
      </c>
      <c r="E58" s="40">
        <v>3882.85</v>
      </c>
      <c r="F58" s="40">
        <v>3827.1</v>
      </c>
      <c r="G58" s="40">
        <v>3771.95</v>
      </c>
      <c r="H58" s="40">
        <v>3993.75</v>
      </c>
      <c r="I58" s="40">
        <v>4048.8999999999996</v>
      </c>
      <c r="J58" s="40">
        <v>4104.6499999999996</v>
      </c>
      <c r="K58" s="31">
        <v>3993.15</v>
      </c>
      <c r="L58" s="31">
        <v>3882.25</v>
      </c>
      <c r="M58" s="31">
        <v>4.0983999999999998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91.4</v>
      </c>
      <c r="D59" s="40">
        <v>92.300000000000011</v>
      </c>
      <c r="E59" s="40">
        <v>90.15000000000002</v>
      </c>
      <c r="F59" s="40">
        <v>88.9</v>
      </c>
      <c r="G59" s="40">
        <v>86.750000000000014</v>
      </c>
      <c r="H59" s="40">
        <v>93.550000000000026</v>
      </c>
      <c r="I59" s="40">
        <v>95.7</v>
      </c>
      <c r="J59" s="40">
        <v>96.950000000000031</v>
      </c>
      <c r="K59" s="31">
        <v>94.45</v>
      </c>
      <c r="L59" s="31">
        <v>91.05</v>
      </c>
      <c r="M59" s="31">
        <v>66.064310000000006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550.35</v>
      </c>
      <c r="D60" s="40">
        <v>554.69999999999993</v>
      </c>
      <c r="E60" s="40">
        <v>543.14999999999986</v>
      </c>
      <c r="F60" s="40">
        <v>535.94999999999993</v>
      </c>
      <c r="G60" s="40">
        <v>524.39999999999986</v>
      </c>
      <c r="H60" s="40">
        <v>561.89999999999986</v>
      </c>
      <c r="I60" s="40">
        <v>573.44999999999982</v>
      </c>
      <c r="J60" s="40">
        <v>580.64999999999986</v>
      </c>
      <c r="K60" s="31">
        <v>566.25</v>
      </c>
      <c r="L60" s="31">
        <v>547.5</v>
      </c>
      <c r="M60" s="31">
        <v>19.620740000000001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174.45</v>
      </c>
      <c r="D61" s="40">
        <v>177.1</v>
      </c>
      <c r="E61" s="40">
        <v>170.79999999999998</v>
      </c>
      <c r="F61" s="40">
        <v>167.14999999999998</v>
      </c>
      <c r="G61" s="40">
        <v>160.84999999999997</v>
      </c>
      <c r="H61" s="40">
        <v>180.75</v>
      </c>
      <c r="I61" s="40">
        <v>187.05</v>
      </c>
      <c r="J61" s="40">
        <v>190.70000000000002</v>
      </c>
      <c r="K61" s="31">
        <v>183.4</v>
      </c>
      <c r="L61" s="31">
        <v>173.45</v>
      </c>
      <c r="M61" s="31">
        <v>189.96875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144.55000000000001</v>
      </c>
      <c r="D62" s="40">
        <v>144.73333333333335</v>
      </c>
      <c r="E62" s="40">
        <v>141.4666666666667</v>
      </c>
      <c r="F62" s="40">
        <v>138.38333333333335</v>
      </c>
      <c r="G62" s="40">
        <v>135.1166666666667</v>
      </c>
      <c r="H62" s="40">
        <v>147.81666666666669</v>
      </c>
      <c r="I62" s="40">
        <v>151.08333333333334</v>
      </c>
      <c r="J62" s="40">
        <v>154.16666666666669</v>
      </c>
      <c r="K62" s="31">
        <v>148</v>
      </c>
      <c r="L62" s="31">
        <v>141.65</v>
      </c>
      <c r="M62" s="31">
        <v>38.305810000000001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560.25</v>
      </c>
      <c r="D63" s="40">
        <v>566.66666666666663</v>
      </c>
      <c r="E63" s="40">
        <v>550.7833333333333</v>
      </c>
      <c r="F63" s="40">
        <v>541.31666666666672</v>
      </c>
      <c r="G63" s="40">
        <v>525.43333333333339</v>
      </c>
      <c r="H63" s="40">
        <v>576.13333333333321</v>
      </c>
      <c r="I63" s="40">
        <v>592.01666666666665</v>
      </c>
      <c r="J63" s="40">
        <v>601.48333333333312</v>
      </c>
      <c r="K63" s="31">
        <v>582.54999999999995</v>
      </c>
      <c r="L63" s="31">
        <v>557.20000000000005</v>
      </c>
      <c r="M63" s="31">
        <v>22.05904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913.45</v>
      </c>
      <c r="D64" s="40">
        <v>921.05000000000007</v>
      </c>
      <c r="E64" s="40">
        <v>903.55000000000018</v>
      </c>
      <c r="F64" s="40">
        <v>893.65000000000009</v>
      </c>
      <c r="G64" s="40">
        <v>876.1500000000002</v>
      </c>
      <c r="H64" s="40">
        <v>930.95000000000016</v>
      </c>
      <c r="I64" s="40">
        <v>948.44999999999993</v>
      </c>
      <c r="J64" s="40">
        <v>958.35000000000014</v>
      </c>
      <c r="K64" s="31">
        <v>938.55</v>
      </c>
      <c r="L64" s="31">
        <v>911.15</v>
      </c>
      <c r="M64" s="31">
        <v>26.155819999999999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159</v>
      </c>
      <c r="D65" s="40">
        <v>160.56666666666669</v>
      </c>
      <c r="E65" s="40">
        <v>156.33333333333337</v>
      </c>
      <c r="F65" s="40">
        <v>153.66666666666669</v>
      </c>
      <c r="G65" s="40">
        <v>149.43333333333337</v>
      </c>
      <c r="H65" s="40">
        <v>163.23333333333338</v>
      </c>
      <c r="I65" s="40">
        <v>167.46666666666667</v>
      </c>
      <c r="J65" s="40">
        <v>170.13333333333338</v>
      </c>
      <c r="K65" s="31">
        <v>164.8</v>
      </c>
      <c r="L65" s="31">
        <v>157.9</v>
      </c>
      <c r="M65" s="31">
        <v>49.242919999999998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192.85</v>
      </c>
      <c r="D66" s="40">
        <v>196.11666666666665</v>
      </c>
      <c r="E66" s="40">
        <v>188.43333333333328</v>
      </c>
      <c r="F66" s="40">
        <v>184.01666666666662</v>
      </c>
      <c r="G66" s="40">
        <v>176.33333333333326</v>
      </c>
      <c r="H66" s="40">
        <v>200.5333333333333</v>
      </c>
      <c r="I66" s="40">
        <v>208.21666666666664</v>
      </c>
      <c r="J66" s="40">
        <v>212.63333333333333</v>
      </c>
      <c r="K66" s="31">
        <v>203.8</v>
      </c>
      <c r="L66" s="31">
        <v>191.7</v>
      </c>
      <c r="M66" s="31">
        <v>419.26821000000001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5301.8</v>
      </c>
      <c r="D67" s="40">
        <v>5346.0333333333338</v>
      </c>
      <c r="E67" s="40">
        <v>5232.1166666666677</v>
      </c>
      <c r="F67" s="40">
        <v>5162.4333333333343</v>
      </c>
      <c r="G67" s="40">
        <v>5048.5166666666682</v>
      </c>
      <c r="H67" s="40">
        <v>5415.7166666666672</v>
      </c>
      <c r="I67" s="40">
        <v>5529.6333333333332</v>
      </c>
      <c r="J67" s="40">
        <v>5599.3166666666666</v>
      </c>
      <c r="K67" s="31">
        <v>5459.95</v>
      </c>
      <c r="L67" s="31">
        <v>5276.35</v>
      </c>
      <c r="M67" s="31">
        <v>3.0674700000000001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1680.15</v>
      </c>
      <c r="D68" s="40">
        <v>1685.3833333333332</v>
      </c>
      <c r="E68" s="40">
        <v>1670.7666666666664</v>
      </c>
      <c r="F68" s="40">
        <v>1661.3833333333332</v>
      </c>
      <c r="G68" s="40">
        <v>1646.7666666666664</v>
      </c>
      <c r="H68" s="40">
        <v>1694.7666666666664</v>
      </c>
      <c r="I68" s="40">
        <v>1709.3833333333332</v>
      </c>
      <c r="J68" s="40">
        <v>1718.7666666666664</v>
      </c>
      <c r="K68" s="31">
        <v>1700</v>
      </c>
      <c r="L68" s="31">
        <v>1676</v>
      </c>
      <c r="M68" s="31">
        <v>2.4622000000000002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696.35</v>
      </c>
      <c r="D69" s="40">
        <v>701.19999999999993</v>
      </c>
      <c r="E69" s="40">
        <v>688.64999999999986</v>
      </c>
      <c r="F69" s="40">
        <v>680.94999999999993</v>
      </c>
      <c r="G69" s="40">
        <v>668.39999999999986</v>
      </c>
      <c r="H69" s="40">
        <v>708.89999999999986</v>
      </c>
      <c r="I69" s="40">
        <v>721.44999999999982</v>
      </c>
      <c r="J69" s="40">
        <v>729.14999999999986</v>
      </c>
      <c r="K69" s="31">
        <v>713.75</v>
      </c>
      <c r="L69" s="31">
        <v>693.5</v>
      </c>
      <c r="M69" s="31">
        <v>13.40297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857</v>
      </c>
      <c r="D70" s="40">
        <v>850.4</v>
      </c>
      <c r="E70" s="40">
        <v>835.8</v>
      </c>
      <c r="F70" s="40">
        <v>814.6</v>
      </c>
      <c r="G70" s="40">
        <v>800</v>
      </c>
      <c r="H70" s="40">
        <v>871.59999999999991</v>
      </c>
      <c r="I70" s="40">
        <v>886.2</v>
      </c>
      <c r="J70" s="40">
        <v>907.39999999999986</v>
      </c>
      <c r="K70" s="31">
        <v>865</v>
      </c>
      <c r="L70" s="31">
        <v>829.2</v>
      </c>
      <c r="M70" s="31">
        <v>12.75895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477.05</v>
      </c>
      <c r="D71" s="40">
        <v>481.81666666666666</v>
      </c>
      <c r="E71" s="40">
        <v>468.23333333333335</v>
      </c>
      <c r="F71" s="40">
        <v>459.41666666666669</v>
      </c>
      <c r="G71" s="40">
        <v>445.83333333333337</v>
      </c>
      <c r="H71" s="40">
        <v>490.63333333333333</v>
      </c>
      <c r="I71" s="40">
        <v>504.2166666666667</v>
      </c>
      <c r="J71" s="40">
        <v>513.0333333333333</v>
      </c>
      <c r="K71" s="31">
        <v>495.4</v>
      </c>
      <c r="L71" s="31">
        <v>473</v>
      </c>
      <c r="M71" s="31">
        <v>13.898669999999999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882.6</v>
      </c>
      <c r="D72" s="40">
        <v>891.41666666666663</v>
      </c>
      <c r="E72" s="40">
        <v>867.83333333333326</v>
      </c>
      <c r="F72" s="40">
        <v>853.06666666666661</v>
      </c>
      <c r="G72" s="40">
        <v>829.48333333333323</v>
      </c>
      <c r="H72" s="40">
        <v>906.18333333333328</v>
      </c>
      <c r="I72" s="40">
        <v>929.76666666666654</v>
      </c>
      <c r="J72" s="40">
        <v>944.5333333333333</v>
      </c>
      <c r="K72" s="31">
        <v>915</v>
      </c>
      <c r="L72" s="31">
        <v>876.65</v>
      </c>
      <c r="M72" s="31">
        <v>15.335000000000001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408.1</v>
      </c>
      <c r="D73" s="40">
        <v>411.3</v>
      </c>
      <c r="E73" s="40">
        <v>403.15000000000003</v>
      </c>
      <c r="F73" s="40">
        <v>398.20000000000005</v>
      </c>
      <c r="G73" s="40">
        <v>390.05000000000007</v>
      </c>
      <c r="H73" s="40">
        <v>416.25</v>
      </c>
      <c r="I73" s="40">
        <v>424.4</v>
      </c>
      <c r="J73" s="40">
        <v>429.34999999999997</v>
      </c>
      <c r="K73" s="31">
        <v>419.45</v>
      </c>
      <c r="L73" s="31">
        <v>406.35</v>
      </c>
      <c r="M73" s="31">
        <v>72.059820000000002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614.95000000000005</v>
      </c>
      <c r="D74" s="40">
        <v>617.55000000000007</v>
      </c>
      <c r="E74" s="40">
        <v>611.40000000000009</v>
      </c>
      <c r="F74" s="40">
        <v>607.85</v>
      </c>
      <c r="G74" s="40">
        <v>601.70000000000005</v>
      </c>
      <c r="H74" s="40">
        <v>621.10000000000014</v>
      </c>
      <c r="I74" s="40">
        <v>627.25</v>
      </c>
      <c r="J74" s="40">
        <v>630.80000000000018</v>
      </c>
      <c r="K74" s="31">
        <v>623.70000000000005</v>
      </c>
      <c r="L74" s="31">
        <v>614</v>
      </c>
      <c r="M74" s="31">
        <v>20.26192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2103.75</v>
      </c>
      <c r="D75" s="40">
        <v>2099.7833333333333</v>
      </c>
      <c r="E75" s="40">
        <v>2054.5666666666666</v>
      </c>
      <c r="F75" s="40">
        <v>2005.3833333333332</v>
      </c>
      <c r="G75" s="40">
        <v>1960.1666666666665</v>
      </c>
      <c r="H75" s="40">
        <v>2148.9666666666667</v>
      </c>
      <c r="I75" s="40">
        <v>2194.1833333333329</v>
      </c>
      <c r="J75" s="40">
        <v>2243.3666666666668</v>
      </c>
      <c r="K75" s="31">
        <v>2145</v>
      </c>
      <c r="L75" s="31">
        <v>2050.6</v>
      </c>
      <c r="M75" s="31">
        <v>6.3132700000000002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2886.8</v>
      </c>
      <c r="D76" s="40">
        <v>2832.85</v>
      </c>
      <c r="E76" s="40">
        <v>2735.7</v>
      </c>
      <c r="F76" s="40">
        <v>2584.6</v>
      </c>
      <c r="G76" s="40">
        <v>2487.4499999999998</v>
      </c>
      <c r="H76" s="40">
        <v>2983.95</v>
      </c>
      <c r="I76" s="40">
        <v>3081.1000000000004</v>
      </c>
      <c r="J76" s="40">
        <v>3232.2</v>
      </c>
      <c r="K76" s="31">
        <v>2930</v>
      </c>
      <c r="L76" s="31">
        <v>2681.75</v>
      </c>
      <c r="M76" s="31">
        <v>49.81156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190.1</v>
      </c>
      <c r="D77" s="40">
        <v>190.33333333333334</v>
      </c>
      <c r="E77" s="40">
        <v>184.76666666666668</v>
      </c>
      <c r="F77" s="40">
        <v>179.43333333333334</v>
      </c>
      <c r="G77" s="40">
        <v>173.86666666666667</v>
      </c>
      <c r="H77" s="40">
        <v>195.66666666666669</v>
      </c>
      <c r="I77" s="40">
        <v>201.23333333333335</v>
      </c>
      <c r="J77" s="40">
        <v>206.56666666666669</v>
      </c>
      <c r="K77" s="31">
        <v>195.9</v>
      </c>
      <c r="L77" s="31">
        <v>185</v>
      </c>
      <c r="M77" s="31">
        <v>21.066680000000002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5136.55</v>
      </c>
      <c r="D78" s="40">
        <v>5160.7500000000009</v>
      </c>
      <c r="E78" s="40">
        <v>5093.6500000000015</v>
      </c>
      <c r="F78" s="40">
        <v>5050.7500000000009</v>
      </c>
      <c r="G78" s="40">
        <v>4983.6500000000015</v>
      </c>
      <c r="H78" s="40">
        <v>5203.6500000000015</v>
      </c>
      <c r="I78" s="40">
        <v>5270.7500000000018</v>
      </c>
      <c r="J78" s="40">
        <v>5313.6500000000015</v>
      </c>
      <c r="K78" s="31">
        <v>5227.8500000000004</v>
      </c>
      <c r="L78" s="31">
        <v>5117.8500000000004</v>
      </c>
      <c r="M78" s="31">
        <v>3.0409000000000002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4834.75</v>
      </c>
      <c r="D79" s="40">
        <v>4852.3833333333332</v>
      </c>
      <c r="E79" s="40">
        <v>4737.7666666666664</v>
      </c>
      <c r="F79" s="40">
        <v>4640.7833333333328</v>
      </c>
      <c r="G79" s="40">
        <v>4526.1666666666661</v>
      </c>
      <c r="H79" s="40">
        <v>4949.3666666666668</v>
      </c>
      <c r="I79" s="40">
        <v>5063.9833333333336</v>
      </c>
      <c r="J79" s="40">
        <v>5160.9666666666672</v>
      </c>
      <c r="K79" s="31">
        <v>4967</v>
      </c>
      <c r="L79" s="31">
        <v>4755.3999999999996</v>
      </c>
      <c r="M79" s="31">
        <v>5.1375200000000003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3704.95</v>
      </c>
      <c r="D80" s="40">
        <v>3729.9833333333336</v>
      </c>
      <c r="E80" s="40">
        <v>3659.9666666666672</v>
      </c>
      <c r="F80" s="40">
        <v>3614.9833333333336</v>
      </c>
      <c r="G80" s="40">
        <v>3544.9666666666672</v>
      </c>
      <c r="H80" s="40">
        <v>3774.9666666666672</v>
      </c>
      <c r="I80" s="40">
        <v>3844.9833333333336</v>
      </c>
      <c r="J80" s="40">
        <v>3889.9666666666672</v>
      </c>
      <c r="K80" s="31">
        <v>3800</v>
      </c>
      <c r="L80" s="31">
        <v>3685</v>
      </c>
      <c r="M80" s="31">
        <v>2.1080700000000001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4956.6000000000004</v>
      </c>
      <c r="D81" s="40">
        <v>4968.5333333333328</v>
      </c>
      <c r="E81" s="40">
        <v>4894.8666666666659</v>
      </c>
      <c r="F81" s="40">
        <v>4833.1333333333332</v>
      </c>
      <c r="G81" s="40">
        <v>4759.4666666666662</v>
      </c>
      <c r="H81" s="40">
        <v>5030.2666666666655</v>
      </c>
      <c r="I81" s="40">
        <v>5103.9333333333334</v>
      </c>
      <c r="J81" s="40">
        <v>5165.6666666666652</v>
      </c>
      <c r="K81" s="31">
        <v>5042.2</v>
      </c>
      <c r="L81" s="31">
        <v>4906.8</v>
      </c>
      <c r="M81" s="31">
        <v>5.2926399999999996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2728.95</v>
      </c>
      <c r="D82" s="40">
        <v>2742.0166666666664</v>
      </c>
      <c r="E82" s="40">
        <v>2700.5333333333328</v>
      </c>
      <c r="F82" s="40">
        <v>2672.1166666666663</v>
      </c>
      <c r="G82" s="40">
        <v>2630.6333333333328</v>
      </c>
      <c r="H82" s="40">
        <v>2770.4333333333329</v>
      </c>
      <c r="I82" s="40">
        <v>2811.9166666666665</v>
      </c>
      <c r="J82" s="40">
        <v>2840.333333333333</v>
      </c>
      <c r="K82" s="31">
        <v>2783.5</v>
      </c>
      <c r="L82" s="31">
        <v>2713.6</v>
      </c>
      <c r="M82" s="31">
        <v>5.8926400000000001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551.15</v>
      </c>
      <c r="D83" s="40">
        <v>555.9666666666667</v>
      </c>
      <c r="E83" s="40">
        <v>538.43333333333339</v>
      </c>
      <c r="F83" s="40">
        <v>525.7166666666667</v>
      </c>
      <c r="G83" s="40">
        <v>508.18333333333339</v>
      </c>
      <c r="H83" s="40">
        <v>568.68333333333339</v>
      </c>
      <c r="I83" s="40">
        <v>586.2166666666667</v>
      </c>
      <c r="J83" s="40">
        <v>598.93333333333339</v>
      </c>
      <c r="K83" s="31">
        <v>573.5</v>
      </c>
      <c r="L83" s="31">
        <v>543.25</v>
      </c>
      <c r="M83" s="31">
        <v>8.2751099999999997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1608.85</v>
      </c>
      <c r="D84" s="40">
        <v>1608.2833333333335</v>
      </c>
      <c r="E84" s="40">
        <v>1586.5666666666671</v>
      </c>
      <c r="F84" s="40">
        <v>1564.2833333333335</v>
      </c>
      <c r="G84" s="40">
        <v>1542.5666666666671</v>
      </c>
      <c r="H84" s="40">
        <v>1630.5666666666671</v>
      </c>
      <c r="I84" s="40">
        <v>1652.2833333333338</v>
      </c>
      <c r="J84" s="40">
        <v>1674.5666666666671</v>
      </c>
      <c r="K84" s="31">
        <v>1630</v>
      </c>
      <c r="L84" s="31">
        <v>1586</v>
      </c>
      <c r="M84" s="31">
        <v>0.61431000000000002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1455.55</v>
      </c>
      <c r="D85" s="40">
        <v>1469.25</v>
      </c>
      <c r="E85" s="40">
        <v>1431.3</v>
      </c>
      <c r="F85" s="40">
        <v>1407.05</v>
      </c>
      <c r="G85" s="40">
        <v>1369.1</v>
      </c>
      <c r="H85" s="40">
        <v>1493.5</v>
      </c>
      <c r="I85" s="40">
        <v>1531.4499999999998</v>
      </c>
      <c r="J85" s="40">
        <v>1555.7</v>
      </c>
      <c r="K85" s="31">
        <v>1507.2</v>
      </c>
      <c r="L85" s="31">
        <v>1445</v>
      </c>
      <c r="M85" s="31">
        <v>5.5702800000000003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179.35</v>
      </c>
      <c r="D86" s="40">
        <v>180.6</v>
      </c>
      <c r="E86" s="40">
        <v>177.79999999999998</v>
      </c>
      <c r="F86" s="40">
        <v>176.25</v>
      </c>
      <c r="G86" s="40">
        <v>173.45</v>
      </c>
      <c r="H86" s="40">
        <v>182.14999999999998</v>
      </c>
      <c r="I86" s="40">
        <v>184.95</v>
      </c>
      <c r="J86" s="40">
        <v>186.49999999999997</v>
      </c>
      <c r="K86" s="31">
        <v>183.4</v>
      </c>
      <c r="L86" s="31">
        <v>179.05</v>
      </c>
      <c r="M86" s="31">
        <v>36.897799999999997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84.4</v>
      </c>
      <c r="D87" s="40">
        <v>85.116666666666674</v>
      </c>
      <c r="E87" s="40">
        <v>83.333333333333343</v>
      </c>
      <c r="F87" s="40">
        <v>82.266666666666666</v>
      </c>
      <c r="G87" s="40">
        <v>80.483333333333334</v>
      </c>
      <c r="H87" s="40">
        <v>86.183333333333351</v>
      </c>
      <c r="I87" s="40">
        <v>87.966666666666683</v>
      </c>
      <c r="J87" s="40">
        <v>89.03333333333336</v>
      </c>
      <c r="K87" s="31">
        <v>86.9</v>
      </c>
      <c r="L87" s="31">
        <v>84.05</v>
      </c>
      <c r="M87" s="31">
        <v>133.15656999999999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278.64999999999998</v>
      </c>
      <c r="D88" s="40">
        <v>277.95</v>
      </c>
      <c r="E88" s="40">
        <v>274.2</v>
      </c>
      <c r="F88" s="40">
        <v>269.75</v>
      </c>
      <c r="G88" s="40">
        <v>266</v>
      </c>
      <c r="H88" s="40">
        <v>282.39999999999998</v>
      </c>
      <c r="I88" s="40">
        <v>286.14999999999998</v>
      </c>
      <c r="J88" s="40">
        <v>290.59999999999997</v>
      </c>
      <c r="K88" s="31">
        <v>281.7</v>
      </c>
      <c r="L88" s="31">
        <v>273.5</v>
      </c>
      <c r="M88" s="31">
        <v>27.515080000000001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166.4</v>
      </c>
      <c r="D89" s="40">
        <v>167.23333333333335</v>
      </c>
      <c r="E89" s="40">
        <v>163.16666666666669</v>
      </c>
      <c r="F89" s="40">
        <v>159.93333333333334</v>
      </c>
      <c r="G89" s="40">
        <v>155.86666666666667</v>
      </c>
      <c r="H89" s="40">
        <v>170.4666666666667</v>
      </c>
      <c r="I89" s="40">
        <v>174.53333333333336</v>
      </c>
      <c r="J89" s="40">
        <v>177.76666666666671</v>
      </c>
      <c r="K89" s="31">
        <v>171.3</v>
      </c>
      <c r="L89" s="31">
        <v>164</v>
      </c>
      <c r="M89" s="31">
        <v>365.71985999999998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39.299999999999997</v>
      </c>
      <c r="D90" s="40">
        <v>39.783333333333331</v>
      </c>
      <c r="E90" s="40">
        <v>38.566666666666663</v>
      </c>
      <c r="F90" s="40">
        <v>37.833333333333329</v>
      </c>
      <c r="G90" s="40">
        <v>36.61666666666666</v>
      </c>
      <c r="H90" s="40">
        <v>40.516666666666666</v>
      </c>
      <c r="I90" s="40">
        <v>41.733333333333334</v>
      </c>
      <c r="J90" s="40">
        <v>42.466666666666669</v>
      </c>
      <c r="K90" s="31">
        <v>41</v>
      </c>
      <c r="L90" s="31">
        <v>39.049999999999997</v>
      </c>
      <c r="M90" s="31">
        <v>288.17707000000001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3897.4</v>
      </c>
      <c r="D91" s="40">
        <v>3949.7999999999997</v>
      </c>
      <c r="E91" s="40">
        <v>3827.5999999999995</v>
      </c>
      <c r="F91" s="40">
        <v>3757.7999999999997</v>
      </c>
      <c r="G91" s="40">
        <v>3635.5999999999995</v>
      </c>
      <c r="H91" s="40">
        <v>4019.5999999999995</v>
      </c>
      <c r="I91" s="40">
        <v>4141.7999999999993</v>
      </c>
      <c r="J91" s="40">
        <v>4211.5999999999995</v>
      </c>
      <c r="K91" s="31">
        <v>4072</v>
      </c>
      <c r="L91" s="31">
        <v>3880</v>
      </c>
      <c r="M91" s="31">
        <v>1.3407100000000001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504.75</v>
      </c>
      <c r="D92" s="40">
        <v>510.05</v>
      </c>
      <c r="E92" s="40">
        <v>498.15</v>
      </c>
      <c r="F92" s="40">
        <v>491.54999999999995</v>
      </c>
      <c r="G92" s="40">
        <v>479.64999999999992</v>
      </c>
      <c r="H92" s="40">
        <v>516.65000000000009</v>
      </c>
      <c r="I92" s="40">
        <v>528.54999999999995</v>
      </c>
      <c r="J92" s="40">
        <v>535.15000000000009</v>
      </c>
      <c r="K92" s="31">
        <v>521.95000000000005</v>
      </c>
      <c r="L92" s="31">
        <v>503.45</v>
      </c>
      <c r="M92" s="31">
        <v>11.47247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628.85</v>
      </c>
      <c r="D93" s="40">
        <v>630.94999999999993</v>
      </c>
      <c r="E93" s="40">
        <v>623.89999999999986</v>
      </c>
      <c r="F93" s="40">
        <v>618.94999999999993</v>
      </c>
      <c r="G93" s="40">
        <v>611.89999999999986</v>
      </c>
      <c r="H93" s="40">
        <v>635.89999999999986</v>
      </c>
      <c r="I93" s="40">
        <v>642.94999999999982</v>
      </c>
      <c r="J93" s="40">
        <v>647.89999999999986</v>
      </c>
      <c r="K93" s="31">
        <v>638</v>
      </c>
      <c r="L93" s="31">
        <v>626</v>
      </c>
      <c r="M93" s="31">
        <v>0.85465999999999998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1017.95</v>
      </c>
      <c r="D94" s="40">
        <v>1033.0833333333333</v>
      </c>
      <c r="E94" s="40">
        <v>1000.3166666666666</v>
      </c>
      <c r="F94" s="40">
        <v>982.68333333333339</v>
      </c>
      <c r="G94" s="40">
        <v>949.91666666666674</v>
      </c>
      <c r="H94" s="40">
        <v>1050.7166666666665</v>
      </c>
      <c r="I94" s="40">
        <v>1083.4833333333333</v>
      </c>
      <c r="J94" s="40">
        <v>1101.1166666666663</v>
      </c>
      <c r="K94" s="31">
        <v>1065.8499999999999</v>
      </c>
      <c r="L94" s="31">
        <v>1015.45</v>
      </c>
      <c r="M94" s="31">
        <v>19.349129999999999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567.6</v>
      </c>
      <c r="D95" s="40">
        <v>567.65</v>
      </c>
      <c r="E95" s="40">
        <v>563.94999999999993</v>
      </c>
      <c r="F95" s="40">
        <v>560.29999999999995</v>
      </c>
      <c r="G95" s="40">
        <v>556.59999999999991</v>
      </c>
      <c r="H95" s="40">
        <v>571.29999999999995</v>
      </c>
      <c r="I95" s="40">
        <v>575</v>
      </c>
      <c r="J95" s="40">
        <v>578.65</v>
      </c>
      <c r="K95" s="31">
        <v>571.35</v>
      </c>
      <c r="L95" s="31">
        <v>564</v>
      </c>
      <c r="M95" s="31">
        <v>2.0157699999999998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2287.0500000000002</v>
      </c>
      <c r="D96" s="40">
        <v>2289.0666666666671</v>
      </c>
      <c r="E96" s="40">
        <v>2258.483333333334</v>
      </c>
      <c r="F96" s="40">
        <v>2229.916666666667</v>
      </c>
      <c r="G96" s="40">
        <v>2199.3333333333339</v>
      </c>
      <c r="H96" s="40">
        <v>2317.6333333333341</v>
      </c>
      <c r="I96" s="40">
        <v>2348.2166666666672</v>
      </c>
      <c r="J96" s="40">
        <v>2376.7833333333342</v>
      </c>
      <c r="K96" s="31">
        <v>2319.65</v>
      </c>
      <c r="L96" s="31">
        <v>2260.5</v>
      </c>
      <c r="M96" s="31">
        <v>12.27796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1599</v>
      </c>
      <c r="D97" s="40">
        <v>1610.3333333333333</v>
      </c>
      <c r="E97" s="40">
        <v>1580.6666666666665</v>
      </c>
      <c r="F97" s="40">
        <v>1562.3333333333333</v>
      </c>
      <c r="G97" s="40">
        <v>1532.6666666666665</v>
      </c>
      <c r="H97" s="40">
        <v>1628.6666666666665</v>
      </c>
      <c r="I97" s="40">
        <v>1658.333333333333</v>
      </c>
      <c r="J97" s="40">
        <v>1676.6666666666665</v>
      </c>
      <c r="K97" s="31">
        <v>1640</v>
      </c>
      <c r="L97" s="31">
        <v>1592</v>
      </c>
      <c r="M97" s="31">
        <v>10.37021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621.25</v>
      </c>
      <c r="D98" s="40">
        <v>628.5</v>
      </c>
      <c r="E98" s="40">
        <v>610.15</v>
      </c>
      <c r="F98" s="40">
        <v>599.04999999999995</v>
      </c>
      <c r="G98" s="40">
        <v>580.69999999999993</v>
      </c>
      <c r="H98" s="40">
        <v>639.6</v>
      </c>
      <c r="I98" s="40">
        <v>657.94999999999993</v>
      </c>
      <c r="J98" s="40">
        <v>669.05000000000007</v>
      </c>
      <c r="K98" s="31">
        <v>646.85</v>
      </c>
      <c r="L98" s="31">
        <v>617.4</v>
      </c>
      <c r="M98" s="31">
        <v>36.181629999999998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314.10000000000002</v>
      </c>
      <c r="D99" s="40">
        <v>313.61666666666667</v>
      </c>
      <c r="E99" s="40">
        <v>311.48333333333335</v>
      </c>
      <c r="F99" s="40">
        <v>308.86666666666667</v>
      </c>
      <c r="G99" s="40">
        <v>306.73333333333335</v>
      </c>
      <c r="H99" s="40">
        <v>316.23333333333335</v>
      </c>
      <c r="I99" s="40">
        <v>318.36666666666667</v>
      </c>
      <c r="J99" s="40">
        <v>320.98333333333335</v>
      </c>
      <c r="K99" s="31">
        <v>315.75</v>
      </c>
      <c r="L99" s="31">
        <v>311</v>
      </c>
      <c r="M99" s="31">
        <v>9.8292800000000007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1275.45</v>
      </c>
      <c r="D100" s="40">
        <v>1289.0333333333335</v>
      </c>
      <c r="E100" s="40">
        <v>1258.2166666666672</v>
      </c>
      <c r="F100" s="40">
        <v>1240.9833333333336</v>
      </c>
      <c r="G100" s="40">
        <v>1210.1666666666672</v>
      </c>
      <c r="H100" s="40">
        <v>1306.2666666666671</v>
      </c>
      <c r="I100" s="40">
        <v>1337.0833333333333</v>
      </c>
      <c r="J100" s="40">
        <v>1354.3166666666671</v>
      </c>
      <c r="K100" s="31">
        <v>1319.85</v>
      </c>
      <c r="L100" s="31">
        <v>1271.8</v>
      </c>
      <c r="M100" s="31">
        <v>28.61608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2894.5</v>
      </c>
      <c r="D101" s="40">
        <v>2901.5166666666664</v>
      </c>
      <c r="E101" s="40">
        <v>2878.083333333333</v>
      </c>
      <c r="F101" s="40">
        <v>2861.6666666666665</v>
      </c>
      <c r="G101" s="40">
        <v>2838.2333333333331</v>
      </c>
      <c r="H101" s="40">
        <v>2917.9333333333329</v>
      </c>
      <c r="I101" s="40">
        <v>2941.3666666666663</v>
      </c>
      <c r="J101" s="40">
        <v>2957.7833333333328</v>
      </c>
      <c r="K101" s="31">
        <v>2924.95</v>
      </c>
      <c r="L101" s="31">
        <v>2885.1</v>
      </c>
      <c r="M101" s="31">
        <v>4.8917299999999999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1614.9</v>
      </c>
      <c r="D102" s="40">
        <v>1609.5833333333333</v>
      </c>
      <c r="E102" s="40">
        <v>1592.3166666666666</v>
      </c>
      <c r="F102" s="40">
        <v>1569.7333333333333</v>
      </c>
      <c r="G102" s="40">
        <v>1552.4666666666667</v>
      </c>
      <c r="H102" s="40">
        <v>1632.1666666666665</v>
      </c>
      <c r="I102" s="40">
        <v>1649.4333333333334</v>
      </c>
      <c r="J102" s="40">
        <v>1672.0166666666664</v>
      </c>
      <c r="K102" s="31">
        <v>1626.85</v>
      </c>
      <c r="L102" s="31">
        <v>1587</v>
      </c>
      <c r="M102" s="31">
        <v>93.004149999999996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725.65</v>
      </c>
      <c r="D103" s="40">
        <v>730.44999999999993</v>
      </c>
      <c r="E103" s="40">
        <v>719.19999999999982</v>
      </c>
      <c r="F103" s="40">
        <v>712.74999999999989</v>
      </c>
      <c r="G103" s="40">
        <v>701.49999999999977</v>
      </c>
      <c r="H103" s="40">
        <v>736.89999999999986</v>
      </c>
      <c r="I103" s="40">
        <v>748.15000000000009</v>
      </c>
      <c r="J103" s="40">
        <v>754.59999999999991</v>
      </c>
      <c r="K103" s="31">
        <v>741.7</v>
      </c>
      <c r="L103" s="31">
        <v>724</v>
      </c>
      <c r="M103" s="31">
        <v>19.391539999999999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1369.4</v>
      </c>
      <c r="D104" s="40">
        <v>1381.6499999999999</v>
      </c>
      <c r="E104" s="40">
        <v>1352.7499999999998</v>
      </c>
      <c r="F104" s="40">
        <v>1336.1</v>
      </c>
      <c r="G104" s="40">
        <v>1307.1999999999998</v>
      </c>
      <c r="H104" s="40">
        <v>1398.2999999999997</v>
      </c>
      <c r="I104" s="40">
        <v>1427.1999999999998</v>
      </c>
      <c r="J104" s="40">
        <v>1443.8499999999997</v>
      </c>
      <c r="K104" s="31">
        <v>1410.55</v>
      </c>
      <c r="L104" s="31">
        <v>1365</v>
      </c>
      <c r="M104" s="31">
        <v>7.3863599999999998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2798.15</v>
      </c>
      <c r="D105" s="40">
        <v>2809.7166666666667</v>
      </c>
      <c r="E105" s="40">
        <v>2769.4333333333334</v>
      </c>
      <c r="F105" s="40">
        <v>2740.7166666666667</v>
      </c>
      <c r="G105" s="40">
        <v>2700.4333333333334</v>
      </c>
      <c r="H105" s="40">
        <v>2838.4333333333334</v>
      </c>
      <c r="I105" s="40">
        <v>2878.7166666666672</v>
      </c>
      <c r="J105" s="40">
        <v>2907.4333333333334</v>
      </c>
      <c r="K105" s="31">
        <v>2850</v>
      </c>
      <c r="L105" s="31">
        <v>2781</v>
      </c>
      <c r="M105" s="31">
        <v>4.6862399999999997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475.9</v>
      </c>
      <c r="D106" s="40">
        <v>482.8</v>
      </c>
      <c r="E106" s="40">
        <v>467.1</v>
      </c>
      <c r="F106" s="40">
        <v>458.3</v>
      </c>
      <c r="G106" s="40">
        <v>442.6</v>
      </c>
      <c r="H106" s="40">
        <v>491.6</v>
      </c>
      <c r="I106" s="40">
        <v>507.29999999999995</v>
      </c>
      <c r="J106" s="40">
        <v>516.1</v>
      </c>
      <c r="K106" s="31">
        <v>498.5</v>
      </c>
      <c r="L106" s="31">
        <v>474</v>
      </c>
      <c r="M106" s="31">
        <v>112.31113000000001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1346.9</v>
      </c>
      <c r="D107" s="40">
        <v>1358.2333333333333</v>
      </c>
      <c r="E107" s="40">
        <v>1328.6666666666667</v>
      </c>
      <c r="F107" s="40">
        <v>1310.4333333333334</v>
      </c>
      <c r="G107" s="40">
        <v>1280.8666666666668</v>
      </c>
      <c r="H107" s="40">
        <v>1376.4666666666667</v>
      </c>
      <c r="I107" s="40">
        <v>1406.0333333333333</v>
      </c>
      <c r="J107" s="40">
        <v>1424.2666666666667</v>
      </c>
      <c r="K107" s="31">
        <v>1387.8</v>
      </c>
      <c r="L107" s="31">
        <v>1340</v>
      </c>
      <c r="M107" s="31">
        <v>5.9371799999999997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311.60000000000002</v>
      </c>
      <c r="D108" s="40">
        <v>313.0333333333333</v>
      </c>
      <c r="E108" s="40">
        <v>308.11666666666662</v>
      </c>
      <c r="F108" s="40">
        <v>304.63333333333333</v>
      </c>
      <c r="G108" s="40">
        <v>299.71666666666664</v>
      </c>
      <c r="H108" s="40">
        <v>316.51666666666659</v>
      </c>
      <c r="I108" s="40">
        <v>321.43333333333334</v>
      </c>
      <c r="J108" s="40">
        <v>324.91666666666657</v>
      </c>
      <c r="K108" s="31">
        <v>317.95</v>
      </c>
      <c r="L108" s="31">
        <v>309.55</v>
      </c>
      <c r="M108" s="31">
        <v>48.503979999999999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2686.05</v>
      </c>
      <c r="D109" s="40">
        <v>2698.6833333333334</v>
      </c>
      <c r="E109" s="40">
        <v>2663.3666666666668</v>
      </c>
      <c r="F109" s="40">
        <v>2640.6833333333334</v>
      </c>
      <c r="G109" s="40">
        <v>2605.3666666666668</v>
      </c>
      <c r="H109" s="40">
        <v>2721.3666666666668</v>
      </c>
      <c r="I109" s="40">
        <v>2756.6833333333334</v>
      </c>
      <c r="J109" s="40">
        <v>2779.3666666666668</v>
      </c>
      <c r="K109" s="31">
        <v>2734</v>
      </c>
      <c r="L109" s="31">
        <v>2676</v>
      </c>
      <c r="M109" s="31">
        <v>8.6247100000000003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314.64999999999998</v>
      </c>
      <c r="D110" s="40">
        <v>314</v>
      </c>
      <c r="E110" s="40">
        <v>312.39999999999998</v>
      </c>
      <c r="F110" s="40">
        <v>310.14999999999998</v>
      </c>
      <c r="G110" s="40">
        <v>308.54999999999995</v>
      </c>
      <c r="H110" s="40">
        <v>316.25</v>
      </c>
      <c r="I110" s="40">
        <v>317.85000000000002</v>
      </c>
      <c r="J110" s="40">
        <v>320.10000000000002</v>
      </c>
      <c r="K110" s="31">
        <v>315.60000000000002</v>
      </c>
      <c r="L110" s="31">
        <v>311.75</v>
      </c>
      <c r="M110" s="31">
        <v>7.6401399999999997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2750.95</v>
      </c>
      <c r="D111" s="40">
        <v>2754.3166666666671</v>
      </c>
      <c r="E111" s="40">
        <v>2713.6333333333341</v>
      </c>
      <c r="F111" s="40">
        <v>2676.3166666666671</v>
      </c>
      <c r="G111" s="40">
        <v>2635.6333333333341</v>
      </c>
      <c r="H111" s="40">
        <v>2791.6333333333341</v>
      </c>
      <c r="I111" s="40">
        <v>2832.3166666666675</v>
      </c>
      <c r="J111" s="40">
        <v>2869.6333333333341</v>
      </c>
      <c r="K111" s="31">
        <v>2795</v>
      </c>
      <c r="L111" s="31">
        <v>2717</v>
      </c>
      <c r="M111" s="31">
        <v>35.856050000000003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689.5</v>
      </c>
      <c r="D112" s="40">
        <v>694.2833333333333</v>
      </c>
      <c r="E112" s="40">
        <v>683.56666666666661</v>
      </c>
      <c r="F112" s="40">
        <v>677.63333333333333</v>
      </c>
      <c r="G112" s="40">
        <v>666.91666666666663</v>
      </c>
      <c r="H112" s="40">
        <v>700.21666666666658</v>
      </c>
      <c r="I112" s="40">
        <v>710.93333333333328</v>
      </c>
      <c r="J112" s="40">
        <v>716.86666666666656</v>
      </c>
      <c r="K112" s="31">
        <v>705</v>
      </c>
      <c r="L112" s="31">
        <v>688.35</v>
      </c>
      <c r="M112" s="31">
        <v>132.00810000000001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1553.5</v>
      </c>
      <c r="D113" s="40">
        <v>1552.9833333333333</v>
      </c>
      <c r="E113" s="40">
        <v>1545.0166666666667</v>
      </c>
      <c r="F113" s="40">
        <v>1536.5333333333333</v>
      </c>
      <c r="G113" s="40">
        <v>1528.5666666666666</v>
      </c>
      <c r="H113" s="40">
        <v>1561.4666666666667</v>
      </c>
      <c r="I113" s="40">
        <v>1569.4333333333334</v>
      </c>
      <c r="J113" s="40">
        <v>1577.9166666666667</v>
      </c>
      <c r="K113" s="31">
        <v>1560.95</v>
      </c>
      <c r="L113" s="31">
        <v>1544.5</v>
      </c>
      <c r="M113" s="31">
        <v>11.139279999999999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678.65</v>
      </c>
      <c r="D114" s="40">
        <v>682.84999999999991</v>
      </c>
      <c r="E114" s="40">
        <v>673.14999999999986</v>
      </c>
      <c r="F114" s="40">
        <v>667.65</v>
      </c>
      <c r="G114" s="40">
        <v>657.94999999999993</v>
      </c>
      <c r="H114" s="40">
        <v>688.3499999999998</v>
      </c>
      <c r="I114" s="40">
        <v>698.04999999999984</v>
      </c>
      <c r="J114" s="40">
        <v>703.54999999999973</v>
      </c>
      <c r="K114" s="31">
        <v>692.55</v>
      </c>
      <c r="L114" s="31">
        <v>677.35</v>
      </c>
      <c r="M114" s="31">
        <v>8.3377099999999995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743.85</v>
      </c>
      <c r="D115" s="40">
        <v>750.15</v>
      </c>
      <c r="E115" s="40">
        <v>733.69999999999993</v>
      </c>
      <c r="F115" s="40">
        <v>723.55</v>
      </c>
      <c r="G115" s="40">
        <v>707.09999999999991</v>
      </c>
      <c r="H115" s="40">
        <v>760.3</v>
      </c>
      <c r="I115" s="40">
        <v>776.75</v>
      </c>
      <c r="J115" s="40">
        <v>786.9</v>
      </c>
      <c r="K115" s="31">
        <v>766.6</v>
      </c>
      <c r="L115" s="31">
        <v>740</v>
      </c>
      <c r="M115" s="31">
        <v>3.2967200000000001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</v>
      </c>
      <c r="D116" s="40">
        <v>47.45000000000001</v>
      </c>
      <c r="E116" s="40">
        <v>46.250000000000021</v>
      </c>
      <c r="F116" s="40">
        <v>45.500000000000014</v>
      </c>
      <c r="G116" s="40">
        <v>44.300000000000026</v>
      </c>
      <c r="H116" s="40">
        <v>48.200000000000017</v>
      </c>
      <c r="I116" s="40">
        <v>49.400000000000006</v>
      </c>
      <c r="J116" s="40">
        <v>50.150000000000013</v>
      </c>
      <c r="K116" s="31">
        <v>48.65</v>
      </c>
      <c r="L116" s="31">
        <v>46.7</v>
      </c>
      <c r="M116" s="31">
        <v>333.84577999999999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231.25</v>
      </c>
      <c r="D117" s="40">
        <v>232.75</v>
      </c>
      <c r="E117" s="40">
        <v>229.1</v>
      </c>
      <c r="F117" s="40">
        <v>226.95</v>
      </c>
      <c r="G117" s="40">
        <v>223.29999999999998</v>
      </c>
      <c r="H117" s="40">
        <v>234.9</v>
      </c>
      <c r="I117" s="40">
        <v>238.54999999999998</v>
      </c>
      <c r="J117" s="40">
        <v>240.70000000000002</v>
      </c>
      <c r="K117" s="31">
        <v>236.4</v>
      </c>
      <c r="L117" s="31">
        <v>230.6</v>
      </c>
      <c r="M117" s="31">
        <v>175.05160000000001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241.4</v>
      </c>
      <c r="D118" s="40">
        <v>245.05000000000004</v>
      </c>
      <c r="E118" s="40">
        <v>235.80000000000007</v>
      </c>
      <c r="F118" s="40">
        <v>230.20000000000002</v>
      </c>
      <c r="G118" s="40">
        <v>220.95000000000005</v>
      </c>
      <c r="H118" s="40">
        <v>250.65000000000009</v>
      </c>
      <c r="I118" s="40">
        <v>259.90000000000003</v>
      </c>
      <c r="J118" s="40">
        <v>265.50000000000011</v>
      </c>
      <c r="K118" s="31">
        <v>254.3</v>
      </c>
      <c r="L118" s="31">
        <v>239.45</v>
      </c>
      <c r="M118" s="31">
        <v>352.51839999999999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8197.6</v>
      </c>
      <c r="D119" s="40">
        <v>8285.5166666666682</v>
      </c>
      <c r="E119" s="40">
        <v>8082.0833333333358</v>
      </c>
      <c r="F119" s="40">
        <v>7966.5666666666675</v>
      </c>
      <c r="G119" s="40">
        <v>7763.133333333335</v>
      </c>
      <c r="H119" s="40">
        <v>8401.0333333333365</v>
      </c>
      <c r="I119" s="40">
        <v>8604.4666666666672</v>
      </c>
      <c r="J119" s="40">
        <v>8719.9833333333372</v>
      </c>
      <c r="K119" s="31">
        <v>8488.9500000000007</v>
      </c>
      <c r="L119" s="31">
        <v>8170</v>
      </c>
      <c r="M119" s="31">
        <v>0.98570999999999998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185.2</v>
      </c>
      <c r="D120" s="40">
        <v>189.95000000000002</v>
      </c>
      <c r="E120" s="40">
        <v>179.25000000000003</v>
      </c>
      <c r="F120" s="40">
        <v>173.3</v>
      </c>
      <c r="G120" s="40">
        <v>162.60000000000002</v>
      </c>
      <c r="H120" s="40">
        <v>195.90000000000003</v>
      </c>
      <c r="I120" s="40">
        <v>206.60000000000002</v>
      </c>
      <c r="J120" s="40">
        <v>212.55000000000004</v>
      </c>
      <c r="K120" s="31">
        <v>200.65</v>
      </c>
      <c r="L120" s="31">
        <v>184</v>
      </c>
      <c r="M120" s="31">
        <v>198.83989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130.1</v>
      </c>
      <c r="D121" s="40">
        <v>131.45000000000002</v>
      </c>
      <c r="E121" s="40">
        <v>128.00000000000003</v>
      </c>
      <c r="F121" s="40">
        <v>125.9</v>
      </c>
      <c r="G121" s="40">
        <v>122.45000000000002</v>
      </c>
      <c r="H121" s="40">
        <v>133.55000000000004</v>
      </c>
      <c r="I121" s="40">
        <v>137.00000000000003</v>
      </c>
      <c r="J121" s="40">
        <v>139.10000000000005</v>
      </c>
      <c r="K121" s="31">
        <v>134.9</v>
      </c>
      <c r="L121" s="31">
        <v>129.35</v>
      </c>
      <c r="M121" s="31">
        <v>254.2449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4463.3500000000004</v>
      </c>
      <c r="D122" s="40">
        <v>4384.45</v>
      </c>
      <c r="E122" s="40">
        <v>4258.8999999999996</v>
      </c>
      <c r="F122" s="40">
        <v>4054.45</v>
      </c>
      <c r="G122" s="40">
        <v>3928.8999999999996</v>
      </c>
      <c r="H122" s="40">
        <v>4588.8999999999996</v>
      </c>
      <c r="I122" s="40">
        <v>4714.4500000000007</v>
      </c>
      <c r="J122" s="40">
        <v>4918.8999999999996</v>
      </c>
      <c r="K122" s="31">
        <v>4510</v>
      </c>
      <c r="L122" s="31">
        <v>4180</v>
      </c>
      <c r="M122" s="31">
        <v>117.16236000000001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516.70000000000005</v>
      </c>
      <c r="D123" s="40">
        <v>520.93333333333339</v>
      </c>
      <c r="E123" s="40">
        <v>511.01666666666677</v>
      </c>
      <c r="F123" s="40">
        <v>505.33333333333337</v>
      </c>
      <c r="G123" s="40">
        <v>495.41666666666674</v>
      </c>
      <c r="H123" s="40">
        <v>526.61666666666679</v>
      </c>
      <c r="I123" s="40">
        <v>536.5333333333333</v>
      </c>
      <c r="J123" s="40">
        <v>542.21666666666681</v>
      </c>
      <c r="K123" s="31">
        <v>530.85</v>
      </c>
      <c r="L123" s="31">
        <v>515.25</v>
      </c>
      <c r="M123" s="31">
        <v>24.524080000000001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313</v>
      </c>
      <c r="D124" s="40">
        <v>312.36666666666667</v>
      </c>
      <c r="E124" s="40">
        <v>308.63333333333333</v>
      </c>
      <c r="F124" s="40">
        <v>304.26666666666665</v>
      </c>
      <c r="G124" s="40">
        <v>300.5333333333333</v>
      </c>
      <c r="H124" s="40">
        <v>316.73333333333335</v>
      </c>
      <c r="I124" s="40">
        <v>320.4666666666667</v>
      </c>
      <c r="J124" s="40">
        <v>324.83333333333337</v>
      </c>
      <c r="K124" s="31">
        <v>316.10000000000002</v>
      </c>
      <c r="L124" s="31">
        <v>308</v>
      </c>
      <c r="M124" s="31">
        <v>72.041359999999997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1131.8499999999999</v>
      </c>
      <c r="D125" s="40">
        <v>1145.8999999999999</v>
      </c>
      <c r="E125" s="40">
        <v>1112.6499999999996</v>
      </c>
      <c r="F125" s="40">
        <v>1093.4499999999998</v>
      </c>
      <c r="G125" s="40">
        <v>1060.1999999999996</v>
      </c>
      <c r="H125" s="40">
        <v>1165.0999999999997</v>
      </c>
      <c r="I125" s="40">
        <v>1198.3500000000001</v>
      </c>
      <c r="J125" s="40">
        <v>1217.5499999999997</v>
      </c>
      <c r="K125" s="31">
        <v>1179.1500000000001</v>
      </c>
      <c r="L125" s="31">
        <v>1126.7</v>
      </c>
      <c r="M125" s="31">
        <v>33.292430000000003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6565.45</v>
      </c>
      <c r="D126" s="40">
        <v>6580.7833333333328</v>
      </c>
      <c r="E126" s="40">
        <v>6509.6666666666661</v>
      </c>
      <c r="F126" s="40">
        <v>6453.8833333333332</v>
      </c>
      <c r="G126" s="40">
        <v>6382.7666666666664</v>
      </c>
      <c r="H126" s="40">
        <v>6636.5666666666657</v>
      </c>
      <c r="I126" s="40">
        <v>6707.6833333333325</v>
      </c>
      <c r="J126" s="40">
        <v>6763.4666666666653</v>
      </c>
      <c r="K126" s="31">
        <v>6651.9</v>
      </c>
      <c r="L126" s="31">
        <v>6525</v>
      </c>
      <c r="M126" s="31">
        <v>3.9422799999999998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1673.55</v>
      </c>
      <c r="D127" s="40">
        <v>1684.1833333333334</v>
      </c>
      <c r="E127" s="40">
        <v>1659.3666666666668</v>
      </c>
      <c r="F127" s="40">
        <v>1645.1833333333334</v>
      </c>
      <c r="G127" s="40">
        <v>1620.3666666666668</v>
      </c>
      <c r="H127" s="40">
        <v>1698.3666666666668</v>
      </c>
      <c r="I127" s="40">
        <v>1723.1833333333334</v>
      </c>
      <c r="J127" s="40">
        <v>1737.3666666666668</v>
      </c>
      <c r="K127" s="31">
        <v>1709</v>
      </c>
      <c r="L127" s="31">
        <v>1670</v>
      </c>
      <c r="M127" s="31">
        <v>42.71698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1929.3</v>
      </c>
      <c r="D128" s="40">
        <v>1945.5833333333333</v>
      </c>
      <c r="E128" s="40">
        <v>1903.7166666666665</v>
      </c>
      <c r="F128" s="40">
        <v>1878.1333333333332</v>
      </c>
      <c r="G128" s="40">
        <v>1836.2666666666664</v>
      </c>
      <c r="H128" s="40">
        <v>1971.1666666666665</v>
      </c>
      <c r="I128" s="40">
        <v>2013.0333333333333</v>
      </c>
      <c r="J128" s="40">
        <v>2038.6166666666666</v>
      </c>
      <c r="K128" s="31">
        <v>1987.45</v>
      </c>
      <c r="L128" s="31">
        <v>1920</v>
      </c>
      <c r="M128" s="31">
        <v>4.9990600000000001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2278.15</v>
      </c>
      <c r="D129" s="40">
        <v>2300.1166666666663</v>
      </c>
      <c r="E129" s="40">
        <v>2235.2333333333327</v>
      </c>
      <c r="F129" s="40">
        <v>2192.3166666666662</v>
      </c>
      <c r="G129" s="40">
        <v>2127.4333333333325</v>
      </c>
      <c r="H129" s="40">
        <v>2343.0333333333328</v>
      </c>
      <c r="I129" s="40">
        <v>2407.916666666667</v>
      </c>
      <c r="J129" s="40">
        <v>2450.833333333333</v>
      </c>
      <c r="K129" s="31">
        <v>2365</v>
      </c>
      <c r="L129" s="31">
        <v>2257.1999999999998</v>
      </c>
      <c r="M129" s="31">
        <v>3.4129299999999998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380.65</v>
      </c>
      <c r="D130" s="40">
        <v>383.43333333333334</v>
      </c>
      <c r="E130" s="40">
        <v>375.2166666666667</v>
      </c>
      <c r="F130" s="40">
        <v>369.78333333333336</v>
      </c>
      <c r="G130" s="40">
        <v>361.56666666666672</v>
      </c>
      <c r="H130" s="40">
        <v>388.86666666666667</v>
      </c>
      <c r="I130" s="40">
        <v>397.08333333333326</v>
      </c>
      <c r="J130" s="40">
        <v>402.51666666666665</v>
      </c>
      <c r="K130" s="31">
        <v>391.65</v>
      </c>
      <c r="L130" s="31">
        <v>378</v>
      </c>
      <c r="M130" s="31">
        <v>4.52407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659.25</v>
      </c>
      <c r="D131" s="40">
        <v>666.26666666666665</v>
      </c>
      <c r="E131" s="40">
        <v>648.5333333333333</v>
      </c>
      <c r="F131" s="40">
        <v>637.81666666666661</v>
      </c>
      <c r="G131" s="40">
        <v>620.08333333333326</v>
      </c>
      <c r="H131" s="40">
        <v>676.98333333333335</v>
      </c>
      <c r="I131" s="40">
        <v>694.7166666666667</v>
      </c>
      <c r="J131" s="40">
        <v>705.43333333333339</v>
      </c>
      <c r="K131" s="31">
        <v>684</v>
      </c>
      <c r="L131" s="31">
        <v>655.55</v>
      </c>
      <c r="M131" s="31">
        <v>59.943440000000002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409.65</v>
      </c>
      <c r="D132" s="40">
        <v>415.06666666666666</v>
      </c>
      <c r="E132" s="40">
        <v>402.33333333333331</v>
      </c>
      <c r="F132" s="40">
        <v>395.01666666666665</v>
      </c>
      <c r="G132" s="40">
        <v>382.2833333333333</v>
      </c>
      <c r="H132" s="40">
        <v>422.38333333333333</v>
      </c>
      <c r="I132" s="40">
        <v>435.11666666666667</v>
      </c>
      <c r="J132" s="40">
        <v>442.43333333333334</v>
      </c>
      <c r="K132" s="31">
        <v>427.8</v>
      </c>
      <c r="L132" s="31">
        <v>407.75</v>
      </c>
      <c r="M132" s="31">
        <v>79.573939999999993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3933.95</v>
      </c>
      <c r="D133" s="40">
        <v>3986.7666666666664</v>
      </c>
      <c r="E133" s="40">
        <v>3863.1833333333325</v>
      </c>
      <c r="F133" s="40">
        <v>3792.4166666666661</v>
      </c>
      <c r="G133" s="40">
        <v>3668.8333333333321</v>
      </c>
      <c r="H133" s="40">
        <v>4057.5333333333328</v>
      </c>
      <c r="I133" s="40">
        <v>4181.1166666666668</v>
      </c>
      <c r="J133" s="40">
        <v>4251.8833333333332</v>
      </c>
      <c r="K133" s="31">
        <v>4110.3500000000004</v>
      </c>
      <c r="L133" s="31">
        <v>3916</v>
      </c>
      <c r="M133" s="31">
        <v>6.9208699999999999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1955.75</v>
      </c>
      <c r="D134" s="40">
        <v>1967.6166666666668</v>
      </c>
      <c r="E134" s="40">
        <v>1930.2333333333336</v>
      </c>
      <c r="F134" s="40">
        <v>1904.7166666666667</v>
      </c>
      <c r="G134" s="40">
        <v>1867.3333333333335</v>
      </c>
      <c r="H134" s="40">
        <v>1993.1333333333337</v>
      </c>
      <c r="I134" s="40">
        <v>2030.5166666666669</v>
      </c>
      <c r="J134" s="40">
        <v>2056.0333333333338</v>
      </c>
      <c r="K134" s="31">
        <v>2005</v>
      </c>
      <c r="L134" s="31">
        <v>1942.1</v>
      </c>
      <c r="M134" s="31">
        <v>29.792750000000002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89</v>
      </c>
      <c r="D135" s="40">
        <v>89.95</v>
      </c>
      <c r="E135" s="40">
        <v>87.75</v>
      </c>
      <c r="F135" s="40">
        <v>86.5</v>
      </c>
      <c r="G135" s="40">
        <v>84.3</v>
      </c>
      <c r="H135" s="40">
        <v>91.2</v>
      </c>
      <c r="I135" s="40">
        <v>93.40000000000002</v>
      </c>
      <c r="J135" s="40">
        <v>94.65</v>
      </c>
      <c r="K135" s="31">
        <v>92.15</v>
      </c>
      <c r="L135" s="31">
        <v>88.7</v>
      </c>
      <c r="M135" s="31">
        <v>67.645579999999995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4594.3999999999996</v>
      </c>
      <c r="D136" s="40">
        <v>4625.7166666666662</v>
      </c>
      <c r="E136" s="40">
        <v>4543.7333333333327</v>
      </c>
      <c r="F136" s="40">
        <v>4493.0666666666666</v>
      </c>
      <c r="G136" s="40">
        <v>4411.083333333333</v>
      </c>
      <c r="H136" s="40">
        <v>4676.3833333333323</v>
      </c>
      <c r="I136" s="40">
        <v>4758.3666666666659</v>
      </c>
      <c r="J136" s="40">
        <v>4809.0333333333319</v>
      </c>
      <c r="K136" s="31">
        <v>4707.7</v>
      </c>
      <c r="L136" s="31">
        <v>4575.05</v>
      </c>
      <c r="M136" s="31">
        <v>1.78247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436.3</v>
      </c>
      <c r="D137" s="40">
        <v>441.41666666666669</v>
      </c>
      <c r="E137" s="40">
        <v>429.98333333333335</v>
      </c>
      <c r="F137" s="40">
        <v>423.66666666666669</v>
      </c>
      <c r="G137" s="40">
        <v>412.23333333333335</v>
      </c>
      <c r="H137" s="40">
        <v>447.73333333333335</v>
      </c>
      <c r="I137" s="40">
        <v>459.16666666666663</v>
      </c>
      <c r="J137" s="40">
        <v>465.48333333333335</v>
      </c>
      <c r="K137" s="31">
        <v>452.85</v>
      </c>
      <c r="L137" s="31">
        <v>435.1</v>
      </c>
      <c r="M137" s="31">
        <v>31.14348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5688.85</v>
      </c>
      <c r="D138" s="40">
        <v>5719.2833333333328</v>
      </c>
      <c r="E138" s="40">
        <v>5639.5666666666657</v>
      </c>
      <c r="F138" s="40">
        <v>5590.2833333333328</v>
      </c>
      <c r="G138" s="40">
        <v>5510.5666666666657</v>
      </c>
      <c r="H138" s="40">
        <v>5768.5666666666657</v>
      </c>
      <c r="I138" s="40">
        <v>5848.2833333333328</v>
      </c>
      <c r="J138" s="40">
        <v>5897.5666666666657</v>
      </c>
      <c r="K138" s="31">
        <v>5799</v>
      </c>
      <c r="L138" s="31">
        <v>5670</v>
      </c>
      <c r="M138" s="31">
        <v>2.37547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1695.05</v>
      </c>
      <c r="D139" s="40">
        <v>1706.9833333333333</v>
      </c>
      <c r="E139" s="40">
        <v>1678.0666666666666</v>
      </c>
      <c r="F139" s="40">
        <v>1661.0833333333333</v>
      </c>
      <c r="G139" s="40">
        <v>1632.1666666666665</v>
      </c>
      <c r="H139" s="40">
        <v>1723.9666666666667</v>
      </c>
      <c r="I139" s="40">
        <v>1752.8833333333332</v>
      </c>
      <c r="J139" s="40">
        <v>1769.8666666666668</v>
      </c>
      <c r="K139" s="31">
        <v>1735.9</v>
      </c>
      <c r="L139" s="31">
        <v>1690</v>
      </c>
      <c r="M139" s="31">
        <v>18.456610000000001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626.9</v>
      </c>
      <c r="D140" s="40">
        <v>623.91666666666663</v>
      </c>
      <c r="E140" s="40">
        <v>616.33333333333326</v>
      </c>
      <c r="F140" s="40">
        <v>605.76666666666665</v>
      </c>
      <c r="G140" s="40">
        <v>598.18333333333328</v>
      </c>
      <c r="H140" s="40">
        <v>634.48333333333323</v>
      </c>
      <c r="I140" s="40">
        <v>642.06666666666649</v>
      </c>
      <c r="J140" s="40">
        <v>652.63333333333321</v>
      </c>
      <c r="K140" s="31">
        <v>631.5</v>
      </c>
      <c r="L140" s="31">
        <v>613.35</v>
      </c>
      <c r="M140" s="31">
        <v>19.471589999999999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947.15</v>
      </c>
      <c r="D141" s="40">
        <v>951.79999999999984</v>
      </c>
      <c r="E141" s="40">
        <v>936.54999999999973</v>
      </c>
      <c r="F141" s="40">
        <v>925.94999999999993</v>
      </c>
      <c r="G141" s="40">
        <v>910.69999999999982</v>
      </c>
      <c r="H141" s="40">
        <v>962.39999999999964</v>
      </c>
      <c r="I141" s="40">
        <v>977.64999999999986</v>
      </c>
      <c r="J141" s="40">
        <v>988.24999999999955</v>
      </c>
      <c r="K141" s="31">
        <v>967.05</v>
      </c>
      <c r="L141" s="31">
        <v>941.2</v>
      </c>
      <c r="M141" s="31">
        <v>11.12147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78629.5</v>
      </c>
      <c r="D142" s="40">
        <v>79006.5</v>
      </c>
      <c r="E142" s="40">
        <v>78123</v>
      </c>
      <c r="F142" s="40">
        <v>77616.5</v>
      </c>
      <c r="G142" s="40">
        <v>76733</v>
      </c>
      <c r="H142" s="40">
        <v>79513</v>
      </c>
      <c r="I142" s="40">
        <v>80396.5</v>
      </c>
      <c r="J142" s="40">
        <v>80903</v>
      </c>
      <c r="K142" s="31">
        <v>79890</v>
      </c>
      <c r="L142" s="31">
        <v>78500</v>
      </c>
      <c r="M142" s="31">
        <v>9.5560000000000006E-2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1075.4000000000001</v>
      </c>
      <c r="D143" s="40">
        <v>1082.3</v>
      </c>
      <c r="E143" s="40">
        <v>1066.0999999999999</v>
      </c>
      <c r="F143" s="40">
        <v>1056.8</v>
      </c>
      <c r="G143" s="40">
        <v>1040.5999999999999</v>
      </c>
      <c r="H143" s="40">
        <v>1091.5999999999999</v>
      </c>
      <c r="I143" s="40">
        <v>1107.8000000000002</v>
      </c>
      <c r="J143" s="40">
        <v>1117.0999999999999</v>
      </c>
      <c r="K143" s="31">
        <v>1098.5</v>
      </c>
      <c r="L143" s="31">
        <v>1073</v>
      </c>
      <c r="M143" s="31">
        <v>6.3768000000000002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181.4</v>
      </c>
      <c r="D144" s="40">
        <v>183.18333333333331</v>
      </c>
      <c r="E144" s="40">
        <v>178.71666666666661</v>
      </c>
      <c r="F144" s="40">
        <v>176.0333333333333</v>
      </c>
      <c r="G144" s="40">
        <v>171.56666666666661</v>
      </c>
      <c r="H144" s="40">
        <v>185.86666666666662</v>
      </c>
      <c r="I144" s="40">
        <v>190.33333333333331</v>
      </c>
      <c r="J144" s="40">
        <v>193.01666666666662</v>
      </c>
      <c r="K144" s="31">
        <v>187.65</v>
      </c>
      <c r="L144" s="31">
        <v>180.5</v>
      </c>
      <c r="M144" s="31">
        <v>36.526870000000002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834.1</v>
      </c>
      <c r="D145" s="40">
        <v>839.33333333333337</v>
      </c>
      <c r="E145" s="40">
        <v>823.76666666666677</v>
      </c>
      <c r="F145" s="40">
        <v>813.43333333333339</v>
      </c>
      <c r="G145" s="40">
        <v>797.86666666666679</v>
      </c>
      <c r="H145" s="40">
        <v>849.66666666666674</v>
      </c>
      <c r="I145" s="40">
        <v>865.23333333333335</v>
      </c>
      <c r="J145" s="40">
        <v>875.56666666666672</v>
      </c>
      <c r="K145" s="31">
        <v>854.9</v>
      </c>
      <c r="L145" s="31">
        <v>829</v>
      </c>
      <c r="M145" s="31">
        <v>32.883229999999998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184.3</v>
      </c>
      <c r="D146" s="40">
        <v>184.56666666666669</v>
      </c>
      <c r="E146" s="40">
        <v>182.23333333333338</v>
      </c>
      <c r="F146" s="40">
        <v>180.16666666666669</v>
      </c>
      <c r="G146" s="40">
        <v>177.83333333333337</v>
      </c>
      <c r="H146" s="40">
        <v>186.63333333333338</v>
      </c>
      <c r="I146" s="40">
        <v>188.9666666666667</v>
      </c>
      <c r="J146" s="40">
        <v>191.03333333333339</v>
      </c>
      <c r="K146" s="31">
        <v>186.9</v>
      </c>
      <c r="L146" s="31">
        <v>182.5</v>
      </c>
      <c r="M146" s="31">
        <v>64.369029999999995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564.29999999999995</v>
      </c>
      <c r="D147" s="40">
        <v>571.6</v>
      </c>
      <c r="E147" s="40">
        <v>553.20000000000005</v>
      </c>
      <c r="F147" s="40">
        <v>542.1</v>
      </c>
      <c r="G147" s="40">
        <v>523.70000000000005</v>
      </c>
      <c r="H147" s="40">
        <v>582.70000000000005</v>
      </c>
      <c r="I147" s="40">
        <v>601.09999999999991</v>
      </c>
      <c r="J147" s="40">
        <v>612.20000000000005</v>
      </c>
      <c r="K147" s="31">
        <v>590</v>
      </c>
      <c r="L147" s="31">
        <v>560.5</v>
      </c>
      <c r="M147" s="31">
        <v>86.102090000000004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7199.25</v>
      </c>
      <c r="D148" s="40">
        <v>7215</v>
      </c>
      <c r="E148" s="40">
        <v>7148.5</v>
      </c>
      <c r="F148" s="40">
        <v>7097.75</v>
      </c>
      <c r="G148" s="40">
        <v>7031.25</v>
      </c>
      <c r="H148" s="40">
        <v>7265.75</v>
      </c>
      <c r="I148" s="40">
        <v>7332.25</v>
      </c>
      <c r="J148" s="40">
        <v>7383</v>
      </c>
      <c r="K148" s="31">
        <v>7281.5</v>
      </c>
      <c r="L148" s="31">
        <v>7164.25</v>
      </c>
      <c r="M148" s="31">
        <v>7.2669499999999996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1020.85</v>
      </c>
      <c r="D149" s="40">
        <v>1026.4833333333333</v>
      </c>
      <c r="E149" s="40">
        <v>1007.3666666666668</v>
      </c>
      <c r="F149" s="40">
        <v>993.88333333333344</v>
      </c>
      <c r="G149" s="40">
        <v>974.76666666666688</v>
      </c>
      <c r="H149" s="40">
        <v>1039.9666666666667</v>
      </c>
      <c r="I149" s="40">
        <v>1059.083333333333</v>
      </c>
      <c r="J149" s="40">
        <v>1072.5666666666666</v>
      </c>
      <c r="K149" s="31">
        <v>1045.5999999999999</v>
      </c>
      <c r="L149" s="31">
        <v>1013</v>
      </c>
      <c r="M149" s="31">
        <v>13.057119999999999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4172.5</v>
      </c>
      <c r="D150" s="40">
        <v>4214.1333333333332</v>
      </c>
      <c r="E150" s="40">
        <v>4113.4666666666662</v>
      </c>
      <c r="F150" s="40">
        <v>4054.4333333333334</v>
      </c>
      <c r="G150" s="40">
        <v>3953.7666666666664</v>
      </c>
      <c r="H150" s="40">
        <v>4273.1666666666661</v>
      </c>
      <c r="I150" s="40">
        <v>4373.8333333333339</v>
      </c>
      <c r="J150" s="40">
        <v>4432.8666666666659</v>
      </c>
      <c r="K150" s="31">
        <v>4314.8</v>
      </c>
      <c r="L150" s="31">
        <v>4155.1000000000004</v>
      </c>
      <c r="M150" s="31">
        <v>7.8568100000000003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3111.6</v>
      </c>
      <c r="D151" s="40">
        <v>3119.2000000000003</v>
      </c>
      <c r="E151" s="40">
        <v>3073.4000000000005</v>
      </c>
      <c r="F151" s="40">
        <v>3035.2000000000003</v>
      </c>
      <c r="G151" s="40">
        <v>2989.4000000000005</v>
      </c>
      <c r="H151" s="40">
        <v>3157.4000000000005</v>
      </c>
      <c r="I151" s="40">
        <v>3203.2000000000007</v>
      </c>
      <c r="J151" s="40">
        <v>3241.4000000000005</v>
      </c>
      <c r="K151" s="31">
        <v>3165</v>
      </c>
      <c r="L151" s="31">
        <v>3081</v>
      </c>
      <c r="M151" s="31">
        <v>5.9888399999999997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1501.1</v>
      </c>
      <c r="D152" s="40">
        <v>1512.3</v>
      </c>
      <c r="E152" s="40">
        <v>1483.8</v>
      </c>
      <c r="F152" s="40">
        <v>1466.5</v>
      </c>
      <c r="G152" s="40">
        <v>1438</v>
      </c>
      <c r="H152" s="40">
        <v>1529.6</v>
      </c>
      <c r="I152" s="40">
        <v>1558.1</v>
      </c>
      <c r="J152" s="40">
        <v>1575.3999999999999</v>
      </c>
      <c r="K152" s="31">
        <v>1540.8</v>
      </c>
      <c r="L152" s="31">
        <v>1495</v>
      </c>
      <c r="M152" s="31">
        <v>5.3757099999999998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895.2</v>
      </c>
      <c r="D153" s="40">
        <v>896.06666666666661</v>
      </c>
      <c r="E153" s="40">
        <v>886.13333333333321</v>
      </c>
      <c r="F153" s="40">
        <v>877.06666666666661</v>
      </c>
      <c r="G153" s="40">
        <v>867.13333333333321</v>
      </c>
      <c r="H153" s="40">
        <v>905.13333333333321</v>
      </c>
      <c r="I153" s="40">
        <v>915.06666666666661</v>
      </c>
      <c r="J153" s="40">
        <v>924.13333333333321</v>
      </c>
      <c r="K153" s="31">
        <v>906</v>
      </c>
      <c r="L153" s="31">
        <v>887</v>
      </c>
      <c r="M153" s="31">
        <v>1.03807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143.35</v>
      </c>
      <c r="D154" s="40">
        <v>145</v>
      </c>
      <c r="E154" s="40">
        <v>141.15</v>
      </c>
      <c r="F154" s="40">
        <v>138.95000000000002</v>
      </c>
      <c r="G154" s="40">
        <v>135.10000000000002</v>
      </c>
      <c r="H154" s="40">
        <v>147.19999999999999</v>
      </c>
      <c r="I154" s="40">
        <v>151.05000000000001</v>
      </c>
      <c r="J154" s="40">
        <v>153.24999999999997</v>
      </c>
      <c r="K154" s="31">
        <v>148.85</v>
      </c>
      <c r="L154" s="31">
        <v>142.80000000000001</v>
      </c>
      <c r="M154" s="31">
        <v>102.06726999999999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143.30000000000001</v>
      </c>
      <c r="D155" s="40">
        <v>144.46666666666667</v>
      </c>
      <c r="E155" s="40">
        <v>141.63333333333333</v>
      </c>
      <c r="F155" s="40">
        <v>139.96666666666667</v>
      </c>
      <c r="G155" s="40">
        <v>137.13333333333333</v>
      </c>
      <c r="H155" s="40">
        <v>146.13333333333333</v>
      </c>
      <c r="I155" s="40">
        <v>148.96666666666664</v>
      </c>
      <c r="J155" s="40">
        <v>150.63333333333333</v>
      </c>
      <c r="K155" s="31">
        <v>147.30000000000001</v>
      </c>
      <c r="L155" s="31">
        <v>142.80000000000001</v>
      </c>
      <c r="M155" s="31">
        <v>144.21296000000001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4016.2</v>
      </c>
      <c r="D156" s="40">
        <v>4019.4500000000003</v>
      </c>
      <c r="E156" s="40">
        <v>3882.9000000000005</v>
      </c>
      <c r="F156" s="40">
        <v>3749.6000000000004</v>
      </c>
      <c r="G156" s="40">
        <v>3613.0500000000006</v>
      </c>
      <c r="H156" s="40">
        <v>4152.75</v>
      </c>
      <c r="I156" s="40">
        <v>4289.3000000000011</v>
      </c>
      <c r="J156" s="40">
        <v>4422.6000000000004</v>
      </c>
      <c r="K156" s="31">
        <v>4156</v>
      </c>
      <c r="L156" s="31">
        <v>3886.15</v>
      </c>
      <c r="M156" s="31">
        <v>7.2034599999999998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19157.150000000001</v>
      </c>
      <c r="D157" s="40">
        <v>19286.466666666667</v>
      </c>
      <c r="E157" s="40">
        <v>18948.683333333334</v>
      </c>
      <c r="F157" s="40">
        <v>18740.216666666667</v>
      </c>
      <c r="G157" s="40">
        <v>18402.433333333334</v>
      </c>
      <c r="H157" s="40">
        <v>19494.933333333334</v>
      </c>
      <c r="I157" s="40">
        <v>19832.716666666667</v>
      </c>
      <c r="J157" s="40">
        <v>20041.183333333334</v>
      </c>
      <c r="K157" s="31">
        <v>19624.25</v>
      </c>
      <c r="L157" s="31">
        <v>19078</v>
      </c>
      <c r="M157" s="31">
        <v>0.72607999999999995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443.15</v>
      </c>
      <c r="D158" s="40">
        <v>445.11666666666662</v>
      </c>
      <c r="E158" s="40">
        <v>436.83333333333326</v>
      </c>
      <c r="F158" s="40">
        <v>430.51666666666665</v>
      </c>
      <c r="G158" s="40">
        <v>422.23333333333329</v>
      </c>
      <c r="H158" s="40">
        <v>451.43333333333322</v>
      </c>
      <c r="I158" s="40">
        <v>459.71666666666664</v>
      </c>
      <c r="J158" s="40">
        <v>466.03333333333319</v>
      </c>
      <c r="K158" s="31">
        <v>453.4</v>
      </c>
      <c r="L158" s="31">
        <v>438.8</v>
      </c>
      <c r="M158" s="31">
        <v>8.6075999999999997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857.7</v>
      </c>
      <c r="D159" s="40">
        <v>867</v>
      </c>
      <c r="E159" s="40">
        <v>839.3</v>
      </c>
      <c r="F159" s="40">
        <v>820.9</v>
      </c>
      <c r="G159" s="40">
        <v>793.19999999999993</v>
      </c>
      <c r="H159" s="40">
        <v>885.4</v>
      </c>
      <c r="I159" s="40">
        <v>913.1</v>
      </c>
      <c r="J159" s="40">
        <v>931.5</v>
      </c>
      <c r="K159" s="31">
        <v>894.7</v>
      </c>
      <c r="L159" s="31">
        <v>848.6</v>
      </c>
      <c r="M159" s="31">
        <v>14.497629999999999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168.1</v>
      </c>
      <c r="D160" s="40">
        <v>168.88333333333335</v>
      </c>
      <c r="E160" s="40">
        <v>165.01666666666671</v>
      </c>
      <c r="F160" s="40">
        <v>161.93333333333337</v>
      </c>
      <c r="G160" s="40">
        <v>158.06666666666672</v>
      </c>
      <c r="H160" s="40">
        <v>171.9666666666667</v>
      </c>
      <c r="I160" s="40">
        <v>175.83333333333331</v>
      </c>
      <c r="J160" s="40">
        <v>178.91666666666669</v>
      </c>
      <c r="K160" s="31">
        <v>172.75</v>
      </c>
      <c r="L160" s="31">
        <v>165.8</v>
      </c>
      <c r="M160" s="31">
        <v>1012.21817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248.55</v>
      </c>
      <c r="D161" s="40">
        <v>249.53333333333333</v>
      </c>
      <c r="E161" s="40">
        <v>243.11666666666667</v>
      </c>
      <c r="F161" s="40">
        <v>237.68333333333334</v>
      </c>
      <c r="G161" s="40">
        <v>231.26666666666668</v>
      </c>
      <c r="H161" s="40">
        <v>254.96666666666667</v>
      </c>
      <c r="I161" s="40">
        <v>261.38333333333333</v>
      </c>
      <c r="J161" s="40">
        <v>266.81666666666666</v>
      </c>
      <c r="K161" s="31">
        <v>255.95</v>
      </c>
      <c r="L161" s="31">
        <v>244.1</v>
      </c>
      <c r="M161" s="31">
        <v>48.004399999999997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3183.5</v>
      </c>
      <c r="D162" s="40">
        <v>3185.6</v>
      </c>
      <c r="E162" s="40">
        <v>3146.2</v>
      </c>
      <c r="F162" s="40">
        <v>3108.9</v>
      </c>
      <c r="G162" s="40">
        <v>3069.5</v>
      </c>
      <c r="H162" s="40">
        <v>3222.8999999999996</v>
      </c>
      <c r="I162" s="40">
        <v>3262.3</v>
      </c>
      <c r="J162" s="40">
        <v>3299.5999999999995</v>
      </c>
      <c r="K162" s="31">
        <v>3225</v>
      </c>
      <c r="L162" s="31">
        <v>3148.3</v>
      </c>
      <c r="M162" s="31">
        <v>3.2608000000000001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33889.5</v>
      </c>
      <c r="D163" s="40">
        <v>34065.1</v>
      </c>
      <c r="E163" s="40">
        <v>33350.199999999997</v>
      </c>
      <c r="F163" s="40">
        <v>32810.9</v>
      </c>
      <c r="G163" s="40">
        <v>32096</v>
      </c>
      <c r="H163" s="40">
        <v>34604.399999999994</v>
      </c>
      <c r="I163" s="40">
        <v>35319.300000000003</v>
      </c>
      <c r="J163" s="40">
        <v>35858.599999999991</v>
      </c>
      <c r="K163" s="31">
        <v>34780</v>
      </c>
      <c r="L163" s="31">
        <v>33525.800000000003</v>
      </c>
      <c r="M163" s="31">
        <v>0.39340999999999998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230.25</v>
      </c>
      <c r="D164" s="40">
        <v>230.85</v>
      </c>
      <c r="E164" s="40">
        <v>228.75</v>
      </c>
      <c r="F164" s="40">
        <v>227.25</v>
      </c>
      <c r="G164" s="40">
        <v>225.15</v>
      </c>
      <c r="H164" s="40">
        <v>232.35</v>
      </c>
      <c r="I164" s="40">
        <v>234.44999999999996</v>
      </c>
      <c r="J164" s="40">
        <v>235.95</v>
      </c>
      <c r="K164" s="31">
        <v>232.95</v>
      </c>
      <c r="L164" s="31">
        <v>229.35</v>
      </c>
      <c r="M164" s="31">
        <v>44.28152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5593.05</v>
      </c>
      <c r="D165" s="40">
        <v>5619.333333333333</v>
      </c>
      <c r="E165" s="40">
        <v>5553.7166666666662</v>
      </c>
      <c r="F165" s="40">
        <v>5514.3833333333332</v>
      </c>
      <c r="G165" s="40">
        <v>5448.7666666666664</v>
      </c>
      <c r="H165" s="40">
        <v>5658.6666666666661</v>
      </c>
      <c r="I165" s="40">
        <v>5724.2833333333328</v>
      </c>
      <c r="J165" s="40">
        <v>5763.6166666666659</v>
      </c>
      <c r="K165" s="31">
        <v>5684.95</v>
      </c>
      <c r="L165" s="31">
        <v>5580</v>
      </c>
      <c r="M165" s="31">
        <v>0.24764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2415.65</v>
      </c>
      <c r="D166" s="40">
        <v>2426.4166666666665</v>
      </c>
      <c r="E166" s="40">
        <v>2395.833333333333</v>
      </c>
      <c r="F166" s="40">
        <v>2376.0166666666664</v>
      </c>
      <c r="G166" s="40">
        <v>2345.4333333333329</v>
      </c>
      <c r="H166" s="40">
        <v>2446.2333333333331</v>
      </c>
      <c r="I166" s="40">
        <v>2476.8166666666662</v>
      </c>
      <c r="J166" s="40">
        <v>2496.6333333333332</v>
      </c>
      <c r="K166" s="31">
        <v>2457</v>
      </c>
      <c r="L166" s="31">
        <v>2406.6</v>
      </c>
      <c r="M166" s="31">
        <v>1.86602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2842.15</v>
      </c>
      <c r="D167" s="40">
        <v>2870.9500000000003</v>
      </c>
      <c r="E167" s="40">
        <v>2800.0500000000006</v>
      </c>
      <c r="F167" s="40">
        <v>2757.9500000000003</v>
      </c>
      <c r="G167" s="40">
        <v>2687.0500000000006</v>
      </c>
      <c r="H167" s="40">
        <v>2913.0500000000006</v>
      </c>
      <c r="I167" s="40">
        <v>2983.9500000000003</v>
      </c>
      <c r="J167" s="40">
        <v>3026.0500000000006</v>
      </c>
      <c r="K167" s="31">
        <v>2941.85</v>
      </c>
      <c r="L167" s="31">
        <v>2828.85</v>
      </c>
      <c r="M167" s="31">
        <v>13.0021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2375.75</v>
      </c>
      <c r="D168" s="40">
        <v>2414.9166666666665</v>
      </c>
      <c r="E168" s="40">
        <v>2310.833333333333</v>
      </c>
      <c r="F168" s="40">
        <v>2245.9166666666665</v>
      </c>
      <c r="G168" s="40">
        <v>2141.833333333333</v>
      </c>
      <c r="H168" s="40">
        <v>2479.833333333333</v>
      </c>
      <c r="I168" s="40">
        <v>2583.9166666666661</v>
      </c>
      <c r="J168" s="40">
        <v>2648.833333333333</v>
      </c>
      <c r="K168" s="31">
        <v>2519</v>
      </c>
      <c r="L168" s="31">
        <v>2350</v>
      </c>
      <c r="M168" s="31">
        <v>9.43797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139.75</v>
      </c>
      <c r="D169" s="40">
        <v>140.88333333333333</v>
      </c>
      <c r="E169" s="40">
        <v>137.96666666666664</v>
      </c>
      <c r="F169" s="40">
        <v>136.18333333333331</v>
      </c>
      <c r="G169" s="40">
        <v>133.26666666666662</v>
      </c>
      <c r="H169" s="40">
        <v>142.66666666666666</v>
      </c>
      <c r="I169" s="40">
        <v>145.58333333333334</v>
      </c>
      <c r="J169" s="40">
        <v>147.36666666666667</v>
      </c>
      <c r="K169" s="31">
        <v>143.80000000000001</v>
      </c>
      <c r="L169" s="31">
        <v>139.1</v>
      </c>
      <c r="M169" s="31">
        <v>39.502989999999997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187.6</v>
      </c>
      <c r="D170" s="40">
        <v>188.83333333333334</v>
      </c>
      <c r="E170" s="40">
        <v>185.51666666666668</v>
      </c>
      <c r="F170" s="40">
        <v>183.43333333333334</v>
      </c>
      <c r="G170" s="40">
        <v>180.11666666666667</v>
      </c>
      <c r="H170" s="40">
        <v>190.91666666666669</v>
      </c>
      <c r="I170" s="40">
        <v>194.23333333333335</v>
      </c>
      <c r="J170" s="40">
        <v>196.31666666666669</v>
      </c>
      <c r="K170" s="31">
        <v>192.15</v>
      </c>
      <c r="L170" s="31">
        <v>186.75</v>
      </c>
      <c r="M170" s="31">
        <v>66.971310000000003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457.3</v>
      </c>
      <c r="D171" s="40">
        <v>464.76666666666665</v>
      </c>
      <c r="E171" s="40">
        <v>447.5333333333333</v>
      </c>
      <c r="F171" s="40">
        <v>437.76666666666665</v>
      </c>
      <c r="G171" s="40">
        <v>420.5333333333333</v>
      </c>
      <c r="H171" s="40">
        <v>474.5333333333333</v>
      </c>
      <c r="I171" s="40">
        <v>491.76666666666665</v>
      </c>
      <c r="J171" s="40">
        <v>501.5333333333333</v>
      </c>
      <c r="K171" s="31">
        <v>482</v>
      </c>
      <c r="L171" s="31">
        <v>455</v>
      </c>
      <c r="M171" s="31">
        <v>8.50807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13856</v>
      </c>
      <c r="D172" s="40">
        <v>13866.133333333333</v>
      </c>
      <c r="E172" s="40">
        <v>13764.866666666667</v>
      </c>
      <c r="F172" s="40">
        <v>13673.733333333334</v>
      </c>
      <c r="G172" s="40">
        <v>13572.466666666667</v>
      </c>
      <c r="H172" s="40">
        <v>13957.266666666666</v>
      </c>
      <c r="I172" s="40">
        <v>14058.533333333333</v>
      </c>
      <c r="J172" s="40">
        <v>14149.666666666666</v>
      </c>
      <c r="K172" s="31">
        <v>13967.4</v>
      </c>
      <c r="L172" s="31">
        <v>13775</v>
      </c>
      <c r="M172" s="31">
        <v>8.1839999999999996E-2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39.9</v>
      </c>
      <c r="D173" s="40">
        <v>40.43333333333333</v>
      </c>
      <c r="E173" s="40">
        <v>39.166666666666657</v>
      </c>
      <c r="F173" s="40">
        <v>38.43333333333333</v>
      </c>
      <c r="G173" s="40">
        <v>37.166666666666657</v>
      </c>
      <c r="H173" s="40">
        <v>41.166666666666657</v>
      </c>
      <c r="I173" s="40">
        <v>42.433333333333323</v>
      </c>
      <c r="J173" s="40">
        <v>43.166666666666657</v>
      </c>
      <c r="K173" s="31">
        <v>41.7</v>
      </c>
      <c r="L173" s="31">
        <v>39.700000000000003</v>
      </c>
      <c r="M173" s="31">
        <v>767.49024999999995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184.7</v>
      </c>
      <c r="D174" s="40">
        <v>186.78333333333333</v>
      </c>
      <c r="E174" s="40">
        <v>182.06666666666666</v>
      </c>
      <c r="F174" s="40">
        <v>179.43333333333334</v>
      </c>
      <c r="G174" s="40">
        <v>174.71666666666667</v>
      </c>
      <c r="H174" s="40">
        <v>189.41666666666666</v>
      </c>
      <c r="I174" s="40">
        <v>194.1333333333333</v>
      </c>
      <c r="J174" s="40">
        <v>196.76666666666665</v>
      </c>
      <c r="K174" s="31">
        <v>191.5</v>
      </c>
      <c r="L174" s="31">
        <v>184.15</v>
      </c>
      <c r="M174" s="31">
        <v>104.69172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157.30000000000001</v>
      </c>
      <c r="D175" s="40">
        <v>158.85</v>
      </c>
      <c r="E175" s="40">
        <v>154.44999999999999</v>
      </c>
      <c r="F175" s="40">
        <v>151.6</v>
      </c>
      <c r="G175" s="40">
        <v>147.19999999999999</v>
      </c>
      <c r="H175" s="40">
        <v>161.69999999999999</v>
      </c>
      <c r="I175" s="40">
        <v>166.10000000000002</v>
      </c>
      <c r="J175" s="40">
        <v>168.95</v>
      </c>
      <c r="K175" s="31">
        <v>163.25</v>
      </c>
      <c r="L175" s="31">
        <v>156</v>
      </c>
      <c r="M175" s="31">
        <v>50.518320000000003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2559.85</v>
      </c>
      <c r="D176" s="40">
        <v>2576.9666666666667</v>
      </c>
      <c r="E176" s="40">
        <v>2533.9833333333336</v>
      </c>
      <c r="F176" s="40">
        <v>2508.1166666666668</v>
      </c>
      <c r="G176" s="40">
        <v>2465.1333333333337</v>
      </c>
      <c r="H176" s="40">
        <v>2602.8333333333335</v>
      </c>
      <c r="I176" s="40">
        <v>2645.8166666666662</v>
      </c>
      <c r="J176" s="40">
        <v>2671.6833333333334</v>
      </c>
      <c r="K176" s="31">
        <v>2619.9499999999998</v>
      </c>
      <c r="L176" s="31">
        <v>2551.1</v>
      </c>
      <c r="M176" s="31">
        <v>47.344720000000002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1098.1500000000001</v>
      </c>
      <c r="D177" s="40">
        <v>1098.6333333333334</v>
      </c>
      <c r="E177" s="40">
        <v>1083.5166666666669</v>
      </c>
      <c r="F177" s="40">
        <v>1068.8833333333334</v>
      </c>
      <c r="G177" s="40">
        <v>1053.7666666666669</v>
      </c>
      <c r="H177" s="40">
        <v>1113.2666666666669</v>
      </c>
      <c r="I177" s="40">
        <v>1128.3833333333332</v>
      </c>
      <c r="J177" s="40">
        <v>1143.0166666666669</v>
      </c>
      <c r="K177" s="31">
        <v>1113.75</v>
      </c>
      <c r="L177" s="31">
        <v>1084</v>
      </c>
      <c r="M177" s="31">
        <v>16.02487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1212.05</v>
      </c>
      <c r="D178" s="40">
        <v>1230.45</v>
      </c>
      <c r="E178" s="40">
        <v>1187</v>
      </c>
      <c r="F178" s="40">
        <v>1161.95</v>
      </c>
      <c r="G178" s="40">
        <v>1118.5</v>
      </c>
      <c r="H178" s="40">
        <v>1255.5</v>
      </c>
      <c r="I178" s="40">
        <v>1298.9500000000003</v>
      </c>
      <c r="J178" s="40">
        <v>1324</v>
      </c>
      <c r="K178" s="31">
        <v>1273.9000000000001</v>
      </c>
      <c r="L178" s="31">
        <v>1205.4000000000001</v>
      </c>
      <c r="M178" s="31">
        <v>26.30744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11399.3</v>
      </c>
      <c r="D179" s="40">
        <v>11478.6</v>
      </c>
      <c r="E179" s="40">
        <v>11287.2</v>
      </c>
      <c r="F179" s="40">
        <v>11175.1</v>
      </c>
      <c r="G179" s="40">
        <v>10983.7</v>
      </c>
      <c r="H179" s="40">
        <v>11590.7</v>
      </c>
      <c r="I179" s="40">
        <v>11782.099999999999</v>
      </c>
      <c r="J179" s="40">
        <v>11894.2</v>
      </c>
      <c r="K179" s="31">
        <v>11670</v>
      </c>
      <c r="L179" s="31">
        <v>11366.5</v>
      </c>
      <c r="M179" s="31">
        <v>3.6145399999999999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7908</v>
      </c>
      <c r="D180" s="40">
        <v>7969.8166666666666</v>
      </c>
      <c r="E180" s="40">
        <v>7839.6833333333334</v>
      </c>
      <c r="F180" s="40">
        <v>7771.3666666666668</v>
      </c>
      <c r="G180" s="40">
        <v>7641.2333333333336</v>
      </c>
      <c r="H180" s="40">
        <v>8038.1333333333332</v>
      </c>
      <c r="I180" s="40">
        <v>8168.2666666666664</v>
      </c>
      <c r="J180" s="40">
        <v>8236.5833333333321</v>
      </c>
      <c r="K180" s="31">
        <v>8099.95</v>
      </c>
      <c r="L180" s="31">
        <v>7901.5</v>
      </c>
      <c r="M180" s="31">
        <v>8.4779999999999994E-2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28109.75</v>
      </c>
      <c r="D181" s="40">
        <v>28349.066666666666</v>
      </c>
      <c r="E181" s="40">
        <v>27766.883333333331</v>
      </c>
      <c r="F181" s="40">
        <v>27424.016666666666</v>
      </c>
      <c r="G181" s="40">
        <v>26841.833333333332</v>
      </c>
      <c r="H181" s="40">
        <v>28691.933333333331</v>
      </c>
      <c r="I181" s="40">
        <v>29274.116666666665</v>
      </c>
      <c r="J181" s="40">
        <v>29616.98333333333</v>
      </c>
      <c r="K181" s="31">
        <v>28931.25</v>
      </c>
      <c r="L181" s="31">
        <v>28006.2</v>
      </c>
      <c r="M181" s="31">
        <v>0.35138999999999998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1303.2</v>
      </c>
      <c r="D182" s="40">
        <v>1315.3833333333332</v>
      </c>
      <c r="E182" s="40">
        <v>1286.2666666666664</v>
      </c>
      <c r="F182" s="40">
        <v>1269.3333333333333</v>
      </c>
      <c r="G182" s="40">
        <v>1240.2166666666665</v>
      </c>
      <c r="H182" s="40">
        <v>1332.3166666666664</v>
      </c>
      <c r="I182" s="40">
        <v>1361.4333333333332</v>
      </c>
      <c r="J182" s="40">
        <v>1378.3666666666663</v>
      </c>
      <c r="K182" s="31">
        <v>1344.5</v>
      </c>
      <c r="L182" s="31">
        <v>1298.45</v>
      </c>
      <c r="M182" s="31">
        <v>7.1403100000000004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2195.4499999999998</v>
      </c>
      <c r="D183" s="40">
        <v>2215.4833333333331</v>
      </c>
      <c r="E183" s="40">
        <v>2164.9666666666662</v>
      </c>
      <c r="F183" s="40">
        <v>2134.4833333333331</v>
      </c>
      <c r="G183" s="40">
        <v>2083.9666666666662</v>
      </c>
      <c r="H183" s="40">
        <v>2245.9666666666662</v>
      </c>
      <c r="I183" s="40">
        <v>2296.4833333333336</v>
      </c>
      <c r="J183" s="40">
        <v>2326.9666666666662</v>
      </c>
      <c r="K183" s="31">
        <v>2266</v>
      </c>
      <c r="L183" s="31">
        <v>2185</v>
      </c>
      <c r="M183" s="31">
        <v>2.6366900000000002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457.2</v>
      </c>
      <c r="D184" s="40">
        <v>460.61666666666662</v>
      </c>
      <c r="E184" s="40">
        <v>450.23333333333323</v>
      </c>
      <c r="F184" s="40">
        <v>443.26666666666659</v>
      </c>
      <c r="G184" s="40">
        <v>432.88333333333321</v>
      </c>
      <c r="H184" s="40">
        <v>467.58333333333326</v>
      </c>
      <c r="I184" s="40">
        <v>477.96666666666658</v>
      </c>
      <c r="J184" s="40">
        <v>484.93333333333328</v>
      </c>
      <c r="K184" s="31">
        <v>471</v>
      </c>
      <c r="L184" s="31">
        <v>453.65</v>
      </c>
      <c r="M184" s="31">
        <v>190.5669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115.75</v>
      </c>
      <c r="D185" s="40">
        <v>117.58333333333333</v>
      </c>
      <c r="E185" s="40">
        <v>113.16666666666666</v>
      </c>
      <c r="F185" s="40">
        <v>110.58333333333333</v>
      </c>
      <c r="G185" s="40">
        <v>106.16666666666666</v>
      </c>
      <c r="H185" s="40">
        <v>120.16666666666666</v>
      </c>
      <c r="I185" s="40">
        <v>124.58333333333331</v>
      </c>
      <c r="J185" s="40">
        <v>127.16666666666666</v>
      </c>
      <c r="K185" s="31">
        <v>122</v>
      </c>
      <c r="L185" s="31">
        <v>115</v>
      </c>
      <c r="M185" s="31">
        <v>526.48409000000004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800.6</v>
      </c>
      <c r="D186" s="40">
        <v>807.29999999999984</v>
      </c>
      <c r="E186" s="40">
        <v>790.59999999999968</v>
      </c>
      <c r="F186" s="40">
        <v>780.5999999999998</v>
      </c>
      <c r="G186" s="40">
        <v>763.89999999999964</v>
      </c>
      <c r="H186" s="40">
        <v>817.29999999999973</v>
      </c>
      <c r="I186" s="40">
        <v>833.99999999999977</v>
      </c>
      <c r="J186" s="40">
        <v>843.99999999999977</v>
      </c>
      <c r="K186" s="31">
        <v>824</v>
      </c>
      <c r="L186" s="31">
        <v>797.3</v>
      </c>
      <c r="M186" s="31">
        <v>29.10453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537.75</v>
      </c>
      <c r="D187" s="40">
        <v>536.98333333333335</v>
      </c>
      <c r="E187" s="40">
        <v>528.26666666666665</v>
      </c>
      <c r="F187" s="40">
        <v>518.7833333333333</v>
      </c>
      <c r="G187" s="40">
        <v>510.06666666666661</v>
      </c>
      <c r="H187" s="40">
        <v>546.4666666666667</v>
      </c>
      <c r="I187" s="40">
        <v>555.18333333333339</v>
      </c>
      <c r="J187" s="40">
        <v>564.66666666666674</v>
      </c>
      <c r="K187" s="31">
        <v>545.70000000000005</v>
      </c>
      <c r="L187" s="31">
        <v>527.5</v>
      </c>
      <c r="M187" s="31">
        <v>41.84525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620.6</v>
      </c>
      <c r="D188" s="40">
        <v>623.96666666666658</v>
      </c>
      <c r="E188" s="40">
        <v>608.68333333333317</v>
      </c>
      <c r="F188" s="40">
        <v>596.76666666666654</v>
      </c>
      <c r="G188" s="40">
        <v>581.48333333333312</v>
      </c>
      <c r="H188" s="40">
        <v>635.88333333333321</v>
      </c>
      <c r="I188" s="40">
        <v>651.16666666666674</v>
      </c>
      <c r="J188" s="40">
        <v>663.08333333333326</v>
      </c>
      <c r="K188" s="31">
        <v>639.25</v>
      </c>
      <c r="L188" s="31">
        <v>612.04999999999995</v>
      </c>
      <c r="M188" s="31">
        <v>4.9111399999999996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544</v>
      </c>
      <c r="D189" s="40">
        <v>550.01666666666665</v>
      </c>
      <c r="E189" s="40">
        <v>534.0333333333333</v>
      </c>
      <c r="F189" s="40">
        <v>524.06666666666661</v>
      </c>
      <c r="G189" s="40">
        <v>508.08333333333326</v>
      </c>
      <c r="H189" s="40">
        <v>559.98333333333335</v>
      </c>
      <c r="I189" s="40">
        <v>575.9666666666667</v>
      </c>
      <c r="J189" s="40">
        <v>585.93333333333339</v>
      </c>
      <c r="K189" s="31">
        <v>566</v>
      </c>
      <c r="L189" s="31">
        <v>540.04999999999995</v>
      </c>
      <c r="M189" s="31">
        <v>20.251100000000001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962.55</v>
      </c>
      <c r="D190" s="40">
        <v>958.80000000000007</v>
      </c>
      <c r="E190" s="40">
        <v>936.75000000000011</v>
      </c>
      <c r="F190" s="40">
        <v>910.95</v>
      </c>
      <c r="G190" s="40">
        <v>888.90000000000009</v>
      </c>
      <c r="H190" s="40">
        <v>984.60000000000014</v>
      </c>
      <c r="I190" s="40">
        <v>1006.6500000000001</v>
      </c>
      <c r="J190" s="40">
        <v>1032.4500000000003</v>
      </c>
      <c r="K190" s="31">
        <v>980.85</v>
      </c>
      <c r="L190" s="31">
        <v>933</v>
      </c>
      <c r="M190" s="31">
        <v>85.556399999999996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3810.9</v>
      </c>
      <c r="D191" s="40">
        <v>3821.1166666666668</v>
      </c>
      <c r="E191" s="40">
        <v>3784.7833333333338</v>
      </c>
      <c r="F191" s="40">
        <v>3758.666666666667</v>
      </c>
      <c r="G191" s="40">
        <v>3722.3333333333339</v>
      </c>
      <c r="H191" s="40">
        <v>3847.2333333333336</v>
      </c>
      <c r="I191" s="40">
        <v>3883.5666666666666</v>
      </c>
      <c r="J191" s="40">
        <v>3909.6833333333334</v>
      </c>
      <c r="K191" s="31">
        <v>3857.45</v>
      </c>
      <c r="L191" s="31">
        <v>3795</v>
      </c>
      <c r="M191" s="31">
        <v>16.78154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820.65</v>
      </c>
      <c r="D192" s="40">
        <v>819.2166666666667</v>
      </c>
      <c r="E192" s="40">
        <v>804.43333333333339</v>
      </c>
      <c r="F192" s="40">
        <v>788.2166666666667</v>
      </c>
      <c r="G192" s="40">
        <v>773.43333333333339</v>
      </c>
      <c r="H192" s="40">
        <v>835.43333333333339</v>
      </c>
      <c r="I192" s="40">
        <v>850.2166666666667</v>
      </c>
      <c r="J192" s="40">
        <v>866.43333333333339</v>
      </c>
      <c r="K192" s="31">
        <v>834</v>
      </c>
      <c r="L192" s="31">
        <v>803</v>
      </c>
      <c r="M192" s="31">
        <v>52.155180000000001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6163.95</v>
      </c>
      <c r="D193" s="40">
        <v>6096.9833333333336</v>
      </c>
      <c r="E193" s="40">
        <v>5916.9666666666672</v>
      </c>
      <c r="F193" s="40">
        <v>5669.9833333333336</v>
      </c>
      <c r="G193" s="40">
        <v>5489.9666666666672</v>
      </c>
      <c r="H193" s="40">
        <v>6343.9666666666672</v>
      </c>
      <c r="I193" s="40">
        <v>6523.9833333333336</v>
      </c>
      <c r="J193" s="40">
        <v>6770.9666666666672</v>
      </c>
      <c r="K193" s="31">
        <v>6277</v>
      </c>
      <c r="L193" s="31">
        <v>5850</v>
      </c>
      <c r="M193" s="31">
        <v>7.0181300000000002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336.05</v>
      </c>
      <c r="D194" s="40">
        <v>339.91666666666669</v>
      </c>
      <c r="E194" s="40">
        <v>331.13333333333338</v>
      </c>
      <c r="F194" s="40">
        <v>326.2166666666667</v>
      </c>
      <c r="G194" s="40">
        <v>317.43333333333339</v>
      </c>
      <c r="H194" s="40">
        <v>344.83333333333337</v>
      </c>
      <c r="I194" s="40">
        <v>353.61666666666667</v>
      </c>
      <c r="J194" s="40">
        <v>358.53333333333336</v>
      </c>
      <c r="K194" s="31">
        <v>348.7</v>
      </c>
      <c r="L194" s="31">
        <v>335</v>
      </c>
      <c r="M194" s="31">
        <v>252.72592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175.95</v>
      </c>
      <c r="D195" s="40">
        <v>177.19999999999996</v>
      </c>
      <c r="E195" s="40">
        <v>171.54999999999993</v>
      </c>
      <c r="F195" s="40">
        <v>167.14999999999998</v>
      </c>
      <c r="G195" s="40">
        <v>161.49999999999994</v>
      </c>
      <c r="H195" s="40">
        <v>181.59999999999991</v>
      </c>
      <c r="I195" s="40">
        <v>187.24999999999994</v>
      </c>
      <c r="J195" s="40">
        <v>191.64999999999989</v>
      </c>
      <c r="K195" s="31">
        <v>182.85</v>
      </c>
      <c r="L195" s="31">
        <v>172.8</v>
      </c>
      <c r="M195" s="31">
        <v>1012.32618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1279.9000000000001</v>
      </c>
      <c r="D196" s="40">
        <v>1293.8833333333334</v>
      </c>
      <c r="E196" s="40">
        <v>1259.166666666667</v>
      </c>
      <c r="F196" s="40">
        <v>1238.4333333333336</v>
      </c>
      <c r="G196" s="40">
        <v>1203.7166666666672</v>
      </c>
      <c r="H196" s="40">
        <v>1314.6166666666668</v>
      </c>
      <c r="I196" s="40">
        <v>1349.3333333333335</v>
      </c>
      <c r="J196" s="40">
        <v>1370.0666666666666</v>
      </c>
      <c r="K196" s="31">
        <v>1328.6</v>
      </c>
      <c r="L196" s="31">
        <v>1273.1500000000001</v>
      </c>
      <c r="M196" s="31">
        <v>86.316929999999999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1385.65</v>
      </c>
      <c r="D197" s="40">
        <v>1397.5</v>
      </c>
      <c r="E197" s="40">
        <v>1368.1</v>
      </c>
      <c r="F197" s="40">
        <v>1350.55</v>
      </c>
      <c r="G197" s="40">
        <v>1321.1499999999999</v>
      </c>
      <c r="H197" s="40">
        <v>1415.05</v>
      </c>
      <c r="I197" s="40">
        <v>1444.45</v>
      </c>
      <c r="J197" s="40">
        <v>1462</v>
      </c>
      <c r="K197" s="31">
        <v>1426.9</v>
      </c>
      <c r="L197" s="31">
        <v>1379.95</v>
      </c>
      <c r="M197" s="31">
        <v>27.69341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1000.25</v>
      </c>
      <c r="D198" s="40">
        <v>1007.7833333333333</v>
      </c>
      <c r="E198" s="40">
        <v>988.56666666666661</v>
      </c>
      <c r="F198" s="40">
        <v>976.88333333333333</v>
      </c>
      <c r="G198" s="40">
        <v>957.66666666666663</v>
      </c>
      <c r="H198" s="40">
        <v>1019.4666666666666</v>
      </c>
      <c r="I198" s="40">
        <v>1038.6833333333334</v>
      </c>
      <c r="J198" s="40">
        <v>1050.3666666666666</v>
      </c>
      <c r="K198" s="31">
        <v>1027</v>
      </c>
      <c r="L198" s="31">
        <v>996.1</v>
      </c>
      <c r="M198" s="31">
        <v>2.67144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2147.65</v>
      </c>
      <c r="D199" s="40">
        <v>2162.4833333333336</v>
      </c>
      <c r="E199" s="40">
        <v>2120.2666666666673</v>
      </c>
      <c r="F199" s="40">
        <v>2092.8833333333337</v>
      </c>
      <c r="G199" s="40">
        <v>2050.6666666666674</v>
      </c>
      <c r="H199" s="40">
        <v>2189.8666666666672</v>
      </c>
      <c r="I199" s="40">
        <v>2232.0833333333335</v>
      </c>
      <c r="J199" s="40">
        <v>2259.4666666666672</v>
      </c>
      <c r="K199" s="31">
        <v>2204.6999999999998</v>
      </c>
      <c r="L199" s="31">
        <v>2135.1</v>
      </c>
      <c r="M199" s="31">
        <v>8.9520999999999997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3064.95</v>
      </c>
      <c r="D200" s="40">
        <v>3088.1666666666665</v>
      </c>
      <c r="E200" s="40">
        <v>3034.833333333333</v>
      </c>
      <c r="F200" s="40">
        <v>3004.7166666666667</v>
      </c>
      <c r="G200" s="40">
        <v>2951.3833333333332</v>
      </c>
      <c r="H200" s="40">
        <v>3118.2833333333328</v>
      </c>
      <c r="I200" s="40">
        <v>3171.6166666666659</v>
      </c>
      <c r="J200" s="40">
        <v>3201.7333333333327</v>
      </c>
      <c r="K200" s="31">
        <v>3141.5</v>
      </c>
      <c r="L200" s="31">
        <v>3058.05</v>
      </c>
      <c r="M200" s="31">
        <v>0.56255999999999995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505.7</v>
      </c>
      <c r="D201" s="40">
        <v>510.63333333333327</v>
      </c>
      <c r="E201" s="40">
        <v>498.61666666666656</v>
      </c>
      <c r="F201" s="40">
        <v>491.5333333333333</v>
      </c>
      <c r="G201" s="40">
        <v>479.51666666666659</v>
      </c>
      <c r="H201" s="40">
        <v>517.71666666666647</v>
      </c>
      <c r="I201" s="40">
        <v>529.73333333333335</v>
      </c>
      <c r="J201" s="40">
        <v>536.81666666666649</v>
      </c>
      <c r="K201" s="31">
        <v>522.65</v>
      </c>
      <c r="L201" s="31">
        <v>503.55</v>
      </c>
      <c r="M201" s="31">
        <v>7.8184899999999997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1044.55</v>
      </c>
      <c r="D202" s="40">
        <v>1059.4666666666665</v>
      </c>
      <c r="E202" s="40">
        <v>1021.133333333333</v>
      </c>
      <c r="F202" s="40">
        <v>997.71666666666647</v>
      </c>
      <c r="G202" s="40">
        <v>959.38333333333298</v>
      </c>
      <c r="H202" s="40">
        <v>1082.883333333333</v>
      </c>
      <c r="I202" s="40">
        <v>1121.2166666666665</v>
      </c>
      <c r="J202" s="40">
        <v>1144.633333333333</v>
      </c>
      <c r="K202" s="31">
        <v>1097.8</v>
      </c>
      <c r="L202" s="31">
        <v>1036.05</v>
      </c>
      <c r="M202" s="31">
        <v>13.24497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727.3</v>
      </c>
      <c r="D203" s="40">
        <v>729.08333333333337</v>
      </c>
      <c r="E203" s="40">
        <v>713.7166666666667</v>
      </c>
      <c r="F203" s="40">
        <v>700.13333333333333</v>
      </c>
      <c r="G203" s="40">
        <v>684.76666666666665</v>
      </c>
      <c r="H203" s="40">
        <v>742.66666666666674</v>
      </c>
      <c r="I203" s="40">
        <v>758.0333333333333</v>
      </c>
      <c r="J203" s="40">
        <v>771.61666666666679</v>
      </c>
      <c r="K203" s="31">
        <v>744.45</v>
      </c>
      <c r="L203" s="31">
        <v>715.5</v>
      </c>
      <c r="M203" s="31">
        <v>77.738110000000006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7363</v>
      </c>
      <c r="D204" s="40">
        <v>7416</v>
      </c>
      <c r="E204" s="40">
        <v>7293</v>
      </c>
      <c r="F204" s="40">
        <v>7223</v>
      </c>
      <c r="G204" s="40">
        <v>7100</v>
      </c>
      <c r="H204" s="40">
        <v>7486</v>
      </c>
      <c r="I204" s="40">
        <v>7609</v>
      </c>
      <c r="J204" s="40">
        <v>7679</v>
      </c>
      <c r="K204" s="31">
        <v>7539</v>
      </c>
      <c r="L204" s="31">
        <v>7346</v>
      </c>
      <c r="M204" s="31">
        <v>2.7981400000000001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36.450000000000003</v>
      </c>
      <c r="D205" s="40">
        <v>36.799999999999997</v>
      </c>
      <c r="E205" s="40">
        <v>35.699999999999996</v>
      </c>
      <c r="F205" s="40">
        <v>34.949999999999996</v>
      </c>
      <c r="G205" s="40">
        <v>33.849999999999994</v>
      </c>
      <c r="H205" s="40">
        <v>37.549999999999997</v>
      </c>
      <c r="I205" s="40">
        <v>38.649999999999991</v>
      </c>
      <c r="J205" s="40">
        <v>39.4</v>
      </c>
      <c r="K205" s="31">
        <v>37.9</v>
      </c>
      <c r="L205" s="31">
        <v>36.049999999999997</v>
      </c>
      <c r="M205" s="31">
        <v>134.30757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1589.15</v>
      </c>
      <c r="D206" s="40">
        <v>1592.6500000000003</v>
      </c>
      <c r="E206" s="40">
        <v>1567.4000000000005</v>
      </c>
      <c r="F206" s="40">
        <v>1545.6500000000003</v>
      </c>
      <c r="G206" s="40">
        <v>1520.4000000000005</v>
      </c>
      <c r="H206" s="40">
        <v>1614.4000000000005</v>
      </c>
      <c r="I206" s="40">
        <v>1639.65</v>
      </c>
      <c r="J206" s="40">
        <v>1661.4000000000005</v>
      </c>
      <c r="K206" s="31">
        <v>1617.9</v>
      </c>
      <c r="L206" s="31">
        <v>1570.9</v>
      </c>
      <c r="M206" s="31">
        <v>3.6594899999999999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873.65</v>
      </c>
      <c r="D207" s="40">
        <v>874.4666666666667</v>
      </c>
      <c r="E207" s="40">
        <v>859.18333333333339</v>
      </c>
      <c r="F207" s="40">
        <v>844.7166666666667</v>
      </c>
      <c r="G207" s="40">
        <v>829.43333333333339</v>
      </c>
      <c r="H207" s="40">
        <v>888.93333333333339</v>
      </c>
      <c r="I207" s="40">
        <v>904.2166666666667</v>
      </c>
      <c r="J207" s="40">
        <v>918.68333333333339</v>
      </c>
      <c r="K207" s="31">
        <v>889.75</v>
      </c>
      <c r="L207" s="31">
        <v>860</v>
      </c>
      <c r="M207" s="31">
        <v>25.35979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259.3</v>
      </c>
      <c r="D208" s="40">
        <v>257.33333333333331</v>
      </c>
      <c r="E208" s="40">
        <v>252.16666666666663</v>
      </c>
      <c r="F208" s="40">
        <v>245.0333333333333</v>
      </c>
      <c r="G208" s="40">
        <v>239.86666666666662</v>
      </c>
      <c r="H208" s="40">
        <v>264.46666666666664</v>
      </c>
      <c r="I208" s="40">
        <v>269.63333333333327</v>
      </c>
      <c r="J208" s="40">
        <v>276.76666666666665</v>
      </c>
      <c r="K208" s="31">
        <v>262.5</v>
      </c>
      <c r="L208" s="31">
        <v>250.2</v>
      </c>
      <c r="M208" s="31">
        <v>11.496169999999999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896</v>
      </c>
      <c r="D209" s="40">
        <v>902.51666666666677</v>
      </c>
      <c r="E209" s="40">
        <v>887.48333333333358</v>
      </c>
      <c r="F209" s="40">
        <v>878.96666666666681</v>
      </c>
      <c r="G209" s="40">
        <v>863.93333333333362</v>
      </c>
      <c r="H209" s="40">
        <v>911.03333333333353</v>
      </c>
      <c r="I209" s="40">
        <v>926.06666666666661</v>
      </c>
      <c r="J209" s="40">
        <v>934.58333333333348</v>
      </c>
      <c r="K209" s="31">
        <v>917.55</v>
      </c>
      <c r="L209" s="31">
        <v>894</v>
      </c>
      <c r="M209" s="31">
        <v>4.7617500000000001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290.95</v>
      </c>
      <c r="D210" s="40">
        <v>295.68333333333334</v>
      </c>
      <c r="E210" s="40">
        <v>284.26666666666665</v>
      </c>
      <c r="F210" s="40">
        <v>277.58333333333331</v>
      </c>
      <c r="G210" s="40">
        <v>266.16666666666663</v>
      </c>
      <c r="H210" s="40">
        <v>302.36666666666667</v>
      </c>
      <c r="I210" s="40">
        <v>313.7833333333333</v>
      </c>
      <c r="J210" s="40">
        <v>320.4666666666667</v>
      </c>
      <c r="K210" s="31">
        <v>307.10000000000002</v>
      </c>
      <c r="L210" s="31">
        <v>289</v>
      </c>
      <c r="M210" s="31">
        <v>98.508250000000004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11.45</v>
      </c>
      <c r="D211" s="40">
        <v>11.533333333333333</v>
      </c>
      <c r="E211" s="40">
        <v>11.066666666666666</v>
      </c>
      <c r="F211" s="40">
        <v>10.683333333333334</v>
      </c>
      <c r="G211" s="40">
        <v>10.216666666666667</v>
      </c>
      <c r="H211" s="40">
        <v>11.916666666666666</v>
      </c>
      <c r="I211" s="40">
        <v>12.383333333333331</v>
      </c>
      <c r="J211" s="40">
        <v>12.766666666666666</v>
      </c>
      <c r="K211" s="31">
        <v>12</v>
      </c>
      <c r="L211" s="31">
        <v>11.15</v>
      </c>
      <c r="M211" s="31">
        <v>4552.0852800000002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1229.9000000000001</v>
      </c>
      <c r="D212" s="40">
        <v>1241</v>
      </c>
      <c r="E212" s="40">
        <v>1212.5</v>
      </c>
      <c r="F212" s="40">
        <v>1195.0999999999999</v>
      </c>
      <c r="G212" s="40">
        <v>1166.5999999999999</v>
      </c>
      <c r="H212" s="40">
        <v>1258.4000000000001</v>
      </c>
      <c r="I212" s="40">
        <v>1286.9000000000001</v>
      </c>
      <c r="J212" s="40">
        <v>1304.3000000000002</v>
      </c>
      <c r="K212" s="31">
        <v>1269.5</v>
      </c>
      <c r="L212" s="31">
        <v>1223.5999999999999</v>
      </c>
      <c r="M212" s="31">
        <v>16.37172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2262.3000000000002</v>
      </c>
      <c r="D213" s="40">
        <v>2266.7999999999997</v>
      </c>
      <c r="E213" s="40">
        <v>2233.7499999999995</v>
      </c>
      <c r="F213" s="40">
        <v>2205.1999999999998</v>
      </c>
      <c r="G213" s="40">
        <v>2172.1499999999996</v>
      </c>
      <c r="H213" s="40">
        <v>2295.3499999999995</v>
      </c>
      <c r="I213" s="40">
        <v>2328.3999999999996</v>
      </c>
      <c r="J213" s="40">
        <v>2356.9499999999994</v>
      </c>
      <c r="K213" s="31">
        <v>2299.85</v>
      </c>
      <c r="L213" s="31">
        <v>2238.25</v>
      </c>
      <c r="M213" s="31">
        <v>0.53349999999999997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635.75</v>
      </c>
      <c r="D214" s="40">
        <v>640.19999999999993</v>
      </c>
      <c r="E214" s="40">
        <v>629.94999999999982</v>
      </c>
      <c r="F214" s="40">
        <v>624.14999999999986</v>
      </c>
      <c r="G214" s="40">
        <v>613.89999999999975</v>
      </c>
      <c r="H214" s="40">
        <v>645.99999999999989</v>
      </c>
      <c r="I214" s="40">
        <v>656.25000000000011</v>
      </c>
      <c r="J214" s="40">
        <v>662.05</v>
      </c>
      <c r="K214" s="40">
        <v>650.45000000000005</v>
      </c>
      <c r="L214" s="40">
        <v>634.4</v>
      </c>
      <c r="M214" s="40">
        <v>48.365989999999996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13.05</v>
      </c>
      <c r="D215" s="40">
        <v>13.183333333333332</v>
      </c>
      <c r="E215" s="40">
        <v>12.866666666666664</v>
      </c>
      <c r="F215" s="40">
        <v>12.683333333333332</v>
      </c>
      <c r="G215" s="40">
        <v>12.366666666666664</v>
      </c>
      <c r="H215" s="40">
        <v>13.366666666666664</v>
      </c>
      <c r="I215" s="40">
        <v>13.68333333333333</v>
      </c>
      <c r="J215" s="40">
        <v>13.866666666666664</v>
      </c>
      <c r="K215" s="40">
        <v>13.5</v>
      </c>
      <c r="L215" s="40">
        <v>13</v>
      </c>
      <c r="M215" s="40">
        <v>1243.0904700000001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294.7</v>
      </c>
      <c r="D216" s="40">
        <v>298</v>
      </c>
      <c r="E216" s="40">
        <v>289.2</v>
      </c>
      <c r="F216" s="40">
        <v>283.7</v>
      </c>
      <c r="G216" s="40">
        <v>274.89999999999998</v>
      </c>
      <c r="H216" s="40">
        <v>303.5</v>
      </c>
      <c r="I216" s="40">
        <v>312.29999999999995</v>
      </c>
      <c r="J216" s="40">
        <v>317.8</v>
      </c>
      <c r="K216" s="40">
        <v>306.8</v>
      </c>
      <c r="L216" s="40">
        <v>292.5</v>
      </c>
      <c r="M216" s="40">
        <v>209.47344000000001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3"/>
      <c r="B1" s="40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44476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6" t="s">
        <v>16</v>
      </c>
      <c r="B9" s="398" t="s">
        <v>18</v>
      </c>
      <c r="C9" s="402" t="s">
        <v>20</v>
      </c>
      <c r="D9" s="402" t="s">
        <v>21</v>
      </c>
      <c r="E9" s="393" t="s">
        <v>22</v>
      </c>
      <c r="F9" s="394"/>
      <c r="G9" s="395"/>
      <c r="H9" s="393" t="s">
        <v>23</v>
      </c>
      <c r="I9" s="394"/>
      <c r="J9" s="395"/>
      <c r="K9" s="26"/>
      <c r="L9" s="27"/>
      <c r="M9" s="53"/>
      <c r="N9" s="1"/>
      <c r="O9" s="1"/>
    </row>
    <row r="10" spans="1:15" ht="42.75" customHeight="1">
      <c r="A10" s="400"/>
      <c r="B10" s="401"/>
      <c r="C10" s="401"/>
      <c r="D10" s="4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25289.55</v>
      </c>
      <c r="D11" s="40">
        <v>25399.866666666669</v>
      </c>
      <c r="E11" s="40">
        <v>24804.733333333337</v>
      </c>
      <c r="F11" s="40">
        <v>24319.916666666668</v>
      </c>
      <c r="G11" s="40">
        <v>23724.783333333336</v>
      </c>
      <c r="H11" s="40">
        <v>25884.683333333338</v>
      </c>
      <c r="I11" s="40">
        <v>26479.816666666669</v>
      </c>
      <c r="J11" s="40">
        <v>26964.633333333339</v>
      </c>
      <c r="K11" s="31">
        <v>25995</v>
      </c>
      <c r="L11" s="31">
        <v>24915.05</v>
      </c>
      <c r="M11" s="31">
        <v>0.13066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1873.35</v>
      </c>
      <c r="D12" s="40">
        <v>1876.4666666666665</v>
      </c>
      <c r="E12" s="40">
        <v>1856.9833333333329</v>
      </c>
      <c r="F12" s="40">
        <v>1840.6166666666663</v>
      </c>
      <c r="G12" s="40">
        <v>1821.1333333333328</v>
      </c>
      <c r="H12" s="40">
        <v>1892.833333333333</v>
      </c>
      <c r="I12" s="40">
        <v>1912.3166666666666</v>
      </c>
      <c r="J12" s="40">
        <v>1928.6833333333332</v>
      </c>
      <c r="K12" s="31">
        <v>1895.95</v>
      </c>
      <c r="L12" s="31">
        <v>1860.1</v>
      </c>
      <c r="M12" s="31">
        <v>0.60477999999999998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2373.9</v>
      </c>
      <c r="D13" s="40">
        <v>2401.2833333333333</v>
      </c>
      <c r="E13" s="40">
        <v>2322.6166666666668</v>
      </c>
      <c r="F13" s="40">
        <v>2271.3333333333335</v>
      </c>
      <c r="G13" s="40">
        <v>2192.666666666667</v>
      </c>
      <c r="H13" s="40">
        <v>2452.5666666666666</v>
      </c>
      <c r="I13" s="40">
        <v>2531.2333333333336</v>
      </c>
      <c r="J13" s="40">
        <v>2582.5166666666664</v>
      </c>
      <c r="K13" s="31">
        <v>2479.9499999999998</v>
      </c>
      <c r="L13" s="31">
        <v>2350</v>
      </c>
      <c r="M13" s="31">
        <v>0.20416999999999999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2203.25</v>
      </c>
      <c r="D14" s="40">
        <v>2225.2000000000003</v>
      </c>
      <c r="E14" s="40">
        <v>2172.4000000000005</v>
      </c>
      <c r="F14" s="40">
        <v>2141.5500000000002</v>
      </c>
      <c r="G14" s="40">
        <v>2088.7500000000005</v>
      </c>
      <c r="H14" s="40">
        <v>2256.0500000000006</v>
      </c>
      <c r="I14" s="40">
        <v>2308.8500000000008</v>
      </c>
      <c r="J14" s="40">
        <v>2339.7000000000007</v>
      </c>
      <c r="K14" s="31">
        <v>2278</v>
      </c>
      <c r="L14" s="31">
        <v>2194.35</v>
      </c>
      <c r="M14" s="31">
        <v>4.46408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1883.95</v>
      </c>
      <c r="D15" s="40">
        <v>1915.6000000000001</v>
      </c>
      <c r="E15" s="40">
        <v>1843.3000000000002</v>
      </c>
      <c r="F15" s="40">
        <v>1802.65</v>
      </c>
      <c r="G15" s="40">
        <v>1730.3500000000001</v>
      </c>
      <c r="H15" s="40">
        <v>1956.2500000000002</v>
      </c>
      <c r="I15" s="40">
        <v>2028.55</v>
      </c>
      <c r="J15" s="40">
        <v>2069.2000000000003</v>
      </c>
      <c r="K15" s="31">
        <v>1987.9</v>
      </c>
      <c r="L15" s="31">
        <v>1874.95</v>
      </c>
      <c r="M15" s="31">
        <v>1.0998699999999999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845.5</v>
      </c>
      <c r="D16" s="40">
        <v>849.73333333333323</v>
      </c>
      <c r="E16" s="40">
        <v>835.86666666666645</v>
      </c>
      <c r="F16" s="40">
        <v>826.23333333333323</v>
      </c>
      <c r="G16" s="40">
        <v>812.36666666666645</v>
      </c>
      <c r="H16" s="40">
        <v>859.36666666666645</v>
      </c>
      <c r="I16" s="40">
        <v>873.23333333333323</v>
      </c>
      <c r="J16" s="40">
        <v>882.86666666666645</v>
      </c>
      <c r="K16" s="31">
        <v>863.6</v>
      </c>
      <c r="L16" s="31">
        <v>840.1</v>
      </c>
      <c r="M16" s="31">
        <v>5.9508299999999998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1203.0999999999999</v>
      </c>
      <c r="D17" s="40">
        <v>1219.9666666666665</v>
      </c>
      <c r="E17" s="40">
        <v>1179.9333333333329</v>
      </c>
      <c r="F17" s="40">
        <v>1156.7666666666664</v>
      </c>
      <c r="G17" s="40">
        <v>1116.7333333333329</v>
      </c>
      <c r="H17" s="40">
        <v>1243.133333333333</v>
      </c>
      <c r="I17" s="40">
        <v>1283.1666666666663</v>
      </c>
      <c r="J17" s="40">
        <v>1306.333333333333</v>
      </c>
      <c r="K17" s="31">
        <v>1260</v>
      </c>
      <c r="L17" s="31">
        <v>1196.8</v>
      </c>
      <c r="M17" s="31">
        <v>30.622420000000002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631.35</v>
      </c>
      <c r="D18" s="40">
        <v>634.65</v>
      </c>
      <c r="E18" s="40">
        <v>623.69999999999993</v>
      </c>
      <c r="F18" s="40">
        <v>616.04999999999995</v>
      </c>
      <c r="G18" s="40">
        <v>605.09999999999991</v>
      </c>
      <c r="H18" s="40">
        <v>642.29999999999995</v>
      </c>
      <c r="I18" s="40">
        <v>653.25</v>
      </c>
      <c r="J18" s="40">
        <v>660.9</v>
      </c>
      <c r="K18" s="31">
        <v>645.6</v>
      </c>
      <c r="L18" s="31">
        <v>627</v>
      </c>
      <c r="M18" s="31">
        <v>4.7185800000000002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1060.5</v>
      </c>
      <c r="D19" s="40">
        <v>1065.5</v>
      </c>
      <c r="E19" s="40">
        <v>1048</v>
      </c>
      <c r="F19" s="40">
        <v>1035.5</v>
      </c>
      <c r="G19" s="40">
        <v>1018</v>
      </c>
      <c r="H19" s="40">
        <v>1078</v>
      </c>
      <c r="I19" s="40">
        <v>1095.5</v>
      </c>
      <c r="J19" s="40">
        <v>1108</v>
      </c>
      <c r="K19" s="31">
        <v>1083</v>
      </c>
      <c r="L19" s="31">
        <v>1053</v>
      </c>
      <c r="M19" s="31">
        <v>17.545159999999999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2613.65</v>
      </c>
      <c r="D20" s="40">
        <v>2622.85</v>
      </c>
      <c r="E20" s="40">
        <v>2540.7999999999997</v>
      </c>
      <c r="F20" s="40">
        <v>2467.9499999999998</v>
      </c>
      <c r="G20" s="40">
        <v>2385.8999999999996</v>
      </c>
      <c r="H20" s="40">
        <v>2695.7</v>
      </c>
      <c r="I20" s="40">
        <v>2777.75</v>
      </c>
      <c r="J20" s="40">
        <v>2850.6</v>
      </c>
      <c r="K20" s="31">
        <v>2704.9</v>
      </c>
      <c r="L20" s="31">
        <v>2550</v>
      </c>
      <c r="M20" s="31">
        <v>2.0802299999999998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22100.1</v>
      </c>
      <c r="D21" s="40">
        <v>22558.583333333332</v>
      </c>
      <c r="E21" s="40">
        <v>21396.316666666666</v>
      </c>
      <c r="F21" s="40">
        <v>20692.533333333333</v>
      </c>
      <c r="G21" s="40">
        <v>19530.266666666666</v>
      </c>
      <c r="H21" s="40">
        <v>23262.366666666665</v>
      </c>
      <c r="I21" s="40">
        <v>24424.633333333335</v>
      </c>
      <c r="J21" s="40">
        <v>25128.416666666664</v>
      </c>
      <c r="K21" s="31">
        <v>23720.85</v>
      </c>
      <c r="L21" s="31">
        <v>21854.799999999999</v>
      </c>
      <c r="M21" s="31">
        <v>0.56155999999999995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1479.55</v>
      </c>
      <c r="D22" s="40">
        <v>1497.5166666666667</v>
      </c>
      <c r="E22" s="40">
        <v>1454.0333333333333</v>
      </c>
      <c r="F22" s="40">
        <v>1428.5166666666667</v>
      </c>
      <c r="G22" s="40">
        <v>1385.0333333333333</v>
      </c>
      <c r="H22" s="40">
        <v>1523.0333333333333</v>
      </c>
      <c r="I22" s="40">
        <v>1566.5166666666664</v>
      </c>
      <c r="J22" s="40">
        <v>1592.0333333333333</v>
      </c>
      <c r="K22" s="31">
        <v>1541</v>
      </c>
      <c r="L22" s="31">
        <v>1472</v>
      </c>
      <c r="M22" s="31">
        <v>17.779979999999998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1214.5999999999999</v>
      </c>
      <c r="D23" s="40">
        <v>1227.5666666666666</v>
      </c>
      <c r="E23" s="40">
        <v>1190.3333333333333</v>
      </c>
      <c r="F23" s="40">
        <v>1166.0666666666666</v>
      </c>
      <c r="G23" s="40">
        <v>1128.8333333333333</v>
      </c>
      <c r="H23" s="40">
        <v>1251.8333333333333</v>
      </c>
      <c r="I23" s="40">
        <v>1289.0666666666668</v>
      </c>
      <c r="J23" s="40">
        <v>1313.3333333333333</v>
      </c>
      <c r="K23" s="31">
        <v>1264.8</v>
      </c>
      <c r="L23" s="31">
        <v>1203.3</v>
      </c>
      <c r="M23" s="31">
        <v>3.7550300000000001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724</v>
      </c>
      <c r="D24" s="40">
        <v>731.61666666666667</v>
      </c>
      <c r="E24" s="40">
        <v>714.23333333333335</v>
      </c>
      <c r="F24" s="40">
        <v>704.4666666666667</v>
      </c>
      <c r="G24" s="40">
        <v>687.08333333333337</v>
      </c>
      <c r="H24" s="40">
        <v>741.38333333333333</v>
      </c>
      <c r="I24" s="40">
        <v>758.76666666666677</v>
      </c>
      <c r="J24" s="40">
        <v>768.5333333333333</v>
      </c>
      <c r="K24" s="31">
        <v>749</v>
      </c>
      <c r="L24" s="31">
        <v>721.85</v>
      </c>
      <c r="M24" s="31">
        <v>36.155679999999997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1407.85</v>
      </c>
      <c r="D25" s="40">
        <v>1412.7666666666667</v>
      </c>
      <c r="E25" s="40">
        <v>1386.0833333333333</v>
      </c>
      <c r="F25" s="40">
        <v>1364.3166666666666</v>
      </c>
      <c r="G25" s="40">
        <v>1337.6333333333332</v>
      </c>
      <c r="H25" s="40">
        <v>1434.5333333333333</v>
      </c>
      <c r="I25" s="40">
        <v>1461.2166666666667</v>
      </c>
      <c r="J25" s="40">
        <v>1482.9833333333333</v>
      </c>
      <c r="K25" s="31">
        <v>1439.45</v>
      </c>
      <c r="L25" s="31">
        <v>1391</v>
      </c>
      <c r="M25" s="31">
        <v>0.90630999999999995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1764.5</v>
      </c>
      <c r="D26" s="40">
        <v>1770.0666666666666</v>
      </c>
      <c r="E26" s="40">
        <v>1742.4333333333332</v>
      </c>
      <c r="F26" s="40">
        <v>1720.3666666666666</v>
      </c>
      <c r="G26" s="40">
        <v>1692.7333333333331</v>
      </c>
      <c r="H26" s="40">
        <v>1792.1333333333332</v>
      </c>
      <c r="I26" s="40">
        <v>1819.7666666666664</v>
      </c>
      <c r="J26" s="40">
        <v>1841.8333333333333</v>
      </c>
      <c r="K26" s="31">
        <v>1797.7</v>
      </c>
      <c r="L26" s="31">
        <v>1748</v>
      </c>
      <c r="M26" s="31">
        <v>1.51949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110.25</v>
      </c>
      <c r="D27" s="40">
        <v>110.63333333333333</v>
      </c>
      <c r="E27" s="40">
        <v>109.61666666666665</v>
      </c>
      <c r="F27" s="40">
        <v>108.98333333333332</v>
      </c>
      <c r="G27" s="40">
        <v>107.96666666666664</v>
      </c>
      <c r="H27" s="40">
        <v>111.26666666666665</v>
      </c>
      <c r="I27" s="40">
        <v>112.28333333333333</v>
      </c>
      <c r="J27" s="40">
        <v>112.91666666666666</v>
      </c>
      <c r="K27" s="31">
        <v>111.65</v>
      </c>
      <c r="L27" s="31">
        <v>110</v>
      </c>
      <c r="M27" s="31">
        <v>21.748740000000002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240.75</v>
      </c>
      <c r="D28" s="40">
        <v>245.9</v>
      </c>
      <c r="E28" s="40">
        <v>233.85000000000002</v>
      </c>
      <c r="F28" s="40">
        <v>226.95000000000002</v>
      </c>
      <c r="G28" s="40">
        <v>214.90000000000003</v>
      </c>
      <c r="H28" s="40">
        <v>252.8</v>
      </c>
      <c r="I28" s="40">
        <v>264.85000000000002</v>
      </c>
      <c r="J28" s="40">
        <v>271.75</v>
      </c>
      <c r="K28" s="31">
        <v>257.95</v>
      </c>
      <c r="L28" s="31">
        <v>239</v>
      </c>
      <c r="M28" s="31">
        <v>57.683079999999997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400.35</v>
      </c>
      <c r="D29" s="40">
        <v>398.06666666666666</v>
      </c>
      <c r="E29" s="40">
        <v>391.7833333333333</v>
      </c>
      <c r="F29" s="40">
        <v>383.21666666666664</v>
      </c>
      <c r="G29" s="40">
        <v>376.93333333333328</v>
      </c>
      <c r="H29" s="40">
        <v>406.63333333333333</v>
      </c>
      <c r="I29" s="40">
        <v>412.91666666666674</v>
      </c>
      <c r="J29" s="40">
        <v>421.48333333333335</v>
      </c>
      <c r="K29" s="31">
        <v>404.35</v>
      </c>
      <c r="L29" s="31">
        <v>389.5</v>
      </c>
      <c r="M29" s="31">
        <v>7.0322100000000001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228.55</v>
      </c>
      <c r="D30" s="40">
        <v>229.63333333333333</v>
      </c>
      <c r="E30" s="40">
        <v>226.26666666666665</v>
      </c>
      <c r="F30" s="40">
        <v>223.98333333333332</v>
      </c>
      <c r="G30" s="40">
        <v>220.61666666666665</v>
      </c>
      <c r="H30" s="40">
        <v>231.91666666666666</v>
      </c>
      <c r="I30" s="40">
        <v>235.28333333333333</v>
      </c>
      <c r="J30" s="40">
        <v>237.56666666666666</v>
      </c>
      <c r="K30" s="31">
        <v>233</v>
      </c>
      <c r="L30" s="31">
        <v>227.35</v>
      </c>
      <c r="M30" s="31">
        <v>4.9032900000000001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5496.7</v>
      </c>
      <c r="D31" s="40">
        <v>5584.9000000000005</v>
      </c>
      <c r="E31" s="40">
        <v>5371.8000000000011</v>
      </c>
      <c r="F31" s="40">
        <v>5246.9000000000005</v>
      </c>
      <c r="G31" s="40">
        <v>5033.8000000000011</v>
      </c>
      <c r="H31" s="40">
        <v>5709.8000000000011</v>
      </c>
      <c r="I31" s="40">
        <v>5922.9000000000015</v>
      </c>
      <c r="J31" s="40">
        <v>6047.8000000000011</v>
      </c>
      <c r="K31" s="31">
        <v>5798</v>
      </c>
      <c r="L31" s="31">
        <v>5460</v>
      </c>
      <c r="M31" s="31">
        <v>1.7360800000000001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2264.5500000000002</v>
      </c>
      <c r="D32" s="40">
        <v>2260.5166666666669</v>
      </c>
      <c r="E32" s="40">
        <v>2237.0333333333338</v>
      </c>
      <c r="F32" s="40">
        <v>2209.5166666666669</v>
      </c>
      <c r="G32" s="40">
        <v>2186.0333333333338</v>
      </c>
      <c r="H32" s="40">
        <v>2288.0333333333338</v>
      </c>
      <c r="I32" s="40">
        <v>2311.5166666666664</v>
      </c>
      <c r="J32" s="40">
        <v>2339.0333333333338</v>
      </c>
      <c r="K32" s="31">
        <v>2284</v>
      </c>
      <c r="L32" s="31">
        <v>2233</v>
      </c>
      <c r="M32" s="31">
        <v>0.32950000000000002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2246.5</v>
      </c>
      <c r="D33" s="40">
        <v>2257.1833333333334</v>
      </c>
      <c r="E33" s="40">
        <v>2227.3666666666668</v>
      </c>
      <c r="F33" s="40">
        <v>2208.2333333333336</v>
      </c>
      <c r="G33" s="40">
        <v>2178.416666666667</v>
      </c>
      <c r="H33" s="40">
        <v>2276.3166666666666</v>
      </c>
      <c r="I33" s="40">
        <v>2306.1333333333332</v>
      </c>
      <c r="J33" s="40">
        <v>2325.2666666666664</v>
      </c>
      <c r="K33" s="31">
        <v>2287</v>
      </c>
      <c r="L33" s="31">
        <v>2238.0500000000002</v>
      </c>
      <c r="M33" s="31">
        <v>6.6030000000000005E-2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113.4</v>
      </c>
      <c r="D34" s="40">
        <v>114</v>
      </c>
      <c r="E34" s="40">
        <v>112.1</v>
      </c>
      <c r="F34" s="40">
        <v>110.8</v>
      </c>
      <c r="G34" s="40">
        <v>108.89999999999999</v>
      </c>
      <c r="H34" s="40">
        <v>115.3</v>
      </c>
      <c r="I34" s="40">
        <v>117.2</v>
      </c>
      <c r="J34" s="40">
        <v>118.5</v>
      </c>
      <c r="K34" s="31">
        <v>115.9</v>
      </c>
      <c r="L34" s="31">
        <v>112.7</v>
      </c>
      <c r="M34" s="31">
        <v>2.2750499999999998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778.7</v>
      </c>
      <c r="D35" s="40">
        <v>782.38333333333333</v>
      </c>
      <c r="E35" s="40">
        <v>772.31666666666661</v>
      </c>
      <c r="F35" s="40">
        <v>765.93333333333328</v>
      </c>
      <c r="G35" s="40">
        <v>755.86666666666656</v>
      </c>
      <c r="H35" s="40">
        <v>788.76666666666665</v>
      </c>
      <c r="I35" s="40">
        <v>798.83333333333348</v>
      </c>
      <c r="J35" s="40">
        <v>805.2166666666667</v>
      </c>
      <c r="K35" s="31">
        <v>792.45</v>
      </c>
      <c r="L35" s="31">
        <v>776</v>
      </c>
      <c r="M35" s="31">
        <v>7.55192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3935.75</v>
      </c>
      <c r="D36" s="40">
        <v>3943.1333333333337</v>
      </c>
      <c r="E36" s="40">
        <v>3903.6666666666674</v>
      </c>
      <c r="F36" s="40">
        <v>3871.5833333333339</v>
      </c>
      <c r="G36" s="40">
        <v>3832.1166666666677</v>
      </c>
      <c r="H36" s="40">
        <v>3975.2166666666672</v>
      </c>
      <c r="I36" s="40">
        <v>4014.6833333333334</v>
      </c>
      <c r="J36" s="40">
        <v>4046.7666666666669</v>
      </c>
      <c r="K36" s="31">
        <v>3982.6</v>
      </c>
      <c r="L36" s="31">
        <v>3911.05</v>
      </c>
      <c r="M36" s="31">
        <v>1.51518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4044.55</v>
      </c>
      <c r="D37" s="40">
        <v>4027.9166666666665</v>
      </c>
      <c r="E37" s="40">
        <v>3990.833333333333</v>
      </c>
      <c r="F37" s="40">
        <v>3937.1166666666663</v>
      </c>
      <c r="G37" s="40">
        <v>3900.0333333333328</v>
      </c>
      <c r="H37" s="40">
        <v>4081.6333333333332</v>
      </c>
      <c r="I37" s="40">
        <v>4118.7166666666662</v>
      </c>
      <c r="J37" s="40">
        <v>4172.4333333333334</v>
      </c>
      <c r="K37" s="31">
        <v>4065</v>
      </c>
      <c r="L37" s="31">
        <v>3974.2</v>
      </c>
      <c r="M37" s="31">
        <v>1.21672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24.15</v>
      </c>
      <c r="D38" s="40">
        <v>24.45</v>
      </c>
      <c r="E38" s="40">
        <v>23.75</v>
      </c>
      <c r="F38" s="40">
        <v>23.35</v>
      </c>
      <c r="G38" s="40">
        <v>22.650000000000002</v>
      </c>
      <c r="H38" s="40">
        <v>24.849999999999998</v>
      </c>
      <c r="I38" s="40">
        <v>25.549999999999994</v>
      </c>
      <c r="J38" s="40">
        <v>25.949999999999996</v>
      </c>
      <c r="K38" s="31">
        <v>25.15</v>
      </c>
      <c r="L38" s="31">
        <v>24.05</v>
      </c>
      <c r="M38" s="31">
        <v>127.76303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749.7</v>
      </c>
      <c r="D39" s="40">
        <v>755.4</v>
      </c>
      <c r="E39" s="40">
        <v>740.8</v>
      </c>
      <c r="F39" s="40">
        <v>731.9</v>
      </c>
      <c r="G39" s="40">
        <v>717.3</v>
      </c>
      <c r="H39" s="40">
        <v>764.3</v>
      </c>
      <c r="I39" s="40">
        <v>778.90000000000009</v>
      </c>
      <c r="J39" s="40">
        <v>787.8</v>
      </c>
      <c r="K39" s="31">
        <v>770</v>
      </c>
      <c r="L39" s="31">
        <v>746.5</v>
      </c>
      <c r="M39" s="31">
        <v>8.8106899999999992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3389.35</v>
      </c>
      <c r="D40" s="40">
        <v>3407.4166666666665</v>
      </c>
      <c r="E40" s="40">
        <v>3316.9333333333329</v>
      </c>
      <c r="F40" s="40">
        <v>3244.5166666666664</v>
      </c>
      <c r="G40" s="40">
        <v>3154.0333333333328</v>
      </c>
      <c r="H40" s="40">
        <v>3479.833333333333</v>
      </c>
      <c r="I40" s="40">
        <v>3570.3166666666666</v>
      </c>
      <c r="J40" s="40">
        <v>3642.7333333333331</v>
      </c>
      <c r="K40" s="31">
        <v>3497.9</v>
      </c>
      <c r="L40" s="31">
        <v>3335</v>
      </c>
      <c r="M40" s="31">
        <v>0.90856000000000003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394.9</v>
      </c>
      <c r="D41" s="40">
        <v>398.06666666666666</v>
      </c>
      <c r="E41" s="40">
        <v>390.33333333333331</v>
      </c>
      <c r="F41" s="40">
        <v>385.76666666666665</v>
      </c>
      <c r="G41" s="40">
        <v>378.0333333333333</v>
      </c>
      <c r="H41" s="40">
        <v>402.63333333333333</v>
      </c>
      <c r="I41" s="40">
        <v>410.36666666666667</v>
      </c>
      <c r="J41" s="40">
        <v>414.93333333333334</v>
      </c>
      <c r="K41" s="31">
        <v>405.8</v>
      </c>
      <c r="L41" s="31">
        <v>393.5</v>
      </c>
      <c r="M41" s="31">
        <v>46.853630000000003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1335.25</v>
      </c>
      <c r="D42" s="40">
        <v>1348.1333333333334</v>
      </c>
      <c r="E42" s="40">
        <v>1307.2666666666669</v>
      </c>
      <c r="F42" s="40">
        <v>1279.2833333333335</v>
      </c>
      <c r="G42" s="40">
        <v>1238.416666666667</v>
      </c>
      <c r="H42" s="40">
        <v>1376.1166666666668</v>
      </c>
      <c r="I42" s="40">
        <v>1416.9833333333331</v>
      </c>
      <c r="J42" s="40">
        <v>1444.9666666666667</v>
      </c>
      <c r="K42" s="31">
        <v>1389</v>
      </c>
      <c r="L42" s="31">
        <v>1320.15</v>
      </c>
      <c r="M42" s="31">
        <v>3.4330699999999998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4378.75</v>
      </c>
      <c r="D43" s="40">
        <v>4414.583333333333</v>
      </c>
      <c r="E43" s="40">
        <v>4320.1666666666661</v>
      </c>
      <c r="F43" s="40">
        <v>4261.583333333333</v>
      </c>
      <c r="G43" s="40">
        <v>4167.1666666666661</v>
      </c>
      <c r="H43" s="40">
        <v>4473.1666666666661</v>
      </c>
      <c r="I43" s="40">
        <v>4567.5833333333321</v>
      </c>
      <c r="J43" s="40">
        <v>4626.1666666666661</v>
      </c>
      <c r="K43" s="31">
        <v>4509</v>
      </c>
      <c r="L43" s="31">
        <v>4356</v>
      </c>
      <c r="M43" s="31">
        <v>4.8057499999999997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222.3</v>
      </c>
      <c r="D44" s="40">
        <v>225.16666666666666</v>
      </c>
      <c r="E44" s="40">
        <v>218.63333333333333</v>
      </c>
      <c r="F44" s="40">
        <v>214.96666666666667</v>
      </c>
      <c r="G44" s="40">
        <v>208.43333333333334</v>
      </c>
      <c r="H44" s="40">
        <v>228.83333333333331</v>
      </c>
      <c r="I44" s="40">
        <v>235.36666666666667</v>
      </c>
      <c r="J44" s="40">
        <v>239.0333333333333</v>
      </c>
      <c r="K44" s="31">
        <v>231.7</v>
      </c>
      <c r="L44" s="31">
        <v>221.5</v>
      </c>
      <c r="M44" s="31">
        <v>38.732700000000001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366.1</v>
      </c>
      <c r="D45" s="40">
        <v>368.0333333333333</v>
      </c>
      <c r="E45" s="40">
        <v>362.06666666666661</v>
      </c>
      <c r="F45" s="40">
        <v>358.0333333333333</v>
      </c>
      <c r="G45" s="40">
        <v>352.06666666666661</v>
      </c>
      <c r="H45" s="40">
        <v>372.06666666666661</v>
      </c>
      <c r="I45" s="40">
        <v>378.0333333333333</v>
      </c>
      <c r="J45" s="40">
        <v>382.06666666666661</v>
      </c>
      <c r="K45" s="31">
        <v>374</v>
      </c>
      <c r="L45" s="31">
        <v>364</v>
      </c>
      <c r="M45" s="31">
        <v>0.68823000000000001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129.85</v>
      </c>
      <c r="D46" s="40">
        <v>131.16666666666666</v>
      </c>
      <c r="E46" s="40">
        <v>127.93333333333331</v>
      </c>
      <c r="F46" s="40">
        <v>126.01666666666665</v>
      </c>
      <c r="G46" s="40">
        <v>122.7833333333333</v>
      </c>
      <c r="H46" s="40">
        <v>133.08333333333331</v>
      </c>
      <c r="I46" s="40">
        <v>136.31666666666666</v>
      </c>
      <c r="J46" s="40">
        <v>138.23333333333332</v>
      </c>
      <c r="K46" s="31">
        <v>134.4</v>
      </c>
      <c r="L46" s="31">
        <v>129.25</v>
      </c>
      <c r="M46" s="31">
        <v>127.85028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99.25</v>
      </c>
      <c r="D47" s="40">
        <v>100.64999999999999</v>
      </c>
      <c r="E47" s="40">
        <v>97.59999999999998</v>
      </c>
      <c r="F47" s="40">
        <v>95.949999999999989</v>
      </c>
      <c r="G47" s="40">
        <v>92.899999999999977</v>
      </c>
      <c r="H47" s="40">
        <v>102.29999999999998</v>
      </c>
      <c r="I47" s="40">
        <v>105.35</v>
      </c>
      <c r="J47" s="40">
        <v>106.99999999999999</v>
      </c>
      <c r="K47" s="31">
        <v>103.7</v>
      </c>
      <c r="L47" s="31">
        <v>99</v>
      </c>
      <c r="M47" s="31">
        <v>18.377089999999999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3212.25</v>
      </c>
      <c r="D48" s="40">
        <v>3230.9666666666667</v>
      </c>
      <c r="E48" s="40">
        <v>3181.9333333333334</v>
      </c>
      <c r="F48" s="40">
        <v>3151.6166666666668</v>
      </c>
      <c r="G48" s="40">
        <v>3102.5833333333335</v>
      </c>
      <c r="H48" s="40">
        <v>3261.2833333333333</v>
      </c>
      <c r="I48" s="40">
        <v>3310.3166666666671</v>
      </c>
      <c r="J48" s="40">
        <v>3340.6333333333332</v>
      </c>
      <c r="K48" s="31">
        <v>3280</v>
      </c>
      <c r="L48" s="31">
        <v>3200.65</v>
      </c>
      <c r="M48" s="31">
        <v>7.8637800000000002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207.95</v>
      </c>
      <c r="D49" s="40">
        <v>209.76666666666665</v>
      </c>
      <c r="E49" s="40">
        <v>204.2833333333333</v>
      </c>
      <c r="F49" s="40">
        <v>200.61666666666665</v>
      </c>
      <c r="G49" s="40">
        <v>195.1333333333333</v>
      </c>
      <c r="H49" s="40">
        <v>213.43333333333331</v>
      </c>
      <c r="I49" s="40">
        <v>218.91666666666666</v>
      </c>
      <c r="J49" s="40">
        <v>222.58333333333331</v>
      </c>
      <c r="K49" s="31">
        <v>215.25</v>
      </c>
      <c r="L49" s="31">
        <v>206.1</v>
      </c>
      <c r="M49" s="31">
        <v>5.6143400000000003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3092.7</v>
      </c>
      <c r="D50" s="40">
        <v>3110.2666666666664</v>
      </c>
      <c r="E50" s="40">
        <v>3067.4333333333329</v>
      </c>
      <c r="F50" s="40">
        <v>3042.1666666666665</v>
      </c>
      <c r="G50" s="40">
        <v>2999.333333333333</v>
      </c>
      <c r="H50" s="40">
        <v>3135.5333333333328</v>
      </c>
      <c r="I50" s="40">
        <v>3178.3666666666668</v>
      </c>
      <c r="J50" s="40">
        <v>3203.6333333333328</v>
      </c>
      <c r="K50" s="31">
        <v>3153.1</v>
      </c>
      <c r="L50" s="31">
        <v>3085</v>
      </c>
      <c r="M50" s="31">
        <v>0.18497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2246.0500000000002</v>
      </c>
      <c r="D51" s="40">
        <v>2288.4333333333334</v>
      </c>
      <c r="E51" s="40">
        <v>2197.6166666666668</v>
      </c>
      <c r="F51" s="40">
        <v>2149.1833333333334</v>
      </c>
      <c r="G51" s="40">
        <v>2058.3666666666668</v>
      </c>
      <c r="H51" s="40">
        <v>2336.8666666666668</v>
      </c>
      <c r="I51" s="40">
        <v>2427.6833333333334</v>
      </c>
      <c r="J51" s="40">
        <v>2476.1166666666668</v>
      </c>
      <c r="K51" s="31">
        <v>2379.25</v>
      </c>
      <c r="L51" s="31">
        <v>2240</v>
      </c>
      <c r="M51" s="31">
        <v>5.9143800000000004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9799.85</v>
      </c>
      <c r="D52" s="40">
        <v>9957.2833333333328</v>
      </c>
      <c r="E52" s="40">
        <v>9465.5666666666657</v>
      </c>
      <c r="F52" s="40">
        <v>9131.2833333333328</v>
      </c>
      <c r="G52" s="40">
        <v>8639.5666666666657</v>
      </c>
      <c r="H52" s="40">
        <v>10291.566666666666</v>
      </c>
      <c r="I52" s="40">
        <v>10783.283333333333</v>
      </c>
      <c r="J52" s="40">
        <v>11117.566666666666</v>
      </c>
      <c r="K52" s="31">
        <v>10449</v>
      </c>
      <c r="L52" s="31">
        <v>9623</v>
      </c>
      <c r="M52" s="31">
        <v>0.68984000000000001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715.35</v>
      </c>
      <c r="D53" s="40">
        <v>718.9666666666667</v>
      </c>
      <c r="E53" s="40">
        <v>708.53333333333342</v>
      </c>
      <c r="F53" s="40">
        <v>701.7166666666667</v>
      </c>
      <c r="G53" s="40">
        <v>691.28333333333342</v>
      </c>
      <c r="H53" s="40">
        <v>725.78333333333342</v>
      </c>
      <c r="I53" s="40">
        <v>736.21666666666681</v>
      </c>
      <c r="J53" s="40">
        <v>743.03333333333342</v>
      </c>
      <c r="K53" s="31">
        <v>729.4</v>
      </c>
      <c r="L53" s="31">
        <v>712.15</v>
      </c>
      <c r="M53" s="31">
        <v>19.28858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571.15</v>
      </c>
      <c r="D54" s="40">
        <v>576.76666666666665</v>
      </c>
      <c r="E54" s="40">
        <v>564.18333333333328</v>
      </c>
      <c r="F54" s="40">
        <v>557.21666666666658</v>
      </c>
      <c r="G54" s="40">
        <v>544.63333333333321</v>
      </c>
      <c r="H54" s="40">
        <v>583.73333333333335</v>
      </c>
      <c r="I54" s="40">
        <v>596.31666666666683</v>
      </c>
      <c r="J54" s="40">
        <v>603.28333333333342</v>
      </c>
      <c r="K54" s="31">
        <v>589.35</v>
      </c>
      <c r="L54" s="31">
        <v>569.79999999999995</v>
      </c>
      <c r="M54" s="31">
        <v>4.4537199999999997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4218.55</v>
      </c>
      <c r="D55" s="40">
        <v>4239.5166666666664</v>
      </c>
      <c r="E55" s="40">
        <v>4184.0333333333328</v>
      </c>
      <c r="F55" s="40">
        <v>4149.5166666666664</v>
      </c>
      <c r="G55" s="40">
        <v>4094.0333333333328</v>
      </c>
      <c r="H55" s="40">
        <v>4274.0333333333328</v>
      </c>
      <c r="I55" s="40">
        <v>4329.5166666666664</v>
      </c>
      <c r="J55" s="40">
        <v>4364.0333333333328</v>
      </c>
      <c r="K55" s="31">
        <v>4295</v>
      </c>
      <c r="L55" s="31">
        <v>4205</v>
      </c>
      <c r="M55" s="31">
        <v>3.0139399999999998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778.95</v>
      </c>
      <c r="D56" s="40">
        <v>783.05000000000007</v>
      </c>
      <c r="E56" s="40">
        <v>771.90000000000009</v>
      </c>
      <c r="F56" s="40">
        <v>764.85</v>
      </c>
      <c r="G56" s="40">
        <v>753.7</v>
      </c>
      <c r="H56" s="40">
        <v>790.10000000000014</v>
      </c>
      <c r="I56" s="40">
        <v>801.25</v>
      </c>
      <c r="J56" s="40">
        <v>808.30000000000018</v>
      </c>
      <c r="K56" s="31">
        <v>794.2</v>
      </c>
      <c r="L56" s="31">
        <v>776</v>
      </c>
      <c r="M56" s="31">
        <v>50.924790000000002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3528.1</v>
      </c>
      <c r="D57" s="40">
        <v>3546.0333333333333</v>
      </c>
      <c r="E57" s="40">
        <v>3472.0666666666666</v>
      </c>
      <c r="F57" s="40">
        <v>3416.0333333333333</v>
      </c>
      <c r="G57" s="40">
        <v>3342.0666666666666</v>
      </c>
      <c r="H57" s="40">
        <v>3602.0666666666666</v>
      </c>
      <c r="I57" s="40">
        <v>3676.0333333333328</v>
      </c>
      <c r="J57" s="40">
        <v>3732.0666666666666</v>
      </c>
      <c r="K57" s="31">
        <v>3620</v>
      </c>
      <c r="L57" s="31">
        <v>3490</v>
      </c>
      <c r="M57" s="31">
        <v>0.47711999999999999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1493.8</v>
      </c>
      <c r="D58" s="40">
        <v>1495.0833333333333</v>
      </c>
      <c r="E58" s="40">
        <v>1452.2666666666664</v>
      </c>
      <c r="F58" s="40">
        <v>1410.7333333333331</v>
      </c>
      <c r="G58" s="40">
        <v>1367.9166666666663</v>
      </c>
      <c r="H58" s="40">
        <v>1536.6166666666666</v>
      </c>
      <c r="I58" s="40">
        <v>1579.4333333333336</v>
      </c>
      <c r="J58" s="40">
        <v>1620.9666666666667</v>
      </c>
      <c r="K58" s="31">
        <v>1537.9</v>
      </c>
      <c r="L58" s="31">
        <v>1453.55</v>
      </c>
      <c r="M58" s="31">
        <v>12.4519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1248.9000000000001</v>
      </c>
      <c r="D59" s="40">
        <v>1261.4833333333333</v>
      </c>
      <c r="E59" s="40">
        <v>1224.5666666666666</v>
      </c>
      <c r="F59" s="40">
        <v>1200.2333333333333</v>
      </c>
      <c r="G59" s="40">
        <v>1163.3166666666666</v>
      </c>
      <c r="H59" s="40">
        <v>1285.8166666666666</v>
      </c>
      <c r="I59" s="40">
        <v>1322.7333333333331</v>
      </c>
      <c r="J59" s="40">
        <v>1347.0666666666666</v>
      </c>
      <c r="K59" s="31">
        <v>1298.4000000000001</v>
      </c>
      <c r="L59" s="31">
        <v>1237.1500000000001</v>
      </c>
      <c r="M59" s="31">
        <v>7.9947400000000002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3770.05</v>
      </c>
      <c r="D60" s="40">
        <v>3804.6833333333329</v>
      </c>
      <c r="E60" s="40">
        <v>3725.3666666666659</v>
      </c>
      <c r="F60" s="40">
        <v>3680.6833333333329</v>
      </c>
      <c r="G60" s="40">
        <v>3601.3666666666659</v>
      </c>
      <c r="H60" s="40">
        <v>3849.3666666666659</v>
      </c>
      <c r="I60" s="40">
        <v>3928.6833333333325</v>
      </c>
      <c r="J60" s="40">
        <v>3973.3666666666659</v>
      </c>
      <c r="K60" s="31">
        <v>3884</v>
      </c>
      <c r="L60" s="31">
        <v>3760</v>
      </c>
      <c r="M60" s="31">
        <v>3.83507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254.05</v>
      </c>
      <c r="D61" s="40">
        <v>257.09999999999997</v>
      </c>
      <c r="E61" s="40">
        <v>249.89999999999992</v>
      </c>
      <c r="F61" s="40">
        <v>245.74999999999994</v>
      </c>
      <c r="G61" s="40">
        <v>238.5499999999999</v>
      </c>
      <c r="H61" s="40">
        <v>261.24999999999994</v>
      </c>
      <c r="I61" s="40">
        <v>268.45</v>
      </c>
      <c r="J61" s="40">
        <v>272.59999999999997</v>
      </c>
      <c r="K61" s="31">
        <v>264.3</v>
      </c>
      <c r="L61" s="31">
        <v>252.95</v>
      </c>
      <c r="M61" s="31">
        <v>12.00601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1262.25</v>
      </c>
      <c r="D62" s="40">
        <v>1271.6333333333334</v>
      </c>
      <c r="E62" s="40">
        <v>1245.6166666666668</v>
      </c>
      <c r="F62" s="40">
        <v>1228.9833333333333</v>
      </c>
      <c r="G62" s="40">
        <v>1202.9666666666667</v>
      </c>
      <c r="H62" s="40">
        <v>1288.2666666666669</v>
      </c>
      <c r="I62" s="40">
        <v>1314.2833333333338</v>
      </c>
      <c r="J62" s="40">
        <v>1330.916666666667</v>
      </c>
      <c r="K62" s="31">
        <v>1297.6500000000001</v>
      </c>
      <c r="L62" s="31">
        <v>1255</v>
      </c>
      <c r="M62" s="31">
        <v>1.57544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7735.15</v>
      </c>
      <c r="D63" s="40">
        <v>7766.916666666667</v>
      </c>
      <c r="E63" s="40">
        <v>7653.2333333333336</v>
      </c>
      <c r="F63" s="40">
        <v>7571.3166666666666</v>
      </c>
      <c r="G63" s="40">
        <v>7457.6333333333332</v>
      </c>
      <c r="H63" s="40">
        <v>7848.8333333333339</v>
      </c>
      <c r="I63" s="40">
        <v>7962.5166666666664</v>
      </c>
      <c r="J63" s="40">
        <v>8044.4333333333343</v>
      </c>
      <c r="K63" s="31">
        <v>7880.6</v>
      </c>
      <c r="L63" s="31">
        <v>7685</v>
      </c>
      <c r="M63" s="31">
        <v>17.64631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17616.599999999999</v>
      </c>
      <c r="D64" s="40">
        <v>17773.366666666665</v>
      </c>
      <c r="E64" s="40">
        <v>17401.183333333331</v>
      </c>
      <c r="F64" s="40">
        <v>17185.766666666666</v>
      </c>
      <c r="G64" s="40">
        <v>16813.583333333332</v>
      </c>
      <c r="H64" s="40">
        <v>17988.783333333329</v>
      </c>
      <c r="I64" s="40">
        <v>18360.966666666664</v>
      </c>
      <c r="J64" s="40">
        <v>18576.383333333328</v>
      </c>
      <c r="K64" s="31">
        <v>18145.55</v>
      </c>
      <c r="L64" s="31">
        <v>17557.95</v>
      </c>
      <c r="M64" s="31">
        <v>3.00421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4767.95</v>
      </c>
      <c r="D65" s="40">
        <v>4801.9833333333336</v>
      </c>
      <c r="E65" s="40">
        <v>4715.9666666666672</v>
      </c>
      <c r="F65" s="40">
        <v>4663.9833333333336</v>
      </c>
      <c r="G65" s="40">
        <v>4577.9666666666672</v>
      </c>
      <c r="H65" s="40">
        <v>4853.9666666666672</v>
      </c>
      <c r="I65" s="40">
        <v>4939.9833333333336</v>
      </c>
      <c r="J65" s="40">
        <v>4991.9666666666672</v>
      </c>
      <c r="K65" s="31">
        <v>4888</v>
      </c>
      <c r="L65" s="31">
        <v>4750</v>
      </c>
      <c r="M65" s="31">
        <v>0.72860999999999998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4632.5</v>
      </c>
      <c r="D66" s="40">
        <v>4658.75</v>
      </c>
      <c r="E66" s="40">
        <v>4595</v>
      </c>
      <c r="F66" s="40">
        <v>4557.5</v>
      </c>
      <c r="G66" s="40">
        <v>4493.75</v>
      </c>
      <c r="H66" s="40">
        <v>4696.25</v>
      </c>
      <c r="I66" s="40">
        <v>4760</v>
      </c>
      <c r="J66" s="40">
        <v>4797.5</v>
      </c>
      <c r="K66" s="31">
        <v>4722.5</v>
      </c>
      <c r="L66" s="31">
        <v>4621.25</v>
      </c>
      <c r="M66" s="31">
        <v>0.72038999999999997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2508.25</v>
      </c>
      <c r="D67" s="40">
        <v>2520.5333333333333</v>
      </c>
      <c r="E67" s="40">
        <v>2492.7166666666667</v>
      </c>
      <c r="F67" s="40">
        <v>2477.1833333333334</v>
      </c>
      <c r="G67" s="40">
        <v>2449.3666666666668</v>
      </c>
      <c r="H67" s="40">
        <v>2536.0666666666666</v>
      </c>
      <c r="I67" s="40">
        <v>2563.8833333333332</v>
      </c>
      <c r="J67" s="40">
        <v>2579.4166666666665</v>
      </c>
      <c r="K67" s="31">
        <v>2548.35</v>
      </c>
      <c r="L67" s="31">
        <v>2505</v>
      </c>
      <c r="M67" s="31">
        <v>3.79718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129.80000000000001</v>
      </c>
      <c r="D68" s="40">
        <v>130.63333333333335</v>
      </c>
      <c r="E68" s="40">
        <v>128.3666666666667</v>
      </c>
      <c r="F68" s="40">
        <v>126.93333333333334</v>
      </c>
      <c r="G68" s="40">
        <v>124.66666666666669</v>
      </c>
      <c r="H68" s="40">
        <v>132.06666666666672</v>
      </c>
      <c r="I68" s="40">
        <v>134.33333333333337</v>
      </c>
      <c r="J68" s="40">
        <v>135.76666666666674</v>
      </c>
      <c r="K68" s="31">
        <v>132.9</v>
      </c>
      <c r="L68" s="31">
        <v>129.19999999999999</v>
      </c>
      <c r="M68" s="31">
        <v>4.8742900000000002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378.75</v>
      </c>
      <c r="D69" s="40">
        <v>380.34999999999997</v>
      </c>
      <c r="E69" s="40">
        <v>372.39999999999992</v>
      </c>
      <c r="F69" s="40">
        <v>366.04999999999995</v>
      </c>
      <c r="G69" s="40">
        <v>358.09999999999991</v>
      </c>
      <c r="H69" s="40">
        <v>386.69999999999993</v>
      </c>
      <c r="I69" s="40">
        <v>394.65</v>
      </c>
      <c r="J69" s="40">
        <v>400.99999999999994</v>
      </c>
      <c r="K69" s="31">
        <v>388.3</v>
      </c>
      <c r="L69" s="31">
        <v>374</v>
      </c>
      <c r="M69" s="31">
        <v>8.7755399999999995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305.64999999999998</v>
      </c>
      <c r="D70" s="40">
        <v>305.11666666666662</v>
      </c>
      <c r="E70" s="40">
        <v>300.23333333333323</v>
      </c>
      <c r="F70" s="40">
        <v>294.81666666666661</v>
      </c>
      <c r="G70" s="40">
        <v>289.93333333333322</v>
      </c>
      <c r="H70" s="40">
        <v>310.53333333333325</v>
      </c>
      <c r="I70" s="40">
        <v>315.41666666666657</v>
      </c>
      <c r="J70" s="40">
        <v>320.83333333333326</v>
      </c>
      <c r="K70" s="31">
        <v>310</v>
      </c>
      <c r="L70" s="31">
        <v>299.7</v>
      </c>
      <c r="M70" s="31">
        <v>142.74369999999999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82.3</v>
      </c>
      <c r="D71" s="40">
        <v>83.36666666666666</v>
      </c>
      <c r="E71" s="40">
        <v>80.933333333333323</v>
      </c>
      <c r="F71" s="40">
        <v>79.566666666666663</v>
      </c>
      <c r="G71" s="40">
        <v>77.133333333333326</v>
      </c>
      <c r="H71" s="40">
        <v>84.73333333333332</v>
      </c>
      <c r="I71" s="40">
        <v>87.166666666666657</v>
      </c>
      <c r="J71" s="40">
        <v>88.533333333333317</v>
      </c>
      <c r="K71" s="31">
        <v>85.8</v>
      </c>
      <c r="L71" s="31">
        <v>82</v>
      </c>
      <c r="M71" s="31">
        <v>378.20587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56.1</v>
      </c>
      <c r="D72" s="40">
        <v>56.800000000000004</v>
      </c>
      <c r="E72" s="40">
        <v>55.20000000000001</v>
      </c>
      <c r="F72" s="40">
        <v>54.300000000000004</v>
      </c>
      <c r="G72" s="40">
        <v>52.70000000000001</v>
      </c>
      <c r="H72" s="40">
        <v>57.70000000000001</v>
      </c>
      <c r="I72" s="40">
        <v>59.300000000000004</v>
      </c>
      <c r="J72" s="40">
        <v>60.20000000000001</v>
      </c>
      <c r="K72" s="31">
        <v>58.4</v>
      </c>
      <c r="L72" s="31">
        <v>55.9</v>
      </c>
      <c r="M72" s="31">
        <v>85.080150000000003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20.100000000000001</v>
      </c>
      <c r="D73" s="40">
        <v>20.3</v>
      </c>
      <c r="E73" s="40">
        <v>19.8</v>
      </c>
      <c r="F73" s="40">
        <v>19.5</v>
      </c>
      <c r="G73" s="40">
        <v>19</v>
      </c>
      <c r="H73" s="40">
        <v>20.6</v>
      </c>
      <c r="I73" s="40">
        <v>21.1</v>
      </c>
      <c r="J73" s="40">
        <v>21.400000000000002</v>
      </c>
      <c r="K73" s="31">
        <v>20.8</v>
      </c>
      <c r="L73" s="31">
        <v>20</v>
      </c>
      <c r="M73" s="31">
        <v>51.582389999999997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1826.75</v>
      </c>
      <c r="D74" s="40">
        <v>1835.3833333333332</v>
      </c>
      <c r="E74" s="40">
        <v>1811.8666666666663</v>
      </c>
      <c r="F74" s="40">
        <v>1796.9833333333331</v>
      </c>
      <c r="G74" s="40">
        <v>1773.4666666666662</v>
      </c>
      <c r="H74" s="40">
        <v>1850.2666666666664</v>
      </c>
      <c r="I74" s="40">
        <v>1873.7833333333333</v>
      </c>
      <c r="J74" s="40">
        <v>1888.6666666666665</v>
      </c>
      <c r="K74" s="31">
        <v>1858.9</v>
      </c>
      <c r="L74" s="31">
        <v>1820.5</v>
      </c>
      <c r="M74" s="31">
        <v>2.4364499999999998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5189.6499999999996</v>
      </c>
      <c r="D75" s="40">
        <v>5210.833333333333</v>
      </c>
      <c r="E75" s="40">
        <v>5155.8166666666657</v>
      </c>
      <c r="F75" s="40">
        <v>5121.9833333333327</v>
      </c>
      <c r="G75" s="40">
        <v>5066.9666666666653</v>
      </c>
      <c r="H75" s="40">
        <v>5244.6666666666661</v>
      </c>
      <c r="I75" s="40">
        <v>5299.6833333333343</v>
      </c>
      <c r="J75" s="40">
        <v>5333.5166666666664</v>
      </c>
      <c r="K75" s="31">
        <v>5265.85</v>
      </c>
      <c r="L75" s="31">
        <v>5177</v>
      </c>
      <c r="M75" s="31">
        <v>0.18964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821.1</v>
      </c>
      <c r="D76" s="40">
        <v>822.94999999999993</v>
      </c>
      <c r="E76" s="40">
        <v>813.74999999999989</v>
      </c>
      <c r="F76" s="40">
        <v>806.4</v>
      </c>
      <c r="G76" s="40">
        <v>797.19999999999993</v>
      </c>
      <c r="H76" s="40">
        <v>830.29999999999984</v>
      </c>
      <c r="I76" s="40">
        <v>839.49999999999989</v>
      </c>
      <c r="J76" s="40">
        <v>846.8499999999998</v>
      </c>
      <c r="K76" s="31">
        <v>832.15</v>
      </c>
      <c r="L76" s="31">
        <v>815.6</v>
      </c>
      <c r="M76" s="31">
        <v>3.8231299999999999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376.2</v>
      </c>
      <c r="D77" s="40">
        <v>378.04999999999995</v>
      </c>
      <c r="E77" s="40">
        <v>373.19999999999993</v>
      </c>
      <c r="F77" s="40">
        <v>370.2</v>
      </c>
      <c r="G77" s="40">
        <v>365.34999999999997</v>
      </c>
      <c r="H77" s="40">
        <v>381.0499999999999</v>
      </c>
      <c r="I77" s="40">
        <v>385.89999999999992</v>
      </c>
      <c r="J77" s="40">
        <v>388.89999999999986</v>
      </c>
      <c r="K77" s="31">
        <v>382.9</v>
      </c>
      <c r="L77" s="31">
        <v>375.05</v>
      </c>
      <c r="M77" s="31">
        <v>1.4144699999999999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199.3</v>
      </c>
      <c r="D78" s="40">
        <v>201.93333333333331</v>
      </c>
      <c r="E78" s="40">
        <v>195.36666666666662</v>
      </c>
      <c r="F78" s="40">
        <v>191.43333333333331</v>
      </c>
      <c r="G78" s="40">
        <v>184.86666666666662</v>
      </c>
      <c r="H78" s="40">
        <v>205.86666666666662</v>
      </c>
      <c r="I78" s="40">
        <v>212.43333333333328</v>
      </c>
      <c r="J78" s="40">
        <v>216.36666666666662</v>
      </c>
      <c r="K78" s="31">
        <v>208.5</v>
      </c>
      <c r="L78" s="31">
        <v>198</v>
      </c>
      <c r="M78" s="31">
        <v>52.062170000000002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721.65</v>
      </c>
      <c r="D79" s="40">
        <v>723.65</v>
      </c>
      <c r="E79" s="40">
        <v>715.3</v>
      </c>
      <c r="F79" s="40">
        <v>708.94999999999993</v>
      </c>
      <c r="G79" s="40">
        <v>700.59999999999991</v>
      </c>
      <c r="H79" s="40">
        <v>730</v>
      </c>
      <c r="I79" s="40">
        <v>738.35000000000014</v>
      </c>
      <c r="J79" s="40">
        <v>744.7</v>
      </c>
      <c r="K79" s="31">
        <v>732</v>
      </c>
      <c r="L79" s="31">
        <v>717.3</v>
      </c>
      <c r="M79" s="31">
        <v>20.866689999999998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63.2</v>
      </c>
      <c r="D80" s="40">
        <v>64.333333333333329</v>
      </c>
      <c r="E80" s="40">
        <v>61.566666666666663</v>
      </c>
      <c r="F80" s="40">
        <v>59.933333333333337</v>
      </c>
      <c r="G80" s="40">
        <v>57.166666666666671</v>
      </c>
      <c r="H80" s="40">
        <v>65.966666666666654</v>
      </c>
      <c r="I80" s="40">
        <v>68.733333333333334</v>
      </c>
      <c r="J80" s="40">
        <v>70.366666666666646</v>
      </c>
      <c r="K80" s="31">
        <v>67.099999999999994</v>
      </c>
      <c r="L80" s="31">
        <v>62.7</v>
      </c>
      <c r="M80" s="31">
        <v>475.34375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447.2</v>
      </c>
      <c r="D81" s="40">
        <v>448.09999999999997</v>
      </c>
      <c r="E81" s="40">
        <v>444.24999999999994</v>
      </c>
      <c r="F81" s="40">
        <v>441.29999999999995</v>
      </c>
      <c r="G81" s="40">
        <v>437.44999999999993</v>
      </c>
      <c r="H81" s="40">
        <v>451.04999999999995</v>
      </c>
      <c r="I81" s="40">
        <v>454.9</v>
      </c>
      <c r="J81" s="40">
        <v>457.84999999999997</v>
      </c>
      <c r="K81" s="31">
        <v>451.95</v>
      </c>
      <c r="L81" s="31">
        <v>445.15</v>
      </c>
      <c r="M81" s="31">
        <v>81.244110000000006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12268.55</v>
      </c>
      <c r="D82" s="40">
        <v>12383.85</v>
      </c>
      <c r="E82" s="40">
        <v>12084.75</v>
      </c>
      <c r="F82" s="40">
        <v>11900.949999999999</v>
      </c>
      <c r="G82" s="40">
        <v>11601.849999999999</v>
      </c>
      <c r="H82" s="40">
        <v>12567.650000000001</v>
      </c>
      <c r="I82" s="40">
        <v>12866.750000000004</v>
      </c>
      <c r="J82" s="40">
        <v>13050.550000000003</v>
      </c>
      <c r="K82" s="31">
        <v>12682.95</v>
      </c>
      <c r="L82" s="31">
        <v>12200.05</v>
      </c>
      <c r="M82" s="31">
        <v>1.754E-2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691.4</v>
      </c>
      <c r="D83" s="40">
        <v>695.85</v>
      </c>
      <c r="E83" s="40">
        <v>683.75</v>
      </c>
      <c r="F83" s="40">
        <v>676.1</v>
      </c>
      <c r="G83" s="40">
        <v>664</v>
      </c>
      <c r="H83" s="40">
        <v>703.5</v>
      </c>
      <c r="I83" s="40">
        <v>715.60000000000014</v>
      </c>
      <c r="J83" s="40">
        <v>723.25</v>
      </c>
      <c r="K83" s="31">
        <v>707.95</v>
      </c>
      <c r="L83" s="31">
        <v>688.2</v>
      </c>
      <c r="M83" s="31">
        <v>104.06502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356.4</v>
      </c>
      <c r="D84" s="40">
        <v>358.81666666666661</v>
      </c>
      <c r="E84" s="40">
        <v>353.43333333333322</v>
      </c>
      <c r="F84" s="40">
        <v>350.46666666666664</v>
      </c>
      <c r="G84" s="40">
        <v>345.08333333333326</v>
      </c>
      <c r="H84" s="40">
        <v>361.78333333333319</v>
      </c>
      <c r="I84" s="40">
        <v>367.16666666666663</v>
      </c>
      <c r="J84" s="40">
        <v>370.13333333333316</v>
      </c>
      <c r="K84" s="31">
        <v>364.2</v>
      </c>
      <c r="L84" s="31">
        <v>355.85</v>
      </c>
      <c r="M84" s="31">
        <v>11.97301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1347.8</v>
      </c>
      <c r="D85" s="40">
        <v>1358.1000000000001</v>
      </c>
      <c r="E85" s="40">
        <v>1321.7000000000003</v>
      </c>
      <c r="F85" s="40">
        <v>1295.6000000000001</v>
      </c>
      <c r="G85" s="40">
        <v>1259.2000000000003</v>
      </c>
      <c r="H85" s="40">
        <v>1384.2000000000003</v>
      </c>
      <c r="I85" s="40">
        <v>1420.6000000000004</v>
      </c>
      <c r="J85" s="40">
        <v>1446.7000000000003</v>
      </c>
      <c r="K85" s="31">
        <v>1394.5</v>
      </c>
      <c r="L85" s="31">
        <v>1332</v>
      </c>
      <c r="M85" s="31">
        <v>1.6173999999999999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407.85</v>
      </c>
      <c r="D86" s="40">
        <v>410.09999999999997</v>
      </c>
      <c r="E86" s="40">
        <v>403.29999999999995</v>
      </c>
      <c r="F86" s="40">
        <v>398.75</v>
      </c>
      <c r="G86" s="40">
        <v>391.95</v>
      </c>
      <c r="H86" s="40">
        <v>414.64999999999992</v>
      </c>
      <c r="I86" s="40">
        <v>421.45</v>
      </c>
      <c r="J86" s="40">
        <v>425.99999999999989</v>
      </c>
      <c r="K86" s="31">
        <v>416.9</v>
      </c>
      <c r="L86" s="31">
        <v>405.55</v>
      </c>
      <c r="M86" s="31">
        <v>8.6432599999999997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109.75</v>
      </c>
      <c r="D87" s="40">
        <v>110.38333333333333</v>
      </c>
      <c r="E87" s="40">
        <v>108.86666666666665</v>
      </c>
      <c r="F87" s="40">
        <v>107.98333333333332</v>
      </c>
      <c r="G87" s="40">
        <v>106.46666666666664</v>
      </c>
      <c r="H87" s="40">
        <v>111.26666666666665</v>
      </c>
      <c r="I87" s="40">
        <v>112.78333333333333</v>
      </c>
      <c r="J87" s="40">
        <v>113.66666666666666</v>
      </c>
      <c r="K87" s="31">
        <v>111.9</v>
      </c>
      <c r="L87" s="31">
        <v>109.5</v>
      </c>
      <c r="M87" s="31">
        <v>1.7836700000000001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6389.2</v>
      </c>
      <c r="D88" s="40">
        <v>6424.2</v>
      </c>
      <c r="E88" s="40">
        <v>6319</v>
      </c>
      <c r="F88" s="40">
        <v>6248.8</v>
      </c>
      <c r="G88" s="40">
        <v>6143.6</v>
      </c>
      <c r="H88" s="40">
        <v>6494.4</v>
      </c>
      <c r="I88" s="40">
        <v>6599.5999999999985</v>
      </c>
      <c r="J88" s="40">
        <v>6669.7999999999993</v>
      </c>
      <c r="K88" s="31">
        <v>6529.4</v>
      </c>
      <c r="L88" s="31">
        <v>6354</v>
      </c>
      <c r="M88" s="31">
        <v>0.11455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870.7</v>
      </c>
      <c r="D89" s="40">
        <v>872.33333333333337</v>
      </c>
      <c r="E89" s="40">
        <v>859.86666666666679</v>
      </c>
      <c r="F89" s="40">
        <v>849.03333333333342</v>
      </c>
      <c r="G89" s="40">
        <v>836.56666666666683</v>
      </c>
      <c r="H89" s="40">
        <v>883.16666666666674</v>
      </c>
      <c r="I89" s="40">
        <v>895.63333333333321</v>
      </c>
      <c r="J89" s="40">
        <v>906.4666666666667</v>
      </c>
      <c r="K89" s="31">
        <v>884.8</v>
      </c>
      <c r="L89" s="31">
        <v>861.5</v>
      </c>
      <c r="M89" s="31">
        <v>0.40816999999999998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1166.5</v>
      </c>
      <c r="D90" s="40">
        <v>1174.1333333333334</v>
      </c>
      <c r="E90" s="40">
        <v>1153.3666666666668</v>
      </c>
      <c r="F90" s="40">
        <v>1140.2333333333333</v>
      </c>
      <c r="G90" s="40">
        <v>1119.4666666666667</v>
      </c>
      <c r="H90" s="40">
        <v>1187.2666666666669</v>
      </c>
      <c r="I90" s="40">
        <v>1208.0333333333338</v>
      </c>
      <c r="J90" s="40">
        <v>1221.166666666667</v>
      </c>
      <c r="K90" s="31">
        <v>1194.9000000000001</v>
      </c>
      <c r="L90" s="31">
        <v>1161</v>
      </c>
      <c r="M90" s="31">
        <v>0.79001999999999994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17277.349999999999</v>
      </c>
      <c r="D91" s="40">
        <v>16744.216666666667</v>
      </c>
      <c r="E91" s="40">
        <v>16043.483333333334</v>
      </c>
      <c r="F91" s="40">
        <v>14809.616666666667</v>
      </c>
      <c r="G91" s="40">
        <v>14108.883333333333</v>
      </c>
      <c r="H91" s="40">
        <v>17978.083333333336</v>
      </c>
      <c r="I91" s="40">
        <v>18678.816666666673</v>
      </c>
      <c r="J91" s="40">
        <v>19912.683333333334</v>
      </c>
      <c r="K91" s="31">
        <v>17444.95</v>
      </c>
      <c r="L91" s="31">
        <v>15510.35</v>
      </c>
      <c r="M91" s="31">
        <v>6.4547499999999998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445.3</v>
      </c>
      <c r="D92" s="40">
        <v>447.91666666666669</v>
      </c>
      <c r="E92" s="40">
        <v>440.83333333333337</v>
      </c>
      <c r="F92" s="40">
        <v>436.36666666666667</v>
      </c>
      <c r="G92" s="40">
        <v>429.28333333333336</v>
      </c>
      <c r="H92" s="40">
        <v>452.38333333333338</v>
      </c>
      <c r="I92" s="40">
        <v>459.46666666666675</v>
      </c>
      <c r="J92" s="40">
        <v>463.93333333333339</v>
      </c>
      <c r="K92" s="31">
        <v>455</v>
      </c>
      <c r="L92" s="31">
        <v>443.45</v>
      </c>
      <c r="M92" s="31">
        <v>16.730969999999999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3938.6</v>
      </c>
      <c r="D93" s="40">
        <v>3938</v>
      </c>
      <c r="E93" s="40">
        <v>3882.85</v>
      </c>
      <c r="F93" s="40">
        <v>3827.1</v>
      </c>
      <c r="G93" s="40">
        <v>3771.95</v>
      </c>
      <c r="H93" s="40">
        <v>3993.75</v>
      </c>
      <c r="I93" s="40">
        <v>4048.8999999999996</v>
      </c>
      <c r="J93" s="40">
        <v>4104.6499999999996</v>
      </c>
      <c r="K93" s="31">
        <v>3993.15</v>
      </c>
      <c r="L93" s="31">
        <v>3882.25</v>
      </c>
      <c r="M93" s="31">
        <v>4.0983999999999998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159.25</v>
      </c>
      <c r="D94" s="40">
        <v>160.35</v>
      </c>
      <c r="E94" s="40">
        <v>157.44999999999999</v>
      </c>
      <c r="F94" s="40">
        <v>155.65</v>
      </c>
      <c r="G94" s="40">
        <v>152.75</v>
      </c>
      <c r="H94" s="40">
        <v>162.14999999999998</v>
      </c>
      <c r="I94" s="40">
        <v>165.05</v>
      </c>
      <c r="J94" s="40">
        <v>166.84999999999997</v>
      </c>
      <c r="K94" s="31">
        <v>163.25</v>
      </c>
      <c r="L94" s="31">
        <v>158.55000000000001</v>
      </c>
      <c r="M94" s="31">
        <v>13.734669999999999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404.85</v>
      </c>
      <c r="D95" s="40">
        <v>404.25</v>
      </c>
      <c r="E95" s="40">
        <v>392.5</v>
      </c>
      <c r="F95" s="40">
        <v>380.15</v>
      </c>
      <c r="G95" s="40">
        <v>368.4</v>
      </c>
      <c r="H95" s="40">
        <v>416.6</v>
      </c>
      <c r="I95" s="40">
        <v>428.35</v>
      </c>
      <c r="J95" s="40">
        <v>440.70000000000005</v>
      </c>
      <c r="K95" s="31">
        <v>416</v>
      </c>
      <c r="L95" s="31">
        <v>391.9</v>
      </c>
      <c r="M95" s="31">
        <v>16.740629999999999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91.4</v>
      </c>
      <c r="D96" s="40">
        <v>92.300000000000011</v>
      </c>
      <c r="E96" s="40">
        <v>90.15000000000002</v>
      </c>
      <c r="F96" s="40">
        <v>88.9</v>
      </c>
      <c r="G96" s="40">
        <v>86.750000000000014</v>
      </c>
      <c r="H96" s="40">
        <v>93.550000000000026</v>
      </c>
      <c r="I96" s="40">
        <v>95.7</v>
      </c>
      <c r="J96" s="40">
        <v>96.950000000000031</v>
      </c>
      <c r="K96" s="31">
        <v>94.45</v>
      </c>
      <c r="L96" s="31">
        <v>91.05</v>
      </c>
      <c r="M96" s="31">
        <v>66.064310000000006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2890</v>
      </c>
      <c r="D97" s="40">
        <v>2882.5833333333335</v>
      </c>
      <c r="E97" s="40">
        <v>2830.0166666666669</v>
      </c>
      <c r="F97" s="40">
        <v>2770.0333333333333</v>
      </c>
      <c r="G97" s="40">
        <v>2717.4666666666667</v>
      </c>
      <c r="H97" s="40">
        <v>2942.5666666666671</v>
      </c>
      <c r="I97" s="40">
        <v>2995.1333333333337</v>
      </c>
      <c r="J97" s="40">
        <v>3055.1166666666672</v>
      </c>
      <c r="K97" s="31">
        <v>2935.15</v>
      </c>
      <c r="L97" s="31">
        <v>2822.6</v>
      </c>
      <c r="M97" s="31">
        <v>0.69227000000000005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312.10000000000002</v>
      </c>
      <c r="D98" s="40">
        <v>312.93333333333334</v>
      </c>
      <c r="E98" s="40">
        <v>309.7166666666667</v>
      </c>
      <c r="F98" s="40">
        <v>307.33333333333337</v>
      </c>
      <c r="G98" s="40">
        <v>304.11666666666673</v>
      </c>
      <c r="H98" s="40">
        <v>315.31666666666666</v>
      </c>
      <c r="I98" s="40">
        <v>318.53333333333325</v>
      </c>
      <c r="J98" s="40">
        <v>320.91666666666663</v>
      </c>
      <c r="K98" s="31">
        <v>316.14999999999998</v>
      </c>
      <c r="L98" s="31">
        <v>310.55</v>
      </c>
      <c r="M98" s="31">
        <v>1.3142799999999999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550.35</v>
      </c>
      <c r="D99" s="40">
        <v>554.69999999999993</v>
      </c>
      <c r="E99" s="40">
        <v>543.14999999999986</v>
      </c>
      <c r="F99" s="40">
        <v>535.94999999999993</v>
      </c>
      <c r="G99" s="40">
        <v>524.39999999999986</v>
      </c>
      <c r="H99" s="40">
        <v>561.89999999999986</v>
      </c>
      <c r="I99" s="40">
        <v>573.44999999999982</v>
      </c>
      <c r="J99" s="40">
        <v>580.64999999999986</v>
      </c>
      <c r="K99" s="31">
        <v>566.25</v>
      </c>
      <c r="L99" s="31">
        <v>547.5</v>
      </c>
      <c r="M99" s="31">
        <v>19.620740000000001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669.45</v>
      </c>
      <c r="D100" s="40">
        <v>682.69999999999993</v>
      </c>
      <c r="E100" s="40">
        <v>653.74999999999989</v>
      </c>
      <c r="F100" s="40">
        <v>638.04999999999995</v>
      </c>
      <c r="G100" s="40">
        <v>609.09999999999991</v>
      </c>
      <c r="H100" s="40">
        <v>698.39999999999986</v>
      </c>
      <c r="I100" s="40">
        <v>727.34999999999991</v>
      </c>
      <c r="J100" s="40">
        <v>743.04999999999984</v>
      </c>
      <c r="K100" s="31">
        <v>711.65</v>
      </c>
      <c r="L100" s="31">
        <v>667</v>
      </c>
      <c r="M100" s="31">
        <v>20.540459999999999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174.45</v>
      </c>
      <c r="D101" s="40">
        <v>177.1</v>
      </c>
      <c r="E101" s="40">
        <v>170.79999999999998</v>
      </c>
      <c r="F101" s="40">
        <v>167.14999999999998</v>
      </c>
      <c r="G101" s="40">
        <v>160.84999999999997</v>
      </c>
      <c r="H101" s="40">
        <v>180.75</v>
      </c>
      <c r="I101" s="40">
        <v>187.05</v>
      </c>
      <c r="J101" s="40">
        <v>190.70000000000002</v>
      </c>
      <c r="K101" s="31">
        <v>183.4</v>
      </c>
      <c r="L101" s="31">
        <v>173.45</v>
      </c>
      <c r="M101" s="31">
        <v>189.96875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894.75</v>
      </c>
      <c r="D102" s="40">
        <v>900.81666666666661</v>
      </c>
      <c r="E102" s="40">
        <v>883.03333333333319</v>
      </c>
      <c r="F102" s="40">
        <v>871.31666666666661</v>
      </c>
      <c r="G102" s="40">
        <v>853.53333333333319</v>
      </c>
      <c r="H102" s="40">
        <v>912.53333333333319</v>
      </c>
      <c r="I102" s="40">
        <v>930.31666666666649</v>
      </c>
      <c r="J102" s="40">
        <v>942.03333333333319</v>
      </c>
      <c r="K102" s="31">
        <v>918.6</v>
      </c>
      <c r="L102" s="31">
        <v>889.1</v>
      </c>
      <c r="M102" s="31">
        <v>1.5447200000000001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524.6</v>
      </c>
      <c r="D103" s="40">
        <v>525.48333333333323</v>
      </c>
      <c r="E103" s="40">
        <v>516.46666666666647</v>
      </c>
      <c r="F103" s="40">
        <v>508.33333333333326</v>
      </c>
      <c r="G103" s="40">
        <v>499.31666666666649</v>
      </c>
      <c r="H103" s="40">
        <v>533.61666666666645</v>
      </c>
      <c r="I103" s="40">
        <v>542.6333333333331</v>
      </c>
      <c r="J103" s="40">
        <v>550.76666666666642</v>
      </c>
      <c r="K103" s="31">
        <v>534.5</v>
      </c>
      <c r="L103" s="31">
        <v>517.35</v>
      </c>
      <c r="M103" s="31">
        <v>0.46829999999999999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867.05</v>
      </c>
      <c r="D104" s="40">
        <v>872.35</v>
      </c>
      <c r="E104" s="40">
        <v>853.7</v>
      </c>
      <c r="F104" s="40">
        <v>840.35</v>
      </c>
      <c r="G104" s="40">
        <v>821.7</v>
      </c>
      <c r="H104" s="40">
        <v>885.7</v>
      </c>
      <c r="I104" s="40">
        <v>904.34999999999991</v>
      </c>
      <c r="J104" s="40">
        <v>917.7</v>
      </c>
      <c r="K104" s="31">
        <v>891</v>
      </c>
      <c r="L104" s="31">
        <v>859</v>
      </c>
      <c r="M104" s="31">
        <v>0.69037000000000004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144.55000000000001</v>
      </c>
      <c r="D105" s="40">
        <v>144.73333333333335</v>
      </c>
      <c r="E105" s="40">
        <v>141.4666666666667</v>
      </c>
      <c r="F105" s="40">
        <v>138.38333333333335</v>
      </c>
      <c r="G105" s="40">
        <v>135.1166666666667</v>
      </c>
      <c r="H105" s="40">
        <v>147.81666666666669</v>
      </c>
      <c r="I105" s="40">
        <v>151.08333333333334</v>
      </c>
      <c r="J105" s="40">
        <v>154.16666666666669</v>
      </c>
      <c r="K105" s="31">
        <v>148</v>
      </c>
      <c r="L105" s="31">
        <v>141.65</v>
      </c>
      <c r="M105" s="31">
        <v>38.305810000000001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1341.6</v>
      </c>
      <c r="D106" s="40">
        <v>1348.2666666666667</v>
      </c>
      <c r="E106" s="40">
        <v>1324.5333333333333</v>
      </c>
      <c r="F106" s="40">
        <v>1307.4666666666667</v>
      </c>
      <c r="G106" s="40">
        <v>1283.7333333333333</v>
      </c>
      <c r="H106" s="40">
        <v>1365.3333333333333</v>
      </c>
      <c r="I106" s="40">
        <v>1389.0666666666664</v>
      </c>
      <c r="J106" s="40">
        <v>1406.1333333333332</v>
      </c>
      <c r="K106" s="31">
        <v>1372</v>
      </c>
      <c r="L106" s="31">
        <v>1331.2</v>
      </c>
      <c r="M106" s="31">
        <v>1.88506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22.2</v>
      </c>
      <c r="D107" s="40">
        <v>22.466666666666669</v>
      </c>
      <c r="E107" s="40">
        <v>21.733333333333338</v>
      </c>
      <c r="F107" s="40">
        <v>21.266666666666669</v>
      </c>
      <c r="G107" s="40">
        <v>20.533333333333339</v>
      </c>
      <c r="H107" s="40">
        <v>22.933333333333337</v>
      </c>
      <c r="I107" s="40">
        <v>23.666666666666671</v>
      </c>
      <c r="J107" s="40">
        <v>24.133333333333336</v>
      </c>
      <c r="K107" s="31">
        <v>23.2</v>
      </c>
      <c r="L107" s="31">
        <v>22</v>
      </c>
      <c r="M107" s="31">
        <v>68.384039999999999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1287.55</v>
      </c>
      <c r="D108" s="40">
        <v>1293.8500000000001</v>
      </c>
      <c r="E108" s="40">
        <v>1274.7000000000003</v>
      </c>
      <c r="F108" s="40">
        <v>1261.8500000000001</v>
      </c>
      <c r="G108" s="40">
        <v>1242.7000000000003</v>
      </c>
      <c r="H108" s="40">
        <v>1306.7000000000003</v>
      </c>
      <c r="I108" s="40">
        <v>1325.8500000000004</v>
      </c>
      <c r="J108" s="40">
        <v>1338.7000000000003</v>
      </c>
      <c r="K108" s="31">
        <v>1313</v>
      </c>
      <c r="L108" s="31">
        <v>1281</v>
      </c>
      <c r="M108" s="31">
        <v>2.0331100000000002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480.5</v>
      </c>
      <c r="D109" s="40">
        <v>480</v>
      </c>
      <c r="E109" s="40">
        <v>475</v>
      </c>
      <c r="F109" s="40">
        <v>469.5</v>
      </c>
      <c r="G109" s="40">
        <v>464.5</v>
      </c>
      <c r="H109" s="40">
        <v>485.5</v>
      </c>
      <c r="I109" s="40">
        <v>490.5</v>
      </c>
      <c r="J109" s="40">
        <v>496</v>
      </c>
      <c r="K109" s="31">
        <v>485</v>
      </c>
      <c r="L109" s="31">
        <v>474.5</v>
      </c>
      <c r="M109" s="31">
        <v>1.23092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924.2</v>
      </c>
      <c r="D110" s="40">
        <v>927.43333333333339</v>
      </c>
      <c r="E110" s="40">
        <v>911.86666666666679</v>
      </c>
      <c r="F110" s="40">
        <v>899.53333333333342</v>
      </c>
      <c r="G110" s="40">
        <v>883.96666666666681</v>
      </c>
      <c r="H110" s="40">
        <v>939.76666666666677</v>
      </c>
      <c r="I110" s="40">
        <v>955.33333333333337</v>
      </c>
      <c r="J110" s="40">
        <v>967.66666666666674</v>
      </c>
      <c r="K110" s="31">
        <v>943</v>
      </c>
      <c r="L110" s="31">
        <v>915.1</v>
      </c>
      <c r="M110" s="31">
        <v>2.6676500000000001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5231</v>
      </c>
      <c r="D111" s="40">
        <v>5260.333333333333</v>
      </c>
      <c r="E111" s="40">
        <v>5170.6666666666661</v>
      </c>
      <c r="F111" s="40">
        <v>5110.333333333333</v>
      </c>
      <c r="G111" s="40">
        <v>5020.6666666666661</v>
      </c>
      <c r="H111" s="40">
        <v>5320.6666666666661</v>
      </c>
      <c r="I111" s="40">
        <v>5410.3333333333321</v>
      </c>
      <c r="J111" s="40">
        <v>5470.6666666666661</v>
      </c>
      <c r="K111" s="31">
        <v>5350</v>
      </c>
      <c r="L111" s="31">
        <v>5200</v>
      </c>
      <c r="M111" s="31">
        <v>6.0109999999999997E-2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231</v>
      </c>
      <c r="D112" s="40">
        <v>234.73333333333335</v>
      </c>
      <c r="E112" s="40">
        <v>224.76666666666671</v>
      </c>
      <c r="F112" s="40">
        <v>218.53333333333336</v>
      </c>
      <c r="G112" s="40">
        <v>208.56666666666672</v>
      </c>
      <c r="H112" s="40">
        <v>240.9666666666667</v>
      </c>
      <c r="I112" s="40">
        <v>250.93333333333334</v>
      </c>
      <c r="J112" s="40">
        <v>257.16666666666669</v>
      </c>
      <c r="K112" s="31">
        <v>244.7</v>
      </c>
      <c r="L112" s="31">
        <v>228.5</v>
      </c>
      <c r="M112" s="31">
        <v>5.4870200000000002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341.75</v>
      </c>
      <c r="D113" s="40">
        <v>342.58333333333331</v>
      </c>
      <c r="E113" s="40">
        <v>336.66666666666663</v>
      </c>
      <c r="F113" s="40">
        <v>331.58333333333331</v>
      </c>
      <c r="G113" s="40">
        <v>325.66666666666663</v>
      </c>
      <c r="H113" s="40">
        <v>347.66666666666663</v>
      </c>
      <c r="I113" s="40">
        <v>353.58333333333326</v>
      </c>
      <c r="J113" s="40">
        <v>358.66666666666663</v>
      </c>
      <c r="K113" s="31">
        <v>348.5</v>
      </c>
      <c r="L113" s="31">
        <v>337.5</v>
      </c>
      <c r="M113" s="31">
        <v>4.53566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700</v>
      </c>
      <c r="D114" s="40">
        <v>700.98333333333323</v>
      </c>
      <c r="E114" s="40">
        <v>692.06666666666649</v>
      </c>
      <c r="F114" s="40">
        <v>684.13333333333321</v>
      </c>
      <c r="G114" s="40">
        <v>675.21666666666647</v>
      </c>
      <c r="H114" s="40">
        <v>708.91666666666652</v>
      </c>
      <c r="I114" s="40">
        <v>717.83333333333326</v>
      </c>
      <c r="J114" s="40">
        <v>725.76666666666654</v>
      </c>
      <c r="K114" s="31">
        <v>709.9</v>
      </c>
      <c r="L114" s="31">
        <v>693.05</v>
      </c>
      <c r="M114" s="31">
        <v>0.28211000000000003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560.25</v>
      </c>
      <c r="D115" s="40">
        <v>566.66666666666663</v>
      </c>
      <c r="E115" s="40">
        <v>550.7833333333333</v>
      </c>
      <c r="F115" s="40">
        <v>541.31666666666672</v>
      </c>
      <c r="G115" s="40">
        <v>525.43333333333339</v>
      </c>
      <c r="H115" s="40">
        <v>576.13333333333321</v>
      </c>
      <c r="I115" s="40">
        <v>592.01666666666665</v>
      </c>
      <c r="J115" s="40">
        <v>601.48333333333312</v>
      </c>
      <c r="K115" s="31">
        <v>582.54999999999995</v>
      </c>
      <c r="L115" s="31">
        <v>557.20000000000005</v>
      </c>
      <c r="M115" s="31">
        <v>22.05904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913.45</v>
      </c>
      <c r="D116" s="40">
        <v>921.05000000000007</v>
      </c>
      <c r="E116" s="40">
        <v>903.55000000000018</v>
      </c>
      <c r="F116" s="40">
        <v>893.65000000000009</v>
      </c>
      <c r="G116" s="40">
        <v>876.1500000000002</v>
      </c>
      <c r="H116" s="40">
        <v>930.95000000000016</v>
      </c>
      <c r="I116" s="40">
        <v>948.44999999999993</v>
      </c>
      <c r="J116" s="40">
        <v>958.35000000000014</v>
      </c>
      <c r="K116" s="31">
        <v>938.55</v>
      </c>
      <c r="L116" s="31">
        <v>911.15</v>
      </c>
      <c r="M116" s="31">
        <v>26.155819999999999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159</v>
      </c>
      <c r="D117" s="40">
        <v>160.56666666666669</v>
      </c>
      <c r="E117" s="40">
        <v>156.33333333333337</v>
      </c>
      <c r="F117" s="40">
        <v>153.66666666666669</v>
      </c>
      <c r="G117" s="40">
        <v>149.43333333333337</v>
      </c>
      <c r="H117" s="40">
        <v>163.23333333333338</v>
      </c>
      <c r="I117" s="40">
        <v>167.46666666666667</v>
      </c>
      <c r="J117" s="40">
        <v>170.13333333333338</v>
      </c>
      <c r="K117" s="31">
        <v>164.8</v>
      </c>
      <c r="L117" s="31">
        <v>157.9</v>
      </c>
      <c r="M117" s="31">
        <v>49.242919999999998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192.85</v>
      </c>
      <c r="D118" s="40">
        <v>196.11666666666665</v>
      </c>
      <c r="E118" s="40">
        <v>188.43333333333328</v>
      </c>
      <c r="F118" s="40">
        <v>184.01666666666662</v>
      </c>
      <c r="G118" s="40">
        <v>176.33333333333326</v>
      </c>
      <c r="H118" s="40">
        <v>200.5333333333333</v>
      </c>
      <c r="I118" s="40">
        <v>208.21666666666664</v>
      </c>
      <c r="J118" s="40">
        <v>212.63333333333333</v>
      </c>
      <c r="K118" s="31">
        <v>203.8</v>
      </c>
      <c r="L118" s="31">
        <v>191.7</v>
      </c>
      <c r="M118" s="31">
        <v>419.26821000000001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362.75</v>
      </c>
      <c r="D119" s="40">
        <v>363.7166666666667</v>
      </c>
      <c r="E119" s="40">
        <v>359.03333333333342</v>
      </c>
      <c r="F119" s="40">
        <v>355.31666666666672</v>
      </c>
      <c r="G119" s="40">
        <v>350.63333333333344</v>
      </c>
      <c r="H119" s="40">
        <v>367.43333333333339</v>
      </c>
      <c r="I119" s="40">
        <v>372.11666666666667</v>
      </c>
      <c r="J119" s="40">
        <v>375.83333333333337</v>
      </c>
      <c r="K119" s="31">
        <v>368.4</v>
      </c>
      <c r="L119" s="31">
        <v>360</v>
      </c>
      <c r="M119" s="31">
        <v>2.06481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5301.8</v>
      </c>
      <c r="D120" s="40">
        <v>5346.0333333333338</v>
      </c>
      <c r="E120" s="40">
        <v>5232.1166666666677</v>
      </c>
      <c r="F120" s="40">
        <v>5162.4333333333343</v>
      </c>
      <c r="G120" s="40">
        <v>5048.5166666666682</v>
      </c>
      <c r="H120" s="40">
        <v>5415.7166666666672</v>
      </c>
      <c r="I120" s="40">
        <v>5529.6333333333332</v>
      </c>
      <c r="J120" s="40">
        <v>5599.3166666666666</v>
      </c>
      <c r="K120" s="31">
        <v>5459.95</v>
      </c>
      <c r="L120" s="31">
        <v>5276.35</v>
      </c>
      <c r="M120" s="31">
        <v>3.0674700000000001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1680.15</v>
      </c>
      <c r="D121" s="40">
        <v>1685.3833333333332</v>
      </c>
      <c r="E121" s="40">
        <v>1670.7666666666664</v>
      </c>
      <c r="F121" s="40">
        <v>1661.3833333333332</v>
      </c>
      <c r="G121" s="40">
        <v>1646.7666666666664</v>
      </c>
      <c r="H121" s="40">
        <v>1694.7666666666664</v>
      </c>
      <c r="I121" s="40">
        <v>1709.3833333333332</v>
      </c>
      <c r="J121" s="40">
        <v>1718.7666666666664</v>
      </c>
      <c r="K121" s="31">
        <v>1700</v>
      </c>
      <c r="L121" s="31">
        <v>1676</v>
      </c>
      <c r="M121" s="31">
        <v>2.4622000000000002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3117.6</v>
      </c>
      <c r="D122" s="40">
        <v>3123.5833333333335</v>
      </c>
      <c r="E122" s="40">
        <v>3077.2666666666669</v>
      </c>
      <c r="F122" s="40">
        <v>3036.9333333333334</v>
      </c>
      <c r="G122" s="40">
        <v>2990.6166666666668</v>
      </c>
      <c r="H122" s="40">
        <v>3163.916666666667</v>
      </c>
      <c r="I122" s="40">
        <v>3210.2333333333336</v>
      </c>
      <c r="J122" s="40">
        <v>3250.5666666666671</v>
      </c>
      <c r="K122" s="31">
        <v>3169.9</v>
      </c>
      <c r="L122" s="31">
        <v>3083.25</v>
      </c>
      <c r="M122" s="31">
        <v>4.0028199999999998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696.35</v>
      </c>
      <c r="D123" s="40">
        <v>701.19999999999993</v>
      </c>
      <c r="E123" s="40">
        <v>688.64999999999986</v>
      </c>
      <c r="F123" s="40">
        <v>680.94999999999993</v>
      </c>
      <c r="G123" s="40">
        <v>668.39999999999986</v>
      </c>
      <c r="H123" s="40">
        <v>708.89999999999986</v>
      </c>
      <c r="I123" s="40">
        <v>721.44999999999982</v>
      </c>
      <c r="J123" s="40">
        <v>729.14999999999986</v>
      </c>
      <c r="K123" s="31">
        <v>713.75</v>
      </c>
      <c r="L123" s="31">
        <v>693.5</v>
      </c>
      <c r="M123" s="31">
        <v>13.40297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857</v>
      </c>
      <c r="D124" s="40">
        <v>850.4</v>
      </c>
      <c r="E124" s="40">
        <v>835.8</v>
      </c>
      <c r="F124" s="40">
        <v>814.6</v>
      </c>
      <c r="G124" s="40">
        <v>800</v>
      </c>
      <c r="H124" s="40">
        <v>871.59999999999991</v>
      </c>
      <c r="I124" s="40">
        <v>886.2</v>
      </c>
      <c r="J124" s="40">
        <v>907.39999999999986</v>
      </c>
      <c r="K124" s="31">
        <v>865</v>
      </c>
      <c r="L124" s="31">
        <v>829.2</v>
      </c>
      <c r="M124" s="31">
        <v>12.75895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664.65</v>
      </c>
      <c r="D125" s="40">
        <v>665.88333333333333</v>
      </c>
      <c r="E125" s="40">
        <v>653.76666666666665</v>
      </c>
      <c r="F125" s="40">
        <v>642.88333333333333</v>
      </c>
      <c r="G125" s="40">
        <v>630.76666666666665</v>
      </c>
      <c r="H125" s="40">
        <v>676.76666666666665</v>
      </c>
      <c r="I125" s="40">
        <v>688.88333333333321</v>
      </c>
      <c r="J125" s="40">
        <v>699.76666666666665</v>
      </c>
      <c r="K125" s="31">
        <v>678</v>
      </c>
      <c r="L125" s="31">
        <v>655</v>
      </c>
      <c r="M125" s="31">
        <v>0.73180999999999996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477.05</v>
      </c>
      <c r="D126" s="40">
        <v>481.81666666666666</v>
      </c>
      <c r="E126" s="40">
        <v>468.23333333333335</v>
      </c>
      <c r="F126" s="40">
        <v>459.41666666666669</v>
      </c>
      <c r="G126" s="40">
        <v>445.83333333333337</v>
      </c>
      <c r="H126" s="40">
        <v>490.63333333333333</v>
      </c>
      <c r="I126" s="40">
        <v>504.2166666666667</v>
      </c>
      <c r="J126" s="40">
        <v>513.0333333333333</v>
      </c>
      <c r="K126" s="31">
        <v>495.4</v>
      </c>
      <c r="L126" s="31">
        <v>473</v>
      </c>
      <c r="M126" s="31">
        <v>13.898669999999999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882.6</v>
      </c>
      <c r="D127" s="40">
        <v>891.41666666666663</v>
      </c>
      <c r="E127" s="40">
        <v>867.83333333333326</v>
      </c>
      <c r="F127" s="40">
        <v>853.06666666666661</v>
      </c>
      <c r="G127" s="40">
        <v>829.48333333333323</v>
      </c>
      <c r="H127" s="40">
        <v>906.18333333333328</v>
      </c>
      <c r="I127" s="40">
        <v>929.76666666666654</v>
      </c>
      <c r="J127" s="40">
        <v>944.5333333333333</v>
      </c>
      <c r="K127" s="31">
        <v>915</v>
      </c>
      <c r="L127" s="31">
        <v>876.65</v>
      </c>
      <c r="M127" s="31">
        <v>15.335000000000001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1078</v>
      </c>
      <c r="D128" s="40">
        <v>1073.8666666666666</v>
      </c>
      <c r="E128" s="40">
        <v>1062.7833333333331</v>
      </c>
      <c r="F128" s="40">
        <v>1047.5666666666666</v>
      </c>
      <c r="G128" s="40">
        <v>1036.4833333333331</v>
      </c>
      <c r="H128" s="40">
        <v>1089.083333333333</v>
      </c>
      <c r="I128" s="40">
        <v>1100.1666666666665</v>
      </c>
      <c r="J128" s="40">
        <v>1115.383333333333</v>
      </c>
      <c r="K128" s="31">
        <v>1084.95</v>
      </c>
      <c r="L128" s="31">
        <v>1058.6500000000001</v>
      </c>
      <c r="M128" s="31">
        <v>3.8253599999999999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89.9</v>
      </c>
      <c r="D129" s="40">
        <v>90.316666666666677</v>
      </c>
      <c r="E129" s="40">
        <v>89.233333333333348</v>
      </c>
      <c r="F129" s="40">
        <v>88.566666666666677</v>
      </c>
      <c r="G129" s="40">
        <v>87.483333333333348</v>
      </c>
      <c r="H129" s="40">
        <v>90.983333333333348</v>
      </c>
      <c r="I129" s="40">
        <v>92.066666666666691</v>
      </c>
      <c r="J129" s="40">
        <v>92.733333333333348</v>
      </c>
      <c r="K129" s="31">
        <v>91.4</v>
      </c>
      <c r="L129" s="31">
        <v>89.65</v>
      </c>
      <c r="M129" s="31">
        <v>12.0846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1191.8499999999999</v>
      </c>
      <c r="D130" s="40">
        <v>1197.95</v>
      </c>
      <c r="E130" s="40">
        <v>1147.9000000000001</v>
      </c>
      <c r="F130" s="40">
        <v>1103.95</v>
      </c>
      <c r="G130" s="40">
        <v>1053.9000000000001</v>
      </c>
      <c r="H130" s="40">
        <v>1241.9000000000001</v>
      </c>
      <c r="I130" s="40">
        <v>1291.9499999999998</v>
      </c>
      <c r="J130" s="40">
        <v>1335.9</v>
      </c>
      <c r="K130" s="31">
        <v>1248</v>
      </c>
      <c r="L130" s="31">
        <v>1154</v>
      </c>
      <c r="M130" s="31">
        <v>3.63828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408.1</v>
      </c>
      <c r="D131" s="40">
        <v>411.3</v>
      </c>
      <c r="E131" s="40">
        <v>403.15000000000003</v>
      </c>
      <c r="F131" s="40">
        <v>398.20000000000005</v>
      </c>
      <c r="G131" s="40">
        <v>390.05000000000007</v>
      </c>
      <c r="H131" s="40">
        <v>416.25</v>
      </c>
      <c r="I131" s="40">
        <v>424.4</v>
      </c>
      <c r="J131" s="40">
        <v>429.34999999999997</v>
      </c>
      <c r="K131" s="31">
        <v>419.45</v>
      </c>
      <c r="L131" s="31">
        <v>406.35</v>
      </c>
      <c r="M131" s="31">
        <v>72.059820000000002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614.95000000000005</v>
      </c>
      <c r="D132" s="40">
        <v>617.55000000000007</v>
      </c>
      <c r="E132" s="40">
        <v>611.40000000000009</v>
      </c>
      <c r="F132" s="40">
        <v>607.85</v>
      </c>
      <c r="G132" s="40">
        <v>601.70000000000005</v>
      </c>
      <c r="H132" s="40">
        <v>621.10000000000014</v>
      </c>
      <c r="I132" s="40">
        <v>627.25</v>
      </c>
      <c r="J132" s="40">
        <v>630.80000000000018</v>
      </c>
      <c r="K132" s="31">
        <v>623.70000000000005</v>
      </c>
      <c r="L132" s="31">
        <v>614</v>
      </c>
      <c r="M132" s="31">
        <v>20.26192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2103.75</v>
      </c>
      <c r="D133" s="40">
        <v>2099.7833333333333</v>
      </c>
      <c r="E133" s="40">
        <v>2054.5666666666666</v>
      </c>
      <c r="F133" s="40">
        <v>2005.3833333333332</v>
      </c>
      <c r="G133" s="40">
        <v>1960.1666666666665</v>
      </c>
      <c r="H133" s="40">
        <v>2148.9666666666667</v>
      </c>
      <c r="I133" s="40">
        <v>2194.1833333333329</v>
      </c>
      <c r="J133" s="40">
        <v>2243.3666666666668</v>
      </c>
      <c r="K133" s="31">
        <v>2145</v>
      </c>
      <c r="L133" s="31">
        <v>2050.6</v>
      </c>
      <c r="M133" s="31">
        <v>6.3132700000000002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2886.8</v>
      </c>
      <c r="D134" s="40">
        <v>2832.85</v>
      </c>
      <c r="E134" s="40">
        <v>2735.7</v>
      </c>
      <c r="F134" s="40">
        <v>2584.6</v>
      </c>
      <c r="G134" s="40">
        <v>2487.4499999999998</v>
      </c>
      <c r="H134" s="40">
        <v>2983.95</v>
      </c>
      <c r="I134" s="40">
        <v>3081.1000000000004</v>
      </c>
      <c r="J134" s="40">
        <v>3232.2</v>
      </c>
      <c r="K134" s="31">
        <v>2930</v>
      </c>
      <c r="L134" s="31">
        <v>2681.75</v>
      </c>
      <c r="M134" s="31">
        <v>49.81156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264.25</v>
      </c>
      <c r="D135" s="40">
        <v>269</v>
      </c>
      <c r="E135" s="40">
        <v>258.3</v>
      </c>
      <c r="F135" s="40">
        <v>252.35000000000002</v>
      </c>
      <c r="G135" s="40">
        <v>241.65000000000003</v>
      </c>
      <c r="H135" s="40">
        <v>274.95</v>
      </c>
      <c r="I135" s="40">
        <v>285.65000000000003</v>
      </c>
      <c r="J135" s="40">
        <v>291.59999999999997</v>
      </c>
      <c r="K135" s="31">
        <v>279.7</v>
      </c>
      <c r="L135" s="31">
        <v>263.05</v>
      </c>
      <c r="M135" s="31">
        <v>122.25716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190.1</v>
      </c>
      <c r="D136" s="40">
        <v>190.33333333333334</v>
      </c>
      <c r="E136" s="40">
        <v>184.76666666666668</v>
      </c>
      <c r="F136" s="40">
        <v>179.43333333333334</v>
      </c>
      <c r="G136" s="40">
        <v>173.86666666666667</v>
      </c>
      <c r="H136" s="40">
        <v>195.66666666666669</v>
      </c>
      <c r="I136" s="40">
        <v>201.23333333333335</v>
      </c>
      <c r="J136" s="40">
        <v>206.56666666666669</v>
      </c>
      <c r="K136" s="31">
        <v>195.9</v>
      </c>
      <c r="L136" s="31">
        <v>185</v>
      </c>
      <c r="M136" s="31">
        <v>21.066680000000002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813.75</v>
      </c>
      <c r="D137" s="40">
        <v>816.91666666666663</v>
      </c>
      <c r="E137" s="40">
        <v>799.83333333333326</v>
      </c>
      <c r="F137" s="40">
        <v>785.91666666666663</v>
      </c>
      <c r="G137" s="40">
        <v>768.83333333333326</v>
      </c>
      <c r="H137" s="40">
        <v>830.83333333333326</v>
      </c>
      <c r="I137" s="40">
        <v>847.91666666666652</v>
      </c>
      <c r="J137" s="40">
        <v>861.83333333333326</v>
      </c>
      <c r="K137" s="31">
        <v>834</v>
      </c>
      <c r="L137" s="31">
        <v>803</v>
      </c>
      <c r="M137" s="31">
        <v>0.52319000000000004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628.70000000000005</v>
      </c>
      <c r="D138" s="40">
        <v>628.66666666666663</v>
      </c>
      <c r="E138" s="40">
        <v>603.33333333333326</v>
      </c>
      <c r="F138" s="40">
        <v>577.96666666666658</v>
      </c>
      <c r="G138" s="40">
        <v>552.63333333333321</v>
      </c>
      <c r="H138" s="40">
        <v>654.0333333333333</v>
      </c>
      <c r="I138" s="40">
        <v>679.36666666666656</v>
      </c>
      <c r="J138" s="40">
        <v>704.73333333333335</v>
      </c>
      <c r="K138" s="31">
        <v>654</v>
      </c>
      <c r="L138" s="31">
        <v>603.29999999999995</v>
      </c>
      <c r="M138" s="31">
        <v>32.784570000000002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19.55</v>
      </c>
      <c r="D139" s="40">
        <v>19.666666666666668</v>
      </c>
      <c r="E139" s="40">
        <v>19.033333333333335</v>
      </c>
      <c r="F139" s="40">
        <v>18.516666666666666</v>
      </c>
      <c r="G139" s="40">
        <v>17.883333333333333</v>
      </c>
      <c r="H139" s="40">
        <v>20.183333333333337</v>
      </c>
      <c r="I139" s="40">
        <v>20.81666666666667</v>
      </c>
      <c r="J139" s="40">
        <v>21.333333333333339</v>
      </c>
      <c r="K139" s="31">
        <v>20.3</v>
      </c>
      <c r="L139" s="31">
        <v>19.149999999999999</v>
      </c>
      <c r="M139" s="31">
        <v>93.162239999999997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248.45</v>
      </c>
      <c r="D140" s="40">
        <v>245.03333333333333</v>
      </c>
      <c r="E140" s="40">
        <v>238.66666666666666</v>
      </c>
      <c r="F140" s="40">
        <v>228.88333333333333</v>
      </c>
      <c r="G140" s="40">
        <v>222.51666666666665</v>
      </c>
      <c r="H140" s="40">
        <v>254.81666666666666</v>
      </c>
      <c r="I140" s="40">
        <v>261.18333333333334</v>
      </c>
      <c r="J140" s="40">
        <v>270.9666666666667</v>
      </c>
      <c r="K140" s="31">
        <v>251.4</v>
      </c>
      <c r="L140" s="31">
        <v>235.25</v>
      </c>
      <c r="M140" s="31">
        <v>56.285069999999997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5136.55</v>
      </c>
      <c r="D141" s="40">
        <v>5160.7500000000009</v>
      </c>
      <c r="E141" s="40">
        <v>5093.6500000000015</v>
      </c>
      <c r="F141" s="40">
        <v>5050.7500000000009</v>
      </c>
      <c r="G141" s="40">
        <v>4983.6500000000015</v>
      </c>
      <c r="H141" s="40">
        <v>5203.6500000000015</v>
      </c>
      <c r="I141" s="40">
        <v>5270.7500000000018</v>
      </c>
      <c r="J141" s="40">
        <v>5313.6500000000015</v>
      </c>
      <c r="K141" s="31">
        <v>5227.8500000000004</v>
      </c>
      <c r="L141" s="31">
        <v>5117.8500000000004</v>
      </c>
      <c r="M141" s="31">
        <v>3.0409000000000002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4834.75</v>
      </c>
      <c r="D142" s="40">
        <v>4852.3833333333332</v>
      </c>
      <c r="E142" s="40">
        <v>4737.7666666666664</v>
      </c>
      <c r="F142" s="40">
        <v>4640.7833333333328</v>
      </c>
      <c r="G142" s="40">
        <v>4526.1666666666661</v>
      </c>
      <c r="H142" s="40">
        <v>4949.3666666666668</v>
      </c>
      <c r="I142" s="40">
        <v>5063.9833333333336</v>
      </c>
      <c r="J142" s="40">
        <v>5160.9666666666672</v>
      </c>
      <c r="K142" s="31">
        <v>4967</v>
      </c>
      <c r="L142" s="31">
        <v>4755.3999999999996</v>
      </c>
      <c r="M142" s="31">
        <v>5.1375200000000003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3704.95</v>
      </c>
      <c r="D143" s="40">
        <v>3729.9833333333336</v>
      </c>
      <c r="E143" s="40">
        <v>3659.9666666666672</v>
      </c>
      <c r="F143" s="40">
        <v>3614.9833333333336</v>
      </c>
      <c r="G143" s="40">
        <v>3544.9666666666672</v>
      </c>
      <c r="H143" s="40">
        <v>3774.9666666666672</v>
      </c>
      <c r="I143" s="40">
        <v>3844.9833333333336</v>
      </c>
      <c r="J143" s="40">
        <v>3889.9666666666672</v>
      </c>
      <c r="K143" s="31">
        <v>3800</v>
      </c>
      <c r="L143" s="31">
        <v>3685</v>
      </c>
      <c r="M143" s="31">
        <v>2.1080700000000001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4956.6000000000004</v>
      </c>
      <c r="D144" s="40">
        <v>4968.5333333333328</v>
      </c>
      <c r="E144" s="40">
        <v>4894.8666666666659</v>
      </c>
      <c r="F144" s="40">
        <v>4833.1333333333332</v>
      </c>
      <c r="G144" s="40">
        <v>4759.4666666666662</v>
      </c>
      <c r="H144" s="40">
        <v>5030.2666666666655</v>
      </c>
      <c r="I144" s="40">
        <v>5103.9333333333334</v>
      </c>
      <c r="J144" s="40">
        <v>5165.6666666666652</v>
      </c>
      <c r="K144" s="31">
        <v>5042.2</v>
      </c>
      <c r="L144" s="31">
        <v>4906.8</v>
      </c>
      <c r="M144" s="31">
        <v>5.2926399999999996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435.1</v>
      </c>
      <c r="D145" s="40">
        <v>439.65000000000003</v>
      </c>
      <c r="E145" s="40">
        <v>428.15000000000009</v>
      </c>
      <c r="F145" s="40">
        <v>421.20000000000005</v>
      </c>
      <c r="G145" s="40">
        <v>409.7000000000001</v>
      </c>
      <c r="H145" s="40">
        <v>446.60000000000008</v>
      </c>
      <c r="I145" s="40">
        <v>458.09999999999997</v>
      </c>
      <c r="J145" s="40">
        <v>465.05000000000007</v>
      </c>
      <c r="K145" s="31">
        <v>451.15</v>
      </c>
      <c r="L145" s="31">
        <v>432.7</v>
      </c>
      <c r="M145" s="31">
        <v>4.7996400000000001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132.25</v>
      </c>
      <c r="D146" s="40">
        <v>133.16666666666666</v>
      </c>
      <c r="E146" s="40">
        <v>129.08333333333331</v>
      </c>
      <c r="F146" s="40">
        <v>125.91666666666666</v>
      </c>
      <c r="G146" s="40">
        <v>121.83333333333331</v>
      </c>
      <c r="H146" s="40">
        <v>136.33333333333331</v>
      </c>
      <c r="I146" s="40">
        <v>140.41666666666663</v>
      </c>
      <c r="J146" s="40">
        <v>143.58333333333331</v>
      </c>
      <c r="K146" s="31">
        <v>137.25</v>
      </c>
      <c r="L146" s="31">
        <v>130</v>
      </c>
      <c r="M146" s="31">
        <v>14.170999999999999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238.1</v>
      </c>
      <c r="D147" s="40">
        <v>238.65</v>
      </c>
      <c r="E147" s="40">
        <v>236.55</v>
      </c>
      <c r="F147" s="40">
        <v>235</v>
      </c>
      <c r="G147" s="40">
        <v>232.9</v>
      </c>
      <c r="H147" s="40">
        <v>240.20000000000002</v>
      </c>
      <c r="I147" s="40">
        <v>242.29999999999998</v>
      </c>
      <c r="J147" s="40">
        <v>243.85000000000002</v>
      </c>
      <c r="K147" s="31">
        <v>240.75</v>
      </c>
      <c r="L147" s="31">
        <v>237.1</v>
      </c>
      <c r="M147" s="31">
        <v>2.6214499999999998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79.349999999999994</v>
      </c>
      <c r="D148" s="40">
        <v>79.75</v>
      </c>
      <c r="E148" s="40">
        <v>78.599999999999994</v>
      </c>
      <c r="F148" s="40">
        <v>77.849999999999994</v>
      </c>
      <c r="G148" s="40">
        <v>76.699999999999989</v>
      </c>
      <c r="H148" s="40">
        <v>80.5</v>
      </c>
      <c r="I148" s="40">
        <v>81.650000000000006</v>
      </c>
      <c r="J148" s="40">
        <v>82.4</v>
      </c>
      <c r="K148" s="31">
        <v>80.900000000000006</v>
      </c>
      <c r="L148" s="31">
        <v>79</v>
      </c>
      <c r="M148" s="31">
        <v>16.143280000000001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2728.95</v>
      </c>
      <c r="D149" s="40">
        <v>2742.0166666666664</v>
      </c>
      <c r="E149" s="40">
        <v>2700.5333333333328</v>
      </c>
      <c r="F149" s="40">
        <v>2672.1166666666663</v>
      </c>
      <c r="G149" s="40">
        <v>2630.6333333333328</v>
      </c>
      <c r="H149" s="40">
        <v>2770.4333333333329</v>
      </c>
      <c r="I149" s="40">
        <v>2811.9166666666665</v>
      </c>
      <c r="J149" s="40">
        <v>2840.333333333333</v>
      </c>
      <c r="K149" s="31">
        <v>2783.5</v>
      </c>
      <c r="L149" s="31">
        <v>2713.6</v>
      </c>
      <c r="M149" s="31">
        <v>5.8926400000000001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202.95</v>
      </c>
      <c r="D150" s="40">
        <v>203</v>
      </c>
      <c r="E150" s="40">
        <v>199.2</v>
      </c>
      <c r="F150" s="40">
        <v>195.45</v>
      </c>
      <c r="G150" s="40">
        <v>191.64999999999998</v>
      </c>
      <c r="H150" s="40">
        <v>206.75</v>
      </c>
      <c r="I150" s="40">
        <v>210.55</v>
      </c>
      <c r="J150" s="40">
        <v>214.3</v>
      </c>
      <c r="K150" s="31">
        <v>206.8</v>
      </c>
      <c r="L150" s="31">
        <v>199.25</v>
      </c>
      <c r="M150" s="31">
        <v>2.10934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551.15</v>
      </c>
      <c r="D151" s="40">
        <v>555.9666666666667</v>
      </c>
      <c r="E151" s="40">
        <v>538.43333333333339</v>
      </c>
      <c r="F151" s="40">
        <v>525.7166666666667</v>
      </c>
      <c r="G151" s="40">
        <v>508.18333333333339</v>
      </c>
      <c r="H151" s="40">
        <v>568.68333333333339</v>
      </c>
      <c r="I151" s="40">
        <v>586.2166666666667</v>
      </c>
      <c r="J151" s="40">
        <v>598.93333333333339</v>
      </c>
      <c r="K151" s="31">
        <v>573.5</v>
      </c>
      <c r="L151" s="31">
        <v>543.25</v>
      </c>
      <c r="M151" s="31">
        <v>8.2751099999999997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1608.85</v>
      </c>
      <c r="D152" s="40">
        <v>1608.2833333333335</v>
      </c>
      <c r="E152" s="40">
        <v>1586.5666666666671</v>
      </c>
      <c r="F152" s="40">
        <v>1564.2833333333335</v>
      </c>
      <c r="G152" s="40">
        <v>1542.5666666666671</v>
      </c>
      <c r="H152" s="40">
        <v>1630.5666666666671</v>
      </c>
      <c r="I152" s="40">
        <v>1652.2833333333338</v>
      </c>
      <c r="J152" s="40">
        <v>1674.5666666666671</v>
      </c>
      <c r="K152" s="31">
        <v>1630</v>
      </c>
      <c r="L152" s="31">
        <v>1586</v>
      </c>
      <c r="M152" s="31">
        <v>0.61431000000000002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76.2</v>
      </c>
      <c r="D153" s="40">
        <v>76.95</v>
      </c>
      <c r="E153" s="40">
        <v>75.25</v>
      </c>
      <c r="F153" s="40">
        <v>74.3</v>
      </c>
      <c r="G153" s="40">
        <v>72.599999999999994</v>
      </c>
      <c r="H153" s="40">
        <v>77.900000000000006</v>
      </c>
      <c r="I153" s="40">
        <v>79.600000000000023</v>
      </c>
      <c r="J153" s="40">
        <v>80.550000000000011</v>
      </c>
      <c r="K153" s="31">
        <v>78.650000000000006</v>
      </c>
      <c r="L153" s="31">
        <v>76</v>
      </c>
      <c r="M153" s="31">
        <v>22.697369999999999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122.75</v>
      </c>
      <c r="D154" s="40">
        <v>123.39999999999999</v>
      </c>
      <c r="E154" s="40">
        <v>121.89999999999998</v>
      </c>
      <c r="F154" s="40">
        <v>121.04999999999998</v>
      </c>
      <c r="G154" s="40">
        <v>119.54999999999997</v>
      </c>
      <c r="H154" s="40">
        <v>124.24999999999999</v>
      </c>
      <c r="I154" s="40">
        <v>125.75000000000001</v>
      </c>
      <c r="J154" s="40">
        <v>126.6</v>
      </c>
      <c r="K154" s="31">
        <v>124.9</v>
      </c>
      <c r="L154" s="31">
        <v>122.55</v>
      </c>
      <c r="M154" s="31">
        <v>4.2788599999999999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745.6</v>
      </c>
      <c r="D155" s="40">
        <v>749.80000000000007</v>
      </c>
      <c r="E155" s="40">
        <v>739.80000000000018</v>
      </c>
      <c r="F155" s="40">
        <v>734.00000000000011</v>
      </c>
      <c r="G155" s="40">
        <v>724.00000000000023</v>
      </c>
      <c r="H155" s="40">
        <v>755.60000000000014</v>
      </c>
      <c r="I155" s="40">
        <v>765.59999999999991</v>
      </c>
      <c r="J155" s="40">
        <v>771.40000000000009</v>
      </c>
      <c r="K155" s="31">
        <v>759.8</v>
      </c>
      <c r="L155" s="31">
        <v>744</v>
      </c>
      <c r="M155" s="31">
        <v>0.22877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1455.55</v>
      </c>
      <c r="D156" s="40">
        <v>1469.25</v>
      </c>
      <c r="E156" s="40">
        <v>1431.3</v>
      </c>
      <c r="F156" s="40">
        <v>1407.05</v>
      </c>
      <c r="G156" s="40">
        <v>1369.1</v>
      </c>
      <c r="H156" s="40">
        <v>1493.5</v>
      </c>
      <c r="I156" s="40">
        <v>1531.4499999999998</v>
      </c>
      <c r="J156" s="40">
        <v>1555.7</v>
      </c>
      <c r="K156" s="31">
        <v>1507.2</v>
      </c>
      <c r="L156" s="31">
        <v>1445</v>
      </c>
      <c r="M156" s="31">
        <v>5.5702800000000003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179.35</v>
      </c>
      <c r="D157" s="40">
        <v>180.6</v>
      </c>
      <c r="E157" s="40">
        <v>177.79999999999998</v>
      </c>
      <c r="F157" s="40">
        <v>176.25</v>
      </c>
      <c r="G157" s="40">
        <v>173.45</v>
      </c>
      <c r="H157" s="40">
        <v>182.14999999999998</v>
      </c>
      <c r="I157" s="40">
        <v>184.95</v>
      </c>
      <c r="J157" s="40">
        <v>186.49999999999997</v>
      </c>
      <c r="K157" s="31">
        <v>183.4</v>
      </c>
      <c r="L157" s="31">
        <v>179.05</v>
      </c>
      <c r="M157" s="31">
        <v>36.897799999999997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355.6</v>
      </c>
      <c r="D158" s="40">
        <v>357.26666666666671</v>
      </c>
      <c r="E158" s="40">
        <v>352.93333333333339</v>
      </c>
      <c r="F158" s="40">
        <v>350.26666666666671</v>
      </c>
      <c r="G158" s="40">
        <v>345.93333333333339</v>
      </c>
      <c r="H158" s="40">
        <v>359.93333333333339</v>
      </c>
      <c r="I158" s="40">
        <v>364.26666666666677</v>
      </c>
      <c r="J158" s="40">
        <v>366.93333333333339</v>
      </c>
      <c r="K158" s="31">
        <v>361.6</v>
      </c>
      <c r="L158" s="31">
        <v>354.6</v>
      </c>
      <c r="M158" s="31">
        <v>0.99055000000000004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84.4</v>
      </c>
      <c r="D159" s="40">
        <v>85.116666666666674</v>
      </c>
      <c r="E159" s="40">
        <v>83.333333333333343</v>
      </c>
      <c r="F159" s="40">
        <v>82.266666666666666</v>
      </c>
      <c r="G159" s="40">
        <v>80.483333333333334</v>
      </c>
      <c r="H159" s="40">
        <v>86.183333333333351</v>
      </c>
      <c r="I159" s="40">
        <v>87.966666666666683</v>
      </c>
      <c r="J159" s="40">
        <v>89.03333333333336</v>
      </c>
      <c r="K159" s="31">
        <v>86.9</v>
      </c>
      <c r="L159" s="31">
        <v>84.05</v>
      </c>
      <c r="M159" s="31">
        <v>133.15656999999999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3434.65</v>
      </c>
      <c r="D160" s="40">
        <v>3454.2000000000003</v>
      </c>
      <c r="E160" s="40">
        <v>3380.4500000000007</v>
      </c>
      <c r="F160" s="40">
        <v>3326.2500000000005</v>
      </c>
      <c r="G160" s="40">
        <v>3252.5000000000009</v>
      </c>
      <c r="H160" s="40">
        <v>3508.4000000000005</v>
      </c>
      <c r="I160" s="40">
        <v>3582.1499999999996</v>
      </c>
      <c r="J160" s="40">
        <v>3636.3500000000004</v>
      </c>
      <c r="K160" s="31">
        <v>3527.95</v>
      </c>
      <c r="L160" s="31">
        <v>3400</v>
      </c>
      <c r="M160" s="31">
        <v>0.36645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502.05</v>
      </c>
      <c r="D161" s="40">
        <v>504.31666666666661</v>
      </c>
      <c r="E161" s="40">
        <v>492.13333333333321</v>
      </c>
      <c r="F161" s="40">
        <v>482.21666666666658</v>
      </c>
      <c r="G161" s="40">
        <v>470.03333333333319</v>
      </c>
      <c r="H161" s="40">
        <v>514.23333333333323</v>
      </c>
      <c r="I161" s="40">
        <v>526.41666666666663</v>
      </c>
      <c r="J161" s="40">
        <v>536.33333333333326</v>
      </c>
      <c r="K161" s="31">
        <v>516.5</v>
      </c>
      <c r="L161" s="31">
        <v>494.4</v>
      </c>
      <c r="M161" s="31">
        <v>3.4039299999999999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227.05</v>
      </c>
      <c r="D162" s="40">
        <v>231.96666666666667</v>
      </c>
      <c r="E162" s="40">
        <v>220.48333333333335</v>
      </c>
      <c r="F162" s="40">
        <v>213.91666666666669</v>
      </c>
      <c r="G162" s="40">
        <v>202.43333333333337</v>
      </c>
      <c r="H162" s="40">
        <v>238.53333333333333</v>
      </c>
      <c r="I162" s="40">
        <v>250.01666666666662</v>
      </c>
      <c r="J162" s="40">
        <v>256.58333333333331</v>
      </c>
      <c r="K162" s="31">
        <v>243.45</v>
      </c>
      <c r="L162" s="31">
        <v>225.4</v>
      </c>
      <c r="M162" s="31">
        <v>30.394220000000001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193.55</v>
      </c>
      <c r="D163" s="40">
        <v>195.43333333333337</v>
      </c>
      <c r="E163" s="40">
        <v>190.96666666666673</v>
      </c>
      <c r="F163" s="40">
        <v>188.38333333333335</v>
      </c>
      <c r="G163" s="40">
        <v>183.91666666666671</v>
      </c>
      <c r="H163" s="40">
        <v>198.01666666666674</v>
      </c>
      <c r="I163" s="40">
        <v>202.48333333333338</v>
      </c>
      <c r="J163" s="40">
        <v>205.06666666666675</v>
      </c>
      <c r="K163" s="31">
        <v>199.9</v>
      </c>
      <c r="L163" s="31">
        <v>192.85</v>
      </c>
      <c r="M163" s="31">
        <v>33.728459999999998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278.64999999999998</v>
      </c>
      <c r="D164" s="40">
        <v>277.95</v>
      </c>
      <c r="E164" s="40">
        <v>274.2</v>
      </c>
      <c r="F164" s="40">
        <v>269.75</v>
      </c>
      <c r="G164" s="40">
        <v>266</v>
      </c>
      <c r="H164" s="40">
        <v>282.39999999999998</v>
      </c>
      <c r="I164" s="40">
        <v>286.14999999999998</v>
      </c>
      <c r="J164" s="40">
        <v>290.59999999999997</v>
      </c>
      <c r="K164" s="31">
        <v>281.7</v>
      </c>
      <c r="L164" s="31">
        <v>273.5</v>
      </c>
      <c r="M164" s="31">
        <v>27.515080000000001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7.45</v>
      </c>
      <c r="D165" s="40">
        <v>7.5333333333333341</v>
      </c>
      <c r="E165" s="40">
        <v>7.3166666666666682</v>
      </c>
      <c r="F165" s="40">
        <v>7.1833333333333345</v>
      </c>
      <c r="G165" s="40">
        <v>6.9666666666666686</v>
      </c>
      <c r="H165" s="40">
        <v>7.6666666666666679</v>
      </c>
      <c r="I165" s="40">
        <v>7.8833333333333346</v>
      </c>
      <c r="J165" s="40">
        <v>8.0166666666666675</v>
      </c>
      <c r="K165" s="31">
        <v>7.75</v>
      </c>
      <c r="L165" s="31">
        <v>7.4</v>
      </c>
      <c r="M165" s="31">
        <v>95.855260000000001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50.85</v>
      </c>
      <c r="D166" s="40">
        <v>51.316666666666663</v>
      </c>
      <c r="E166" s="40">
        <v>50.133333333333326</v>
      </c>
      <c r="F166" s="40">
        <v>49.416666666666664</v>
      </c>
      <c r="G166" s="40">
        <v>48.233333333333327</v>
      </c>
      <c r="H166" s="40">
        <v>52.033333333333324</v>
      </c>
      <c r="I166" s="40">
        <v>53.216666666666661</v>
      </c>
      <c r="J166" s="40">
        <v>53.933333333333323</v>
      </c>
      <c r="K166" s="31">
        <v>52.5</v>
      </c>
      <c r="L166" s="31">
        <v>50.6</v>
      </c>
      <c r="M166" s="31">
        <v>14.23568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166.4</v>
      </c>
      <c r="D167" s="40">
        <v>167.23333333333335</v>
      </c>
      <c r="E167" s="40">
        <v>163.16666666666669</v>
      </c>
      <c r="F167" s="40">
        <v>159.93333333333334</v>
      </c>
      <c r="G167" s="40">
        <v>155.86666666666667</v>
      </c>
      <c r="H167" s="40">
        <v>170.4666666666667</v>
      </c>
      <c r="I167" s="40">
        <v>174.53333333333336</v>
      </c>
      <c r="J167" s="40">
        <v>177.76666666666671</v>
      </c>
      <c r="K167" s="31">
        <v>171.3</v>
      </c>
      <c r="L167" s="31">
        <v>164</v>
      </c>
      <c r="M167" s="31">
        <v>365.71985999999998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305.10000000000002</v>
      </c>
      <c r="D168" s="40">
        <v>305.76666666666665</v>
      </c>
      <c r="E168" s="40">
        <v>301.5333333333333</v>
      </c>
      <c r="F168" s="40">
        <v>297.96666666666664</v>
      </c>
      <c r="G168" s="40">
        <v>293.73333333333329</v>
      </c>
      <c r="H168" s="40">
        <v>309.33333333333331</v>
      </c>
      <c r="I168" s="40">
        <v>313.56666666666666</v>
      </c>
      <c r="J168" s="40">
        <v>317.13333333333333</v>
      </c>
      <c r="K168" s="31">
        <v>310</v>
      </c>
      <c r="L168" s="31">
        <v>302.2</v>
      </c>
      <c r="M168" s="31">
        <v>0.54874000000000001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4656.6000000000004</v>
      </c>
      <c r="D169" s="40">
        <v>4720.8666666666668</v>
      </c>
      <c r="E169" s="40">
        <v>4566.7333333333336</v>
      </c>
      <c r="F169" s="40">
        <v>4476.8666666666668</v>
      </c>
      <c r="G169" s="40">
        <v>4322.7333333333336</v>
      </c>
      <c r="H169" s="40">
        <v>4810.7333333333336</v>
      </c>
      <c r="I169" s="40">
        <v>4964.8666666666668</v>
      </c>
      <c r="J169" s="40">
        <v>5054.7333333333336</v>
      </c>
      <c r="K169" s="31">
        <v>4875</v>
      </c>
      <c r="L169" s="31">
        <v>4631</v>
      </c>
      <c r="M169" s="31">
        <v>0.70140000000000002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39.299999999999997</v>
      </c>
      <c r="D170" s="40">
        <v>39.783333333333331</v>
      </c>
      <c r="E170" s="40">
        <v>38.566666666666663</v>
      </c>
      <c r="F170" s="40">
        <v>37.833333333333329</v>
      </c>
      <c r="G170" s="40">
        <v>36.61666666666666</v>
      </c>
      <c r="H170" s="40">
        <v>40.516666666666666</v>
      </c>
      <c r="I170" s="40">
        <v>41.733333333333334</v>
      </c>
      <c r="J170" s="40">
        <v>42.466666666666669</v>
      </c>
      <c r="K170" s="31">
        <v>41</v>
      </c>
      <c r="L170" s="31">
        <v>39.049999999999997</v>
      </c>
      <c r="M170" s="31">
        <v>288.17707000000001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3345.65</v>
      </c>
      <c r="D171" s="40">
        <v>3348.8000000000006</v>
      </c>
      <c r="E171" s="40">
        <v>3289.6500000000015</v>
      </c>
      <c r="F171" s="40">
        <v>3233.650000000001</v>
      </c>
      <c r="G171" s="40">
        <v>3174.5000000000018</v>
      </c>
      <c r="H171" s="40">
        <v>3404.8000000000011</v>
      </c>
      <c r="I171" s="40">
        <v>3463.95</v>
      </c>
      <c r="J171" s="40">
        <v>3519.9500000000007</v>
      </c>
      <c r="K171" s="31">
        <v>3407.95</v>
      </c>
      <c r="L171" s="31">
        <v>3292.8</v>
      </c>
      <c r="M171" s="31">
        <v>0.50031000000000003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195.2</v>
      </c>
      <c r="D172" s="40">
        <v>197.66666666666666</v>
      </c>
      <c r="E172" s="40">
        <v>191.13333333333333</v>
      </c>
      <c r="F172" s="40">
        <v>187.06666666666666</v>
      </c>
      <c r="G172" s="40">
        <v>180.53333333333333</v>
      </c>
      <c r="H172" s="40">
        <v>201.73333333333332</v>
      </c>
      <c r="I172" s="40">
        <v>208.26666666666668</v>
      </c>
      <c r="J172" s="40">
        <v>212.33333333333331</v>
      </c>
      <c r="K172" s="31">
        <v>204.2</v>
      </c>
      <c r="L172" s="31">
        <v>193.6</v>
      </c>
      <c r="M172" s="31">
        <v>6.3621299999999996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3429.55</v>
      </c>
      <c r="D173" s="40">
        <v>3430.9666666666667</v>
      </c>
      <c r="E173" s="40">
        <v>3411.5833333333335</v>
      </c>
      <c r="F173" s="40">
        <v>3393.6166666666668</v>
      </c>
      <c r="G173" s="40">
        <v>3374.2333333333336</v>
      </c>
      <c r="H173" s="40">
        <v>3448.9333333333334</v>
      </c>
      <c r="I173" s="40">
        <v>3468.3166666666666</v>
      </c>
      <c r="J173" s="40">
        <v>3486.2833333333333</v>
      </c>
      <c r="K173" s="31">
        <v>3450.35</v>
      </c>
      <c r="L173" s="31">
        <v>3413</v>
      </c>
      <c r="M173" s="31">
        <v>6.0339999999999998E-2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143.30000000000001</v>
      </c>
      <c r="D174" s="40">
        <v>144.1</v>
      </c>
      <c r="E174" s="40">
        <v>141.75</v>
      </c>
      <c r="F174" s="40">
        <v>140.20000000000002</v>
      </c>
      <c r="G174" s="40">
        <v>137.85000000000002</v>
      </c>
      <c r="H174" s="40">
        <v>145.64999999999998</v>
      </c>
      <c r="I174" s="40">
        <v>147.99999999999994</v>
      </c>
      <c r="J174" s="40">
        <v>149.54999999999995</v>
      </c>
      <c r="K174" s="31">
        <v>146.44999999999999</v>
      </c>
      <c r="L174" s="31">
        <v>142.55000000000001</v>
      </c>
      <c r="M174" s="31">
        <v>6.8771899999999997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5836.4</v>
      </c>
      <c r="D175" s="40">
        <v>5845.8833333333341</v>
      </c>
      <c r="E175" s="40">
        <v>5805.7166666666681</v>
      </c>
      <c r="F175" s="40">
        <v>5775.0333333333338</v>
      </c>
      <c r="G175" s="40">
        <v>5734.8666666666677</v>
      </c>
      <c r="H175" s="40">
        <v>5876.5666666666684</v>
      </c>
      <c r="I175" s="40">
        <v>5916.7333333333345</v>
      </c>
      <c r="J175" s="40">
        <v>5947.4166666666688</v>
      </c>
      <c r="K175" s="31">
        <v>5886.05</v>
      </c>
      <c r="L175" s="31">
        <v>5815.2</v>
      </c>
      <c r="M175" s="31">
        <v>3.9919999999999997E-2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3897.4</v>
      </c>
      <c r="D176" s="40">
        <v>3949.7999999999997</v>
      </c>
      <c r="E176" s="40">
        <v>3827.5999999999995</v>
      </c>
      <c r="F176" s="40">
        <v>3757.7999999999997</v>
      </c>
      <c r="G176" s="40">
        <v>3635.5999999999995</v>
      </c>
      <c r="H176" s="40">
        <v>4019.5999999999995</v>
      </c>
      <c r="I176" s="40">
        <v>4141.7999999999993</v>
      </c>
      <c r="J176" s="40">
        <v>4211.5999999999995</v>
      </c>
      <c r="K176" s="31">
        <v>4072</v>
      </c>
      <c r="L176" s="31">
        <v>3880</v>
      </c>
      <c r="M176" s="31">
        <v>1.3407100000000001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1483.65</v>
      </c>
      <c r="D177" s="40">
        <v>1485.5666666666666</v>
      </c>
      <c r="E177" s="40">
        <v>1474.1333333333332</v>
      </c>
      <c r="F177" s="40">
        <v>1464.6166666666666</v>
      </c>
      <c r="G177" s="40">
        <v>1453.1833333333332</v>
      </c>
      <c r="H177" s="40">
        <v>1495.0833333333333</v>
      </c>
      <c r="I177" s="40">
        <v>1506.5166666666667</v>
      </c>
      <c r="J177" s="40">
        <v>1516.0333333333333</v>
      </c>
      <c r="K177" s="31">
        <v>1497</v>
      </c>
      <c r="L177" s="31">
        <v>1476.05</v>
      </c>
      <c r="M177" s="31">
        <v>0.47460999999999998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504.75</v>
      </c>
      <c r="D178" s="40">
        <v>510.05</v>
      </c>
      <c r="E178" s="40">
        <v>498.15</v>
      </c>
      <c r="F178" s="40">
        <v>491.54999999999995</v>
      </c>
      <c r="G178" s="40">
        <v>479.64999999999992</v>
      </c>
      <c r="H178" s="40">
        <v>516.65000000000009</v>
      </c>
      <c r="I178" s="40">
        <v>528.54999999999995</v>
      </c>
      <c r="J178" s="40">
        <v>535.15000000000009</v>
      </c>
      <c r="K178" s="31">
        <v>521.95000000000005</v>
      </c>
      <c r="L178" s="31">
        <v>503.45</v>
      </c>
      <c r="M178" s="31">
        <v>11.47247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1249.75</v>
      </c>
      <c r="D179" s="40">
        <v>1274.3</v>
      </c>
      <c r="E179" s="40">
        <v>1220.05</v>
      </c>
      <c r="F179" s="40">
        <v>1190.3499999999999</v>
      </c>
      <c r="G179" s="40">
        <v>1136.0999999999999</v>
      </c>
      <c r="H179" s="40">
        <v>1304</v>
      </c>
      <c r="I179" s="40">
        <v>1358.25</v>
      </c>
      <c r="J179" s="40">
        <v>1387.95</v>
      </c>
      <c r="K179" s="31">
        <v>1328.55</v>
      </c>
      <c r="L179" s="31">
        <v>1244.5999999999999</v>
      </c>
      <c r="M179" s="31">
        <v>1.0112000000000001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628.85</v>
      </c>
      <c r="D180" s="40">
        <v>630.94999999999993</v>
      </c>
      <c r="E180" s="40">
        <v>623.89999999999986</v>
      </c>
      <c r="F180" s="40">
        <v>618.94999999999993</v>
      </c>
      <c r="G180" s="40">
        <v>611.89999999999986</v>
      </c>
      <c r="H180" s="40">
        <v>635.89999999999986</v>
      </c>
      <c r="I180" s="40">
        <v>642.94999999999982</v>
      </c>
      <c r="J180" s="40">
        <v>647.89999999999986</v>
      </c>
      <c r="K180" s="31">
        <v>638</v>
      </c>
      <c r="L180" s="31">
        <v>626</v>
      </c>
      <c r="M180" s="31">
        <v>0.85465999999999998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1017.95</v>
      </c>
      <c r="D181" s="40">
        <v>1033.0833333333333</v>
      </c>
      <c r="E181" s="40">
        <v>1000.3166666666666</v>
      </c>
      <c r="F181" s="40">
        <v>982.68333333333339</v>
      </c>
      <c r="G181" s="40">
        <v>949.91666666666674</v>
      </c>
      <c r="H181" s="40">
        <v>1050.7166666666665</v>
      </c>
      <c r="I181" s="40">
        <v>1083.4833333333333</v>
      </c>
      <c r="J181" s="40">
        <v>1101.1166666666663</v>
      </c>
      <c r="K181" s="31">
        <v>1065.8499999999999</v>
      </c>
      <c r="L181" s="31">
        <v>1015.45</v>
      </c>
      <c r="M181" s="31">
        <v>19.349129999999999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567.6</v>
      </c>
      <c r="D182" s="40">
        <v>567.65</v>
      </c>
      <c r="E182" s="40">
        <v>563.94999999999993</v>
      </c>
      <c r="F182" s="40">
        <v>560.29999999999995</v>
      </c>
      <c r="G182" s="40">
        <v>556.59999999999991</v>
      </c>
      <c r="H182" s="40">
        <v>571.29999999999995</v>
      </c>
      <c r="I182" s="40">
        <v>575</v>
      </c>
      <c r="J182" s="40">
        <v>578.65</v>
      </c>
      <c r="K182" s="31">
        <v>571.35</v>
      </c>
      <c r="L182" s="31">
        <v>564</v>
      </c>
      <c r="M182" s="31">
        <v>2.0157699999999998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2287.0500000000002</v>
      </c>
      <c r="D183" s="40">
        <v>2289.0666666666671</v>
      </c>
      <c r="E183" s="40">
        <v>2258.483333333334</v>
      </c>
      <c r="F183" s="40">
        <v>2229.916666666667</v>
      </c>
      <c r="G183" s="40">
        <v>2199.3333333333339</v>
      </c>
      <c r="H183" s="40">
        <v>2317.6333333333341</v>
      </c>
      <c r="I183" s="40">
        <v>2348.2166666666672</v>
      </c>
      <c r="J183" s="40">
        <v>2376.7833333333342</v>
      </c>
      <c r="K183" s="31">
        <v>2319.65</v>
      </c>
      <c r="L183" s="31">
        <v>2260.5</v>
      </c>
      <c r="M183" s="31">
        <v>12.27796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321.7</v>
      </c>
      <c r="D184" s="40">
        <v>325.40000000000003</v>
      </c>
      <c r="E184" s="40">
        <v>316.30000000000007</v>
      </c>
      <c r="F184" s="40">
        <v>310.90000000000003</v>
      </c>
      <c r="G184" s="40">
        <v>301.80000000000007</v>
      </c>
      <c r="H184" s="40">
        <v>330.80000000000007</v>
      </c>
      <c r="I184" s="40">
        <v>339.90000000000009</v>
      </c>
      <c r="J184" s="40">
        <v>345.30000000000007</v>
      </c>
      <c r="K184" s="31">
        <v>334.5</v>
      </c>
      <c r="L184" s="31">
        <v>320</v>
      </c>
      <c r="M184" s="31">
        <v>21.82694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605.79999999999995</v>
      </c>
      <c r="D185" s="40">
        <v>610.26666666666665</v>
      </c>
      <c r="E185" s="40">
        <v>597.5333333333333</v>
      </c>
      <c r="F185" s="40">
        <v>589.26666666666665</v>
      </c>
      <c r="G185" s="40">
        <v>576.5333333333333</v>
      </c>
      <c r="H185" s="40">
        <v>618.5333333333333</v>
      </c>
      <c r="I185" s="40">
        <v>631.26666666666665</v>
      </c>
      <c r="J185" s="40">
        <v>639.5333333333333</v>
      </c>
      <c r="K185" s="31">
        <v>623</v>
      </c>
      <c r="L185" s="31">
        <v>602</v>
      </c>
      <c r="M185" s="31">
        <v>5.8800499999999998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1599</v>
      </c>
      <c r="D186" s="40">
        <v>1610.3333333333333</v>
      </c>
      <c r="E186" s="40">
        <v>1580.6666666666665</v>
      </c>
      <c r="F186" s="40">
        <v>1562.3333333333333</v>
      </c>
      <c r="G186" s="40">
        <v>1532.6666666666665</v>
      </c>
      <c r="H186" s="40">
        <v>1628.6666666666665</v>
      </c>
      <c r="I186" s="40">
        <v>1658.333333333333</v>
      </c>
      <c r="J186" s="40">
        <v>1676.6666666666665</v>
      </c>
      <c r="K186" s="31">
        <v>1640</v>
      </c>
      <c r="L186" s="31">
        <v>1592</v>
      </c>
      <c r="M186" s="31">
        <v>10.37021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366.9</v>
      </c>
      <c r="D187" s="40">
        <v>371.7166666666667</v>
      </c>
      <c r="E187" s="40">
        <v>361.18333333333339</v>
      </c>
      <c r="F187" s="40">
        <v>355.4666666666667</v>
      </c>
      <c r="G187" s="40">
        <v>344.93333333333339</v>
      </c>
      <c r="H187" s="40">
        <v>377.43333333333339</v>
      </c>
      <c r="I187" s="40">
        <v>387.9666666666667</v>
      </c>
      <c r="J187" s="40">
        <v>393.68333333333339</v>
      </c>
      <c r="K187" s="31">
        <v>382.25</v>
      </c>
      <c r="L187" s="31">
        <v>366</v>
      </c>
      <c r="M187" s="31">
        <v>7.6368499999999999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138.9</v>
      </c>
      <c r="D188" s="40">
        <v>140.28333333333333</v>
      </c>
      <c r="E188" s="40">
        <v>137.11666666666667</v>
      </c>
      <c r="F188" s="40">
        <v>135.33333333333334</v>
      </c>
      <c r="G188" s="40">
        <v>132.16666666666669</v>
      </c>
      <c r="H188" s="40">
        <v>142.06666666666666</v>
      </c>
      <c r="I188" s="40">
        <v>145.23333333333335</v>
      </c>
      <c r="J188" s="40">
        <v>147.01666666666665</v>
      </c>
      <c r="K188" s="31">
        <v>143.44999999999999</v>
      </c>
      <c r="L188" s="31">
        <v>138.5</v>
      </c>
      <c r="M188" s="31">
        <v>16.985610000000001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1463.55</v>
      </c>
      <c r="D189" s="40">
        <v>1461.7333333333333</v>
      </c>
      <c r="E189" s="40">
        <v>1443.8166666666666</v>
      </c>
      <c r="F189" s="40">
        <v>1424.0833333333333</v>
      </c>
      <c r="G189" s="40">
        <v>1406.1666666666665</v>
      </c>
      <c r="H189" s="40">
        <v>1481.4666666666667</v>
      </c>
      <c r="I189" s="40">
        <v>1499.3833333333332</v>
      </c>
      <c r="J189" s="40">
        <v>1519.1166666666668</v>
      </c>
      <c r="K189" s="31">
        <v>1479.65</v>
      </c>
      <c r="L189" s="31">
        <v>1442</v>
      </c>
      <c r="M189" s="31">
        <v>0.49604999999999999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770.6</v>
      </c>
      <c r="D190" s="40">
        <v>786.38333333333321</v>
      </c>
      <c r="E190" s="40">
        <v>747.76666666666642</v>
      </c>
      <c r="F190" s="40">
        <v>724.93333333333317</v>
      </c>
      <c r="G190" s="40">
        <v>686.31666666666638</v>
      </c>
      <c r="H190" s="40">
        <v>809.21666666666647</v>
      </c>
      <c r="I190" s="40">
        <v>847.83333333333326</v>
      </c>
      <c r="J190" s="40">
        <v>870.66666666666652</v>
      </c>
      <c r="K190" s="31">
        <v>825</v>
      </c>
      <c r="L190" s="31">
        <v>763.55</v>
      </c>
      <c r="M190" s="31">
        <v>11.856339999999999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168.9</v>
      </c>
      <c r="D191" s="40">
        <v>170.31666666666669</v>
      </c>
      <c r="E191" s="40">
        <v>167.08333333333337</v>
      </c>
      <c r="F191" s="40">
        <v>165.26666666666668</v>
      </c>
      <c r="G191" s="40">
        <v>162.03333333333336</v>
      </c>
      <c r="H191" s="40">
        <v>172.13333333333338</v>
      </c>
      <c r="I191" s="40">
        <v>175.36666666666667</v>
      </c>
      <c r="J191" s="40">
        <v>177.18333333333339</v>
      </c>
      <c r="K191" s="31">
        <v>173.55</v>
      </c>
      <c r="L191" s="31">
        <v>168.5</v>
      </c>
      <c r="M191" s="31">
        <v>3.5531000000000001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2025.1</v>
      </c>
      <c r="D192" s="40">
        <v>2046.3166666666666</v>
      </c>
      <c r="E192" s="40">
        <v>1984.7833333333333</v>
      </c>
      <c r="F192" s="40">
        <v>1944.4666666666667</v>
      </c>
      <c r="G192" s="40">
        <v>1882.9333333333334</v>
      </c>
      <c r="H192" s="40">
        <v>2086.6333333333332</v>
      </c>
      <c r="I192" s="40">
        <v>2148.1666666666661</v>
      </c>
      <c r="J192" s="40">
        <v>2188.4833333333331</v>
      </c>
      <c r="K192" s="31">
        <v>2107.85</v>
      </c>
      <c r="L192" s="31">
        <v>2006</v>
      </c>
      <c r="M192" s="31">
        <v>1.26014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621.25</v>
      </c>
      <c r="D193" s="40">
        <v>628.5</v>
      </c>
      <c r="E193" s="40">
        <v>610.15</v>
      </c>
      <c r="F193" s="40">
        <v>599.04999999999995</v>
      </c>
      <c r="G193" s="40">
        <v>580.69999999999993</v>
      </c>
      <c r="H193" s="40">
        <v>639.6</v>
      </c>
      <c r="I193" s="40">
        <v>657.94999999999993</v>
      </c>
      <c r="J193" s="40">
        <v>669.05000000000007</v>
      </c>
      <c r="K193" s="31">
        <v>646.85</v>
      </c>
      <c r="L193" s="31">
        <v>617.4</v>
      </c>
      <c r="M193" s="31">
        <v>36.181629999999998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487.7</v>
      </c>
      <c r="D194" s="40">
        <v>494.95000000000005</v>
      </c>
      <c r="E194" s="40">
        <v>471.70000000000005</v>
      </c>
      <c r="F194" s="40">
        <v>455.7</v>
      </c>
      <c r="G194" s="40">
        <v>432.45</v>
      </c>
      <c r="H194" s="40">
        <v>510.9500000000001</v>
      </c>
      <c r="I194" s="40">
        <v>534.20000000000005</v>
      </c>
      <c r="J194" s="40">
        <v>550.20000000000016</v>
      </c>
      <c r="K194" s="31">
        <v>518.20000000000005</v>
      </c>
      <c r="L194" s="31">
        <v>478.95</v>
      </c>
      <c r="M194" s="31">
        <v>60.522750000000002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106.6</v>
      </c>
      <c r="D195" s="40">
        <v>107.31666666666666</v>
      </c>
      <c r="E195" s="40">
        <v>105.13333333333333</v>
      </c>
      <c r="F195" s="40">
        <v>103.66666666666666</v>
      </c>
      <c r="G195" s="40">
        <v>101.48333333333332</v>
      </c>
      <c r="H195" s="40">
        <v>108.78333333333333</v>
      </c>
      <c r="I195" s="40">
        <v>110.96666666666667</v>
      </c>
      <c r="J195" s="40">
        <v>112.43333333333334</v>
      </c>
      <c r="K195" s="31">
        <v>109.5</v>
      </c>
      <c r="L195" s="31">
        <v>105.85</v>
      </c>
      <c r="M195" s="31">
        <v>9.47851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138.44999999999999</v>
      </c>
      <c r="D196" s="40">
        <v>141.79999999999998</v>
      </c>
      <c r="E196" s="40">
        <v>132.84999999999997</v>
      </c>
      <c r="F196" s="40">
        <v>127.24999999999997</v>
      </c>
      <c r="G196" s="40">
        <v>118.29999999999995</v>
      </c>
      <c r="H196" s="40">
        <v>147.39999999999998</v>
      </c>
      <c r="I196" s="40">
        <v>156.34999999999997</v>
      </c>
      <c r="J196" s="40">
        <v>161.94999999999999</v>
      </c>
      <c r="K196" s="31">
        <v>150.75</v>
      </c>
      <c r="L196" s="31">
        <v>136.19999999999999</v>
      </c>
      <c r="M196" s="31">
        <v>110.24365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314.10000000000002</v>
      </c>
      <c r="D197" s="40">
        <v>313.61666666666667</v>
      </c>
      <c r="E197" s="40">
        <v>311.48333333333335</v>
      </c>
      <c r="F197" s="40">
        <v>308.86666666666667</v>
      </c>
      <c r="G197" s="40">
        <v>306.73333333333335</v>
      </c>
      <c r="H197" s="40">
        <v>316.23333333333335</v>
      </c>
      <c r="I197" s="40">
        <v>318.36666666666667</v>
      </c>
      <c r="J197" s="40">
        <v>320.98333333333335</v>
      </c>
      <c r="K197" s="31">
        <v>315.75</v>
      </c>
      <c r="L197" s="31">
        <v>311</v>
      </c>
      <c r="M197" s="31">
        <v>9.8292800000000007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590.1</v>
      </c>
      <c r="D198" s="40">
        <v>592.66666666666663</v>
      </c>
      <c r="E198" s="40">
        <v>585.43333333333328</v>
      </c>
      <c r="F198" s="40">
        <v>580.76666666666665</v>
      </c>
      <c r="G198" s="40">
        <v>573.5333333333333</v>
      </c>
      <c r="H198" s="40">
        <v>597.33333333333326</v>
      </c>
      <c r="I198" s="40">
        <v>604.56666666666661</v>
      </c>
      <c r="J198" s="40">
        <v>609.23333333333323</v>
      </c>
      <c r="K198" s="31">
        <v>599.9</v>
      </c>
      <c r="L198" s="31">
        <v>588</v>
      </c>
      <c r="M198" s="31">
        <v>0.46839999999999998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2433.85</v>
      </c>
      <c r="D199" s="40">
        <v>2453.4833333333331</v>
      </c>
      <c r="E199" s="40">
        <v>2370.4166666666661</v>
      </c>
      <c r="F199" s="40">
        <v>2306.9833333333331</v>
      </c>
      <c r="G199" s="40">
        <v>2223.9166666666661</v>
      </c>
      <c r="H199" s="40">
        <v>2516.9166666666661</v>
      </c>
      <c r="I199" s="40">
        <v>2599.9833333333327</v>
      </c>
      <c r="J199" s="40">
        <v>2663.4166666666661</v>
      </c>
      <c r="K199" s="31">
        <v>2536.5500000000002</v>
      </c>
      <c r="L199" s="31">
        <v>2390.0500000000002</v>
      </c>
      <c r="M199" s="31">
        <v>2.10717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1275.45</v>
      </c>
      <c r="D200" s="40">
        <v>1289.0333333333335</v>
      </c>
      <c r="E200" s="40">
        <v>1258.2166666666672</v>
      </c>
      <c r="F200" s="40">
        <v>1240.9833333333336</v>
      </c>
      <c r="G200" s="40">
        <v>1210.1666666666672</v>
      </c>
      <c r="H200" s="40">
        <v>1306.2666666666671</v>
      </c>
      <c r="I200" s="40">
        <v>1337.0833333333333</v>
      </c>
      <c r="J200" s="40">
        <v>1354.3166666666671</v>
      </c>
      <c r="K200" s="31">
        <v>1319.85</v>
      </c>
      <c r="L200" s="31">
        <v>1271.8</v>
      </c>
      <c r="M200" s="31">
        <v>28.61608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2894.5</v>
      </c>
      <c r="D201" s="40">
        <v>2901.5166666666664</v>
      </c>
      <c r="E201" s="40">
        <v>2878.083333333333</v>
      </c>
      <c r="F201" s="40">
        <v>2861.6666666666665</v>
      </c>
      <c r="G201" s="40">
        <v>2838.2333333333331</v>
      </c>
      <c r="H201" s="40">
        <v>2917.9333333333329</v>
      </c>
      <c r="I201" s="40">
        <v>2941.3666666666663</v>
      </c>
      <c r="J201" s="40">
        <v>2957.7833333333328</v>
      </c>
      <c r="K201" s="31">
        <v>2924.95</v>
      </c>
      <c r="L201" s="31">
        <v>2885.1</v>
      </c>
      <c r="M201" s="31">
        <v>4.8917299999999999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1614.9</v>
      </c>
      <c r="D202" s="40">
        <v>1609.5833333333333</v>
      </c>
      <c r="E202" s="40">
        <v>1592.3166666666666</v>
      </c>
      <c r="F202" s="40">
        <v>1569.7333333333333</v>
      </c>
      <c r="G202" s="40">
        <v>1552.4666666666667</v>
      </c>
      <c r="H202" s="40">
        <v>1632.1666666666665</v>
      </c>
      <c r="I202" s="40">
        <v>1649.4333333333334</v>
      </c>
      <c r="J202" s="40">
        <v>1672.0166666666664</v>
      </c>
      <c r="K202" s="31">
        <v>1626.85</v>
      </c>
      <c r="L202" s="31">
        <v>1587</v>
      </c>
      <c r="M202" s="31">
        <v>93.004149999999996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725.65</v>
      </c>
      <c r="D203" s="40">
        <v>730.44999999999993</v>
      </c>
      <c r="E203" s="40">
        <v>719.19999999999982</v>
      </c>
      <c r="F203" s="40">
        <v>712.74999999999989</v>
      </c>
      <c r="G203" s="40">
        <v>701.49999999999977</v>
      </c>
      <c r="H203" s="40">
        <v>736.89999999999986</v>
      </c>
      <c r="I203" s="40">
        <v>748.15000000000009</v>
      </c>
      <c r="J203" s="40">
        <v>754.59999999999991</v>
      </c>
      <c r="K203" s="31">
        <v>741.7</v>
      </c>
      <c r="L203" s="31">
        <v>724</v>
      </c>
      <c r="M203" s="31">
        <v>19.391539999999999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78.900000000000006</v>
      </c>
      <c r="D204" s="40">
        <v>80.083333333333329</v>
      </c>
      <c r="E204" s="40">
        <v>77.566666666666663</v>
      </c>
      <c r="F204" s="40">
        <v>76.233333333333334</v>
      </c>
      <c r="G204" s="40">
        <v>73.716666666666669</v>
      </c>
      <c r="H204" s="40">
        <v>81.416666666666657</v>
      </c>
      <c r="I204" s="40">
        <v>83.933333333333337</v>
      </c>
      <c r="J204" s="40">
        <v>85.266666666666652</v>
      </c>
      <c r="K204" s="31">
        <v>82.6</v>
      </c>
      <c r="L204" s="31">
        <v>78.75</v>
      </c>
      <c r="M204" s="31">
        <v>67.754220000000004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1375.85</v>
      </c>
      <c r="D205" s="40">
        <v>1388.95</v>
      </c>
      <c r="E205" s="40">
        <v>1357.9</v>
      </c>
      <c r="F205" s="40">
        <v>1339.95</v>
      </c>
      <c r="G205" s="40">
        <v>1308.9000000000001</v>
      </c>
      <c r="H205" s="40">
        <v>1406.9</v>
      </c>
      <c r="I205" s="40">
        <v>1437.9499999999998</v>
      </c>
      <c r="J205" s="40">
        <v>1455.9</v>
      </c>
      <c r="K205" s="31">
        <v>1420</v>
      </c>
      <c r="L205" s="31">
        <v>1371</v>
      </c>
      <c r="M205" s="31">
        <v>2.70838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1431.15</v>
      </c>
      <c r="D206" s="40">
        <v>1438.7666666666667</v>
      </c>
      <c r="E206" s="40">
        <v>1417.3833333333332</v>
      </c>
      <c r="F206" s="40">
        <v>1403.6166666666666</v>
      </c>
      <c r="G206" s="40">
        <v>1382.2333333333331</v>
      </c>
      <c r="H206" s="40">
        <v>1452.5333333333333</v>
      </c>
      <c r="I206" s="40">
        <v>1473.916666666667</v>
      </c>
      <c r="J206" s="40">
        <v>1487.6833333333334</v>
      </c>
      <c r="K206" s="31">
        <v>1460.15</v>
      </c>
      <c r="L206" s="31">
        <v>1425</v>
      </c>
      <c r="M206" s="31">
        <v>0.34007999999999999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1369.4</v>
      </c>
      <c r="D207" s="40">
        <v>1381.6499999999999</v>
      </c>
      <c r="E207" s="40">
        <v>1352.7499999999998</v>
      </c>
      <c r="F207" s="40">
        <v>1336.1</v>
      </c>
      <c r="G207" s="40">
        <v>1307.1999999999998</v>
      </c>
      <c r="H207" s="40">
        <v>1398.2999999999997</v>
      </c>
      <c r="I207" s="40">
        <v>1427.1999999999998</v>
      </c>
      <c r="J207" s="40">
        <v>1443.8499999999997</v>
      </c>
      <c r="K207" s="31">
        <v>1410.55</v>
      </c>
      <c r="L207" s="31">
        <v>1365</v>
      </c>
      <c r="M207" s="31">
        <v>7.3863599999999998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252.7</v>
      </c>
      <c r="D208" s="40">
        <v>254</v>
      </c>
      <c r="E208" s="40">
        <v>250.75</v>
      </c>
      <c r="F208" s="40">
        <v>248.8</v>
      </c>
      <c r="G208" s="40">
        <v>245.55</v>
      </c>
      <c r="H208" s="40">
        <v>255.95</v>
      </c>
      <c r="I208" s="40">
        <v>259.2</v>
      </c>
      <c r="J208" s="40">
        <v>261.14999999999998</v>
      </c>
      <c r="K208" s="31">
        <v>257.25</v>
      </c>
      <c r="L208" s="31">
        <v>252.05</v>
      </c>
      <c r="M208" s="31">
        <v>2.1601900000000001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137</v>
      </c>
      <c r="D209" s="40">
        <v>138.18333333333334</v>
      </c>
      <c r="E209" s="40">
        <v>135.36666666666667</v>
      </c>
      <c r="F209" s="40">
        <v>133.73333333333335</v>
      </c>
      <c r="G209" s="40">
        <v>130.91666666666669</v>
      </c>
      <c r="H209" s="40">
        <v>139.81666666666666</v>
      </c>
      <c r="I209" s="40">
        <v>142.63333333333333</v>
      </c>
      <c r="J209" s="40">
        <v>144.26666666666665</v>
      </c>
      <c r="K209" s="31">
        <v>141</v>
      </c>
      <c r="L209" s="31">
        <v>136.55000000000001</v>
      </c>
      <c r="M209" s="31">
        <v>6.23299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2798.15</v>
      </c>
      <c r="D210" s="40">
        <v>2809.7166666666667</v>
      </c>
      <c r="E210" s="40">
        <v>2769.4333333333334</v>
      </c>
      <c r="F210" s="40">
        <v>2740.7166666666667</v>
      </c>
      <c r="G210" s="40">
        <v>2700.4333333333334</v>
      </c>
      <c r="H210" s="40">
        <v>2838.4333333333334</v>
      </c>
      <c r="I210" s="40">
        <v>2878.7166666666672</v>
      </c>
      <c r="J210" s="40">
        <v>2907.4333333333334</v>
      </c>
      <c r="K210" s="31">
        <v>2850</v>
      </c>
      <c r="L210" s="31">
        <v>2781</v>
      </c>
      <c r="M210" s="31">
        <v>4.6862399999999997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52.45</v>
      </c>
      <c r="D211" s="40">
        <v>53.016666666666673</v>
      </c>
      <c r="E211" s="40">
        <v>51.483333333333348</v>
      </c>
      <c r="F211" s="40">
        <v>50.516666666666673</v>
      </c>
      <c r="G211" s="40">
        <v>48.983333333333348</v>
      </c>
      <c r="H211" s="40">
        <v>53.983333333333348</v>
      </c>
      <c r="I211" s="40">
        <v>55.516666666666666</v>
      </c>
      <c r="J211" s="40">
        <v>56.483333333333348</v>
      </c>
      <c r="K211" s="31">
        <v>54.55</v>
      </c>
      <c r="L211" s="31">
        <v>52.05</v>
      </c>
      <c r="M211" s="31">
        <v>63.623950000000001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475.9</v>
      </c>
      <c r="D212" s="40">
        <v>482.8</v>
      </c>
      <c r="E212" s="40">
        <v>467.1</v>
      </c>
      <c r="F212" s="40">
        <v>458.3</v>
      </c>
      <c r="G212" s="40">
        <v>442.6</v>
      </c>
      <c r="H212" s="40">
        <v>491.6</v>
      </c>
      <c r="I212" s="40">
        <v>507.29999999999995</v>
      </c>
      <c r="J212" s="40">
        <v>516.1</v>
      </c>
      <c r="K212" s="31">
        <v>498.5</v>
      </c>
      <c r="L212" s="31">
        <v>474</v>
      </c>
      <c r="M212" s="31">
        <v>112.31113000000001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1346.9</v>
      </c>
      <c r="D213" s="40">
        <v>1358.2333333333333</v>
      </c>
      <c r="E213" s="40">
        <v>1328.6666666666667</v>
      </c>
      <c r="F213" s="40">
        <v>1310.4333333333334</v>
      </c>
      <c r="G213" s="40">
        <v>1280.8666666666668</v>
      </c>
      <c r="H213" s="40">
        <v>1376.4666666666667</v>
      </c>
      <c r="I213" s="40">
        <v>1406.0333333333333</v>
      </c>
      <c r="J213" s="40">
        <v>1424.2666666666667</v>
      </c>
      <c r="K213" s="31">
        <v>1387.8</v>
      </c>
      <c r="L213" s="31">
        <v>1340</v>
      </c>
      <c r="M213" s="31">
        <v>5.9371799999999997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125</v>
      </c>
      <c r="D214" s="40">
        <v>127.63333333333333</v>
      </c>
      <c r="E214" s="40">
        <v>121.56666666666666</v>
      </c>
      <c r="F214" s="40">
        <v>118.13333333333334</v>
      </c>
      <c r="G214" s="40">
        <v>112.06666666666668</v>
      </c>
      <c r="H214" s="40">
        <v>131.06666666666666</v>
      </c>
      <c r="I214" s="40">
        <v>137.13333333333333</v>
      </c>
      <c r="J214" s="40">
        <v>140.56666666666663</v>
      </c>
      <c r="K214" s="31">
        <v>133.69999999999999</v>
      </c>
      <c r="L214" s="31">
        <v>124.2</v>
      </c>
      <c r="M214" s="31">
        <v>380.66070999999999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311.60000000000002</v>
      </c>
      <c r="D215" s="40">
        <v>313.0333333333333</v>
      </c>
      <c r="E215" s="40">
        <v>308.11666666666662</v>
      </c>
      <c r="F215" s="40">
        <v>304.63333333333333</v>
      </c>
      <c r="G215" s="40">
        <v>299.71666666666664</v>
      </c>
      <c r="H215" s="40">
        <v>316.51666666666659</v>
      </c>
      <c r="I215" s="40">
        <v>321.43333333333334</v>
      </c>
      <c r="J215" s="40">
        <v>324.91666666666657</v>
      </c>
      <c r="K215" s="31">
        <v>317.95</v>
      </c>
      <c r="L215" s="31">
        <v>309.55</v>
      </c>
      <c r="M215" s="31">
        <v>48.503979999999999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2686.05</v>
      </c>
      <c r="D216" s="40">
        <v>2698.6833333333334</v>
      </c>
      <c r="E216" s="40">
        <v>2663.3666666666668</v>
      </c>
      <c r="F216" s="40">
        <v>2640.6833333333334</v>
      </c>
      <c r="G216" s="40">
        <v>2605.3666666666668</v>
      </c>
      <c r="H216" s="40">
        <v>2721.3666666666668</v>
      </c>
      <c r="I216" s="40">
        <v>2756.6833333333334</v>
      </c>
      <c r="J216" s="40">
        <v>2779.3666666666668</v>
      </c>
      <c r="K216" s="31">
        <v>2734</v>
      </c>
      <c r="L216" s="31">
        <v>2676</v>
      </c>
      <c r="M216" s="31">
        <v>8.6247100000000003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314.64999999999998</v>
      </c>
      <c r="D217" s="40">
        <v>314</v>
      </c>
      <c r="E217" s="40">
        <v>312.39999999999998</v>
      </c>
      <c r="F217" s="40">
        <v>310.14999999999998</v>
      </c>
      <c r="G217" s="40">
        <v>308.54999999999995</v>
      </c>
      <c r="H217" s="40">
        <v>316.25</v>
      </c>
      <c r="I217" s="40">
        <v>317.85000000000002</v>
      </c>
      <c r="J217" s="40">
        <v>320.10000000000002</v>
      </c>
      <c r="K217" s="31">
        <v>315.60000000000002</v>
      </c>
      <c r="L217" s="31">
        <v>311.75</v>
      </c>
      <c r="M217" s="31">
        <v>7.6401399999999997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45819.3</v>
      </c>
      <c r="D218" s="40">
        <v>46217.866666666669</v>
      </c>
      <c r="E218" s="40">
        <v>45301.433333333334</v>
      </c>
      <c r="F218" s="40">
        <v>44783.566666666666</v>
      </c>
      <c r="G218" s="40">
        <v>43867.133333333331</v>
      </c>
      <c r="H218" s="40">
        <v>46735.733333333337</v>
      </c>
      <c r="I218" s="40">
        <v>47652.166666666672</v>
      </c>
      <c r="J218" s="40">
        <v>48170.03333333334</v>
      </c>
      <c r="K218" s="31">
        <v>47134.3</v>
      </c>
      <c r="L218" s="31">
        <v>45700</v>
      </c>
      <c r="M218" s="31">
        <v>5.0279999999999998E-2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44.85</v>
      </c>
      <c r="D219" s="40">
        <v>45.166666666666664</v>
      </c>
      <c r="E219" s="40">
        <v>44.383333333333326</v>
      </c>
      <c r="F219" s="40">
        <v>43.916666666666664</v>
      </c>
      <c r="G219" s="40">
        <v>43.133333333333326</v>
      </c>
      <c r="H219" s="40">
        <v>45.633333333333326</v>
      </c>
      <c r="I219" s="40">
        <v>46.416666666666671</v>
      </c>
      <c r="J219" s="40">
        <v>46.883333333333326</v>
      </c>
      <c r="K219" s="31">
        <v>45.95</v>
      </c>
      <c r="L219" s="31">
        <v>44.7</v>
      </c>
      <c r="M219" s="31">
        <v>23.503779999999999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2750.95</v>
      </c>
      <c r="D220" s="40">
        <v>2754.3166666666671</v>
      </c>
      <c r="E220" s="40">
        <v>2713.6333333333341</v>
      </c>
      <c r="F220" s="40">
        <v>2676.3166666666671</v>
      </c>
      <c r="G220" s="40">
        <v>2635.6333333333341</v>
      </c>
      <c r="H220" s="40">
        <v>2791.6333333333341</v>
      </c>
      <c r="I220" s="40">
        <v>2832.3166666666675</v>
      </c>
      <c r="J220" s="40">
        <v>2869.6333333333341</v>
      </c>
      <c r="K220" s="31">
        <v>2795</v>
      </c>
      <c r="L220" s="31">
        <v>2717</v>
      </c>
      <c r="M220" s="31">
        <v>35.856050000000003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266.7</v>
      </c>
      <c r="D221" s="40">
        <v>268.09999999999997</v>
      </c>
      <c r="E221" s="40">
        <v>264.74999999999994</v>
      </c>
      <c r="F221" s="40">
        <v>262.79999999999995</v>
      </c>
      <c r="G221" s="40">
        <v>259.44999999999993</v>
      </c>
      <c r="H221" s="40">
        <v>270.04999999999995</v>
      </c>
      <c r="I221" s="40">
        <v>273.39999999999998</v>
      </c>
      <c r="J221" s="40">
        <v>275.34999999999997</v>
      </c>
      <c r="K221" s="31">
        <v>271.45</v>
      </c>
      <c r="L221" s="31">
        <v>266.14999999999998</v>
      </c>
      <c r="M221" s="31">
        <v>0.60679000000000005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689.5</v>
      </c>
      <c r="D222" s="40">
        <v>694.2833333333333</v>
      </c>
      <c r="E222" s="40">
        <v>683.56666666666661</v>
      </c>
      <c r="F222" s="40">
        <v>677.63333333333333</v>
      </c>
      <c r="G222" s="40">
        <v>666.91666666666663</v>
      </c>
      <c r="H222" s="40">
        <v>700.21666666666658</v>
      </c>
      <c r="I222" s="40">
        <v>710.93333333333328</v>
      </c>
      <c r="J222" s="40">
        <v>716.86666666666656</v>
      </c>
      <c r="K222" s="31">
        <v>705</v>
      </c>
      <c r="L222" s="31">
        <v>688.35</v>
      </c>
      <c r="M222" s="31">
        <v>132.00810000000001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1553.5</v>
      </c>
      <c r="D223" s="40">
        <v>1552.9833333333333</v>
      </c>
      <c r="E223" s="40">
        <v>1545.0166666666667</v>
      </c>
      <c r="F223" s="40">
        <v>1536.5333333333333</v>
      </c>
      <c r="G223" s="40">
        <v>1528.5666666666666</v>
      </c>
      <c r="H223" s="40">
        <v>1561.4666666666667</v>
      </c>
      <c r="I223" s="40">
        <v>1569.4333333333334</v>
      </c>
      <c r="J223" s="40">
        <v>1577.9166666666667</v>
      </c>
      <c r="K223" s="31">
        <v>1560.95</v>
      </c>
      <c r="L223" s="31">
        <v>1544.5</v>
      </c>
      <c r="M223" s="31">
        <v>11.139279999999999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678.65</v>
      </c>
      <c r="D224" s="40">
        <v>682.84999999999991</v>
      </c>
      <c r="E224" s="40">
        <v>673.14999999999986</v>
      </c>
      <c r="F224" s="40">
        <v>667.65</v>
      </c>
      <c r="G224" s="40">
        <v>657.94999999999993</v>
      </c>
      <c r="H224" s="40">
        <v>688.3499999999998</v>
      </c>
      <c r="I224" s="40">
        <v>698.04999999999984</v>
      </c>
      <c r="J224" s="40">
        <v>703.54999999999973</v>
      </c>
      <c r="K224" s="31">
        <v>692.55</v>
      </c>
      <c r="L224" s="31">
        <v>677.35</v>
      </c>
      <c r="M224" s="31">
        <v>8.3377099999999995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743.85</v>
      </c>
      <c r="D225" s="40">
        <v>750.15</v>
      </c>
      <c r="E225" s="40">
        <v>733.69999999999993</v>
      </c>
      <c r="F225" s="40">
        <v>723.55</v>
      </c>
      <c r="G225" s="40">
        <v>707.09999999999991</v>
      </c>
      <c r="H225" s="40">
        <v>760.3</v>
      </c>
      <c r="I225" s="40">
        <v>776.75</v>
      </c>
      <c r="J225" s="40">
        <v>786.9</v>
      </c>
      <c r="K225" s="31">
        <v>766.6</v>
      </c>
      <c r="L225" s="31">
        <v>740</v>
      </c>
      <c r="M225" s="31">
        <v>3.2967200000000001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44.4</v>
      </c>
      <c r="D226" s="40">
        <v>45.233333333333327</v>
      </c>
      <c r="E226" s="40">
        <v>42.666666666666657</v>
      </c>
      <c r="F226" s="40">
        <v>40.93333333333333</v>
      </c>
      <c r="G226" s="40">
        <v>38.36666666666666</v>
      </c>
      <c r="H226" s="40">
        <v>46.966666666666654</v>
      </c>
      <c r="I226" s="40">
        <v>49.533333333333331</v>
      </c>
      <c r="J226" s="40">
        <v>51.266666666666652</v>
      </c>
      <c r="K226" s="31">
        <v>47.8</v>
      </c>
      <c r="L226" s="31">
        <v>43.5</v>
      </c>
      <c r="M226" s="31">
        <v>335.56612999999999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</v>
      </c>
      <c r="D227" s="40">
        <v>47.45000000000001</v>
      </c>
      <c r="E227" s="40">
        <v>46.250000000000021</v>
      </c>
      <c r="F227" s="40">
        <v>45.500000000000014</v>
      </c>
      <c r="G227" s="40">
        <v>44.300000000000026</v>
      </c>
      <c r="H227" s="40">
        <v>48.200000000000017</v>
      </c>
      <c r="I227" s="40">
        <v>49.400000000000006</v>
      </c>
      <c r="J227" s="40">
        <v>50.150000000000013</v>
      </c>
      <c r="K227" s="31">
        <v>48.65</v>
      </c>
      <c r="L227" s="31">
        <v>46.7</v>
      </c>
      <c r="M227" s="31">
        <v>333.84577999999999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52.25</v>
      </c>
      <c r="D228" s="40">
        <v>52.716666666666661</v>
      </c>
      <c r="E228" s="40">
        <v>51.333333333333321</v>
      </c>
      <c r="F228" s="40">
        <v>50.416666666666657</v>
      </c>
      <c r="G228" s="40">
        <v>49.033333333333317</v>
      </c>
      <c r="H228" s="40">
        <v>53.633333333333326</v>
      </c>
      <c r="I228" s="40">
        <v>55.016666666666666</v>
      </c>
      <c r="J228" s="40">
        <v>55.93333333333333</v>
      </c>
      <c r="K228" s="31">
        <v>54.1</v>
      </c>
      <c r="L228" s="31">
        <v>51.8</v>
      </c>
      <c r="M228" s="31">
        <v>40.030079999999998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1179</v>
      </c>
      <c r="D229" s="40">
        <v>1180.6166666666666</v>
      </c>
      <c r="E229" s="40">
        <v>1163.2333333333331</v>
      </c>
      <c r="F229" s="40">
        <v>1147.4666666666665</v>
      </c>
      <c r="G229" s="40">
        <v>1130.083333333333</v>
      </c>
      <c r="H229" s="40">
        <v>1196.3833333333332</v>
      </c>
      <c r="I229" s="40">
        <v>1213.7666666666669</v>
      </c>
      <c r="J229" s="40">
        <v>1229.5333333333333</v>
      </c>
      <c r="K229" s="31">
        <v>1198</v>
      </c>
      <c r="L229" s="31">
        <v>1164.8499999999999</v>
      </c>
      <c r="M229" s="31">
        <v>0.26698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292.55</v>
      </c>
      <c r="D230" s="40">
        <v>291.84999999999997</v>
      </c>
      <c r="E230" s="40">
        <v>286.69999999999993</v>
      </c>
      <c r="F230" s="40">
        <v>280.84999999999997</v>
      </c>
      <c r="G230" s="40">
        <v>275.69999999999993</v>
      </c>
      <c r="H230" s="40">
        <v>297.69999999999993</v>
      </c>
      <c r="I230" s="40">
        <v>302.84999999999991</v>
      </c>
      <c r="J230" s="40">
        <v>308.69999999999993</v>
      </c>
      <c r="K230" s="31">
        <v>297</v>
      </c>
      <c r="L230" s="31">
        <v>286</v>
      </c>
      <c r="M230" s="31">
        <v>13.099410000000001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1568.4</v>
      </c>
      <c r="D231" s="40">
        <v>1582.2333333333333</v>
      </c>
      <c r="E231" s="40">
        <v>1546.2166666666667</v>
      </c>
      <c r="F231" s="40">
        <v>1524.0333333333333</v>
      </c>
      <c r="G231" s="40">
        <v>1488.0166666666667</v>
      </c>
      <c r="H231" s="40">
        <v>1604.4166666666667</v>
      </c>
      <c r="I231" s="40">
        <v>1640.4333333333336</v>
      </c>
      <c r="J231" s="40">
        <v>1662.6166666666668</v>
      </c>
      <c r="K231" s="31">
        <v>1618.25</v>
      </c>
      <c r="L231" s="31">
        <v>1560.05</v>
      </c>
      <c r="M231" s="31">
        <v>0.25792999999999999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611.04999999999995</v>
      </c>
      <c r="D232" s="40">
        <v>609.94999999999993</v>
      </c>
      <c r="E232" s="40">
        <v>596.09999999999991</v>
      </c>
      <c r="F232" s="40">
        <v>581.15</v>
      </c>
      <c r="G232" s="40">
        <v>567.29999999999995</v>
      </c>
      <c r="H232" s="40">
        <v>624.89999999999986</v>
      </c>
      <c r="I232" s="40">
        <v>638.75</v>
      </c>
      <c r="J232" s="40">
        <v>653.69999999999982</v>
      </c>
      <c r="K232" s="31">
        <v>623.79999999999995</v>
      </c>
      <c r="L232" s="31">
        <v>595</v>
      </c>
      <c r="M232" s="31">
        <v>12.98357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204.4</v>
      </c>
      <c r="D233" s="40">
        <v>205.55000000000004</v>
      </c>
      <c r="E233" s="40">
        <v>200.80000000000007</v>
      </c>
      <c r="F233" s="40">
        <v>197.20000000000002</v>
      </c>
      <c r="G233" s="40">
        <v>192.45000000000005</v>
      </c>
      <c r="H233" s="40">
        <v>209.15000000000009</v>
      </c>
      <c r="I233" s="40">
        <v>213.90000000000003</v>
      </c>
      <c r="J233" s="40">
        <v>217.50000000000011</v>
      </c>
      <c r="K233" s="31">
        <v>210.3</v>
      </c>
      <c r="L233" s="31">
        <v>201.95</v>
      </c>
      <c r="M233" s="31">
        <v>55.679220000000001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46.8</v>
      </c>
      <c r="D234" s="40">
        <v>47.25</v>
      </c>
      <c r="E234" s="40">
        <v>46.1</v>
      </c>
      <c r="F234" s="40">
        <v>45.4</v>
      </c>
      <c r="G234" s="40">
        <v>44.25</v>
      </c>
      <c r="H234" s="40">
        <v>47.95</v>
      </c>
      <c r="I234" s="40">
        <v>49.100000000000009</v>
      </c>
      <c r="J234" s="40">
        <v>49.800000000000004</v>
      </c>
      <c r="K234" s="31">
        <v>48.4</v>
      </c>
      <c r="L234" s="31">
        <v>46.55</v>
      </c>
      <c r="M234" s="31">
        <v>58.054380000000002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231.25</v>
      </c>
      <c r="D235" s="40">
        <v>232.75</v>
      </c>
      <c r="E235" s="40">
        <v>229.1</v>
      </c>
      <c r="F235" s="40">
        <v>226.95</v>
      </c>
      <c r="G235" s="40">
        <v>223.29999999999998</v>
      </c>
      <c r="H235" s="40">
        <v>234.9</v>
      </c>
      <c r="I235" s="40">
        <v>238.54999999999998</v>
      </c>
      <c r="J235" s="40">
        <v>240.70000000000002</v>
      </c>
      <c r="K235" s="31">
        <v>236.4</v>
      </c>
      <c r="L235" s="31">
        <v>230.6</v>
      </c>
      <c r="M235" s="31">
        <v>175.05160000000001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121.1</v>
      </c>
      <c r="D236" s="40">
        <v>122.31666666666668</v>
      </c>
      <c r="E236" s="40">
        <v>119.18333333333335</v>
      </c>
      <c r="F236" s="40">
        <v>117.26666666666668</v>
      </c>
      <c r="G236" s="40">
        <v>114.13333333333335</v>
      </c>
      <c r="H236" s="40">
        <v>124.23333333333335</v>
      </c>
      <c r="I236" s="40">
        <v>127.36666666666667</v>
      </c>
      <c r="J236" s="40">
        <v>129.28333333333336</v>
      </c>
      <c r="K236" s="31">
        <v>125.45</v>
      </c>
      <c r="L236" s="31">
        <v>120.4</v>
      </c>
      <c r="M236" s="31">
        <v>3.8956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193.4</v>
      </c>
      <c r="D237" s="40">
        <v>195.41666666666666</v>
      </c>
      <c r="E237" s="40">
        <v>190.08333333333331</v>
      </c>
      <c r="F237" s="40">
        <v>186.76666666666665</v>
      </c>
      <c r="G237" s="40">
        <v>181.43333333333331</v>
      </c>
      <c r="H237" s="40">
        <v>198.73333333333332</v>
      </c>
      <c r="I237" s="40">
        <v>204.06666666666663</v>
      </c>
      <c r="J237" s="40">
        <v>207.38333333333333</v>
      </c>
      <c r="K237" s="31">
        <v>200.75</v>
      </c>
      <c r="L237" s="31">
        <v>192.1</v>
      </c>
      <c r="M237" s="31">
        <v>48.532449999999997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241.4</v>
      </c>
      <c r="D238" s="40">
        <v>245.05000000000004</v>
      </c>
      <c r="E238" s="40">
        <v>235.80000000000007</v>
      </c>
      <c r="F238" s="40">
        <v>230.20000000000002</v>
      </c>
      <c r="G238" s="40">
        <v>220.95000000000005</v>
      </c>
      <c r="H238" s="40">
        <v>250.65000000000009</v>
      </c>
      <c r="I238" s="40">
        <v>259.90000000000003</v>
      </c>
      <c r="J238" s="40">
        <v>265.50000000000011</v>
      </c>
      <c r="K238" s="31">
        <v>254.3</v>
      </c>
      <c r="L238" s="31">
        <v>239.45</v>
      </c>
      <c r="M238" s="31">
        <v>352.51839999999999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147.6</v>
      </c>
      <c r="D239" s="40">
        <v>150.33333333333331</v>
      </c>
      <c r="E239" s="40">
        <v>143.96666666666664</v>
      </c>
      <c r="F239" s="40">
        <v>140.33333333333331</v>
      </c>
      <c r="G239" s="40">
        <v>133.96666666666664</v>
      </c>
      <c r="H239" s="40">
        <v>153.96666666666664</v>
      </c>
      <c r="I239" s="40">
        <v>160.33333333333331</v>
      </c>
      <c r="J239" s="40">
        <v>163.96666666666664</v>
      </c>
      <c r="K239" s="31">
        <v>156.69999999999999</v>
      </c>
      <c r="L239" s="31">
        <v>146.69999999999999</v>
      </c>
      <c r="M239" s="31">
        <v>101.86745000000001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8197.6</v>
      </c>
      <c r="D240" s="40">
        <v>8285.5166666666682</v>
      </c>
      <c r="E240" s="40">
        <v>8082.0833333333358</v>
      </c>
      <c r="F240" s="40">
        <v>7966.5666666666675</v>
      </c>
      <c r="G240" s="40">
        <v>7763.133333333335</v>
      </c>
      <c r="H240" s="40">
        <v>8401.0333333333365</v>
      </c>
      <c r="I240" s="40">
        <v>8604.4666666666672</v>
      </c>
      <c r="J240" s="40">
        <v>8719.9833333333372</v>
      </c>
      <c r="K240" s="31">
        <v>8488.9500000000007</v>
      </c>
      <c r="L240" s="31">
        <v>8170</v>
      </c>
      <c r="M240" s="31">
        <v>0.98570999999999998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139.15</v>
      </c>
      <c r="D241" s="40">
        <v>139.98333333333335</v>
      </c>
      <c r="E241" s="40">
        <v>137.66666666666669</v>
      </c>
      <c r="F241" s="40">
        <v>136.18333333333334</v>
      </c>
      <c r="G241" s="40">
        <v>133.86666666666667</v>
      </c>
      <c r="H241" s="40">
        <v>141.4666666666667</v>
      </c>
      <c r="I241" s="40">
        <v>143.78333333333336</v>
      </c>
      <c r="J241" s="40">
        <v>145.26666666666671</v>
      </c>
      <c r="K241" s="31">
        <v>142.30000000000001</v>
      </c>
      <c r="L241" s="31">
        <v>138.5</v>
      </c>
      <c r="M241" s="31">
        <v>21.738320000000002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627.54999999999995</v>
      </c>
      <c r="D242" s="40">
        <v>631.18333333333328</v>
      </c>
      <c r="E242" s="40">
        <v>620.36666666666656</v>
      </c>
      <c r="F242" s="40">
        <v>613.18333333333328</v>
      </c>
      <c r="G242" s="40">
        <v>602.36666666666656</v>
      </c>
      <c r="H242" s="40">
        <v>638.36666666666656</v>
      </c>
      <c r="I242" s="40">
        <v>649.18333333333339</v>
      </c>
      <c r="J242" s="40">
        <v>656.36666666666656</v>
      </c>
      <c r="K242" s="31">
        <v>642</v>
      </c>
      <c r="L242" s="31">
        <v>624</v>
      </c>
      <c r="M242" s="31">
        <v>35.249879999999997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185.2</v>
      </c>
      <c r="D243" s="40">
        <v>189.95000000000002</v>
      </c>
      <c r="E243" s="40">
        <v>179.25000000000003</v>
      </c>
      <c r="F243" s="40">
        <v>173.3</v>
      </c>
      <c r="G243" s="40">
        <v>162.60000000000002</v>
      </c>
      <c r="H243" s="40">
        <v>195.90000000000003</v>
      </c>
      <c r="I243" s="40">
        <v>206.60000000000002</v>
      </c>
      <c r="J243" s="40">
        <v>212.55000000000004</v>
      </c>
      <c r="K243" s="31">
        <v>200.65</v>
      </c>
      <c r="L243" s="31">
        <v>184</v>
      </c>
      <c r="M243" s="31">
        <v>198.83989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130.1</v>
      </c>
      <c r="D244" s="40">
        <v>131.45000000000002</v>
      </c>
      <c r="E244" s="40">
        <v>128.00000000000003</v>
      </c>
      <c r="F244" s="40">
        <v>125.9</v>
      </c>
      <c r="G244" s="40">
        <v>122.45000000000002</v>
      </c>
      <c r="H244" s="40">
        <v>133.55000000000004</v>
      </c>
      <c r="I244" s="40">
        <v>137.00000000000003</v>
      </c>
      <c r="J244" s="40">
        <v>139.10000000000005</v>
      </c>
      <c r="K244" s="31">
        <v>134.9</v>
      </c>
      <c r="L244" s="31">
        <v>129.35</v>
      </c>
      <c r="M244" s="31">
        <v>254.2449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</v>
      </c>
      <c r="D245" s="40">
        <v>22.2</v>
      </c>
      <c r="E245" s="40">
        <v>21.65</v>
      </c>
      <c r="F245" s="40">
        <v>21.3</v>
      </c>
      <c r="G245" s="40">
        <v>20.75</v>
      </c>
      <c r="H245" s="40">
        <v>22.549999999999997</v>
      </c>
      <c r="I245" s="40">
        <v>23.1</v>
      </c>
      <c r="J245" s="40">
        <v>23.449999999999996</v>
      </c>
      <c r="K245" s="31">
        <v>22.75</v>
      </c>
      <c r="L245" s="31">
        <v>21.85</v>
      </c>
      <c r="M245" s="31">
        <v>60.48574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4463.3500000000004</v>
      </c>
      <c r="D246" s="40">
        <v>4384.45</v>
      </c>
      <c r="E246" s="40">
        <v>4258.8999999999996</v>
      </c>
      <c r="F246" s="40">
        <v>4054.45</v>
      </c>
      <c r="G246" s="40">
        <v>3928.8999999999996</v>
      </c>
      <c r="H246" s="40">
        <v>4588.8999999999996</v>
      </c>
      <c r="I246" s="40">
        <v>4714.4500000000007</v>
      </c>
      <c r="J246" s="40">
        <v>4918.8999999999996</v>
      </c>
      <c r="K246" s="31">
        <v>4510</v>
      </c>
      <c r="L246" s="31">
        <v>4180</v>
      </c>
      <c r="M246" s="31">
        <v>117.16236000000001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297.85000000000002</v>
      </c>
      <c r="D247" s="40">
        <v>294.56666666666666</v>
      </c>
      <c r="E247" s="40">
        <v>286.2833333333333</v>
      </c>
      <c r="F247" s="40">
        <v>274.71666666666664</v>
      </c>
      <c r="G247" s="40">
        <v>266.43333333333328</v>
      </c>
      <c r="H247" s="40">
        <v>306.13333333333333</v>
      </c>
      <c r="I247" s="40">
        <v>314.41666666666674</v>
      </c>
      <c r="J247" s="40">
        <v>325.98333333333335</v>
      </c>
      <c r="K247" s="31">
        <v>302.85000000000002</v>
      </c>
      <c r="L247" s="31">
        <v>283</v>
      </c>
      <c r="M247" s="31">
        <v>15.821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443.7</v>
      </c>
      <c r="D248" s="40">
        <v>443.4666666666667</v>
      </c>
      <c r="E248" s="40">
        <v>433.58333333333337</v>
      </c>
      <c r="F248" s="40">
        <v>423.4666666666667</v>
      </c>
      <c r="G248" s="40">
        <v>413.58333333333337</v>
      </c>
      <c r="H248" s="40">
        <v>453.58333333333337</v>
      </c>
      <c r="I248" s="40">
        <v>463.4666666666667</v>
      </c>
      <c r="J248" s="40">
        <v>473.58333333333337</v>
      </c>
      <c r="K248" s="31">
        <v>453.35</v>
      </c>
      <c r="L248" s="31">
        <v>433.35</v>
      </c>
      <c r="M248" s="31">
        <v>2.21238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516.70000000000005</v>
      </c>
      <c r="D249" s="40">
        <v>520.93333333333339</v>
      </c>
      <c r="E249" s="40">
        <v>511.01666666666677</v>
      </c>
      <c r="F249" s="40">
        <v>505.33333333333337</v>
      </c>
      <c r="G249" s="40">
        <v>495.41666666666674</v>
      </c>
      <c r="H249" s="40">
        <v>526.61666666666679</v>
      </c>
      <c r="I249" s="40">
        <v>536.5333333333333</v>
      </c>
      <c r="J249" s="40">
        <v>542.21666666666681</v>
      </c>
      <c r="K249" s="31">
        <v>530.85</v>
      </c>
      <c r="L249" s="31">
        <v>515.25</v>
      </c>
      <c r="M249" s="31">
        <v>24.524080000000001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313</v>
      </c>
      <c r="D250" s="40">
        <v>312.36666666666667</v>
      </c>
      <c r="E250" s="40">
        <v>308.63333333333333</v>
      </c>
      <c r="F250" s="40">
        <v>304.26666666666665</v>
      </c>
      <c r="G250" s="40">
        <v>300.5333333333333</v>
      </c>
      <c r="H250" s="40">
        <v>316.73333333333335</v>
      </c>
      <c r="I250" s="40">
        <v>320.4666666666667</v>
      </c>
      <c r="J250" s="40">
        <v>324.83333333333337</v>
      </c>
      <c r="K250" s="31">
        <v>316.10000000000002</v>
      </c>
      <c r="L250" s="31">
        <v>308</v>
      </c>
      <c r="M250" s="31">
        <v>72.041359999999997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1131.8499999999999</v>
      </c>
      <c r="D251" s="40">
        <v>1145.8999999999999</v>
      </c>
      <c r="E251" s="40">
        <v>1112.6499999999996</v>
      </c>
      <c r="F251" s="40">
        <v>1093.4499999999998</v>
      </c>
      <c r="G251" s="40">
        <v>1060.1999999999996</v>
      </c>
      <c r="H251" s="40">
        <v>1165.0999999999997</v>
      </c>
      <c r="I251" s="40">
        <v>1198.3500000000001</v>
      </c>
      <c r="J251" s="40">
        <v>1217.5499999999997</v>
      </c>
      <c r="K251" s="31">
        <v>1179.1500000000001</v>
      </c>
      <c r="L251" s="31">
        <v>1126.7</v>
      </c>
      <c r="M251" s="31">
        <v>33.292430000000003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46.4</v>
      </c>
      <c r="D252" s="40">
        <v>45.883333333333333</v>
      </c>
      <c r="E252" s="40">
        <v>44.016666666666666</v>
      </c>
      <c r="F252" s="40">
        <v>41.633333333333333</v>
      </c>
      <c r="G252" s="40">
        <v>39.766666666666666</v>
      </c>
      <c r="H252" s="40">
        <v>48.266666666666666</v>
      </c>
      <c r="I252" s="40">
        <v>50.133333333333326</v>
      </c>
      <c r="J252" s="40">
        <v>52.516666666666666</v>
      </c>
      <c r="K252" s="31">
        <v>47.75</v>
      </c>
      <c r="L252" s="31">
        <v>43.5</v>
      </c>
      <c r="M252" s="31">
        <v>286.33801999999997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6565.45</v>
      </c>
      <c r="D253" s="40">
        <v>6580.7833333333328</v>
      </c>
      <c r="E253" s="40">
        <v>6509.6666666666661</v>
      </c>
      <c r="F253" s="40">
        <v>6453.8833333333332</v>
      </c>
      <c r="G253" s="40">
        <v>6382.7666666666664</v>
      </c>
      <c r="H253" s="40">
        <v>6636.5666666666657</v>
      </c>
      <c r="I253" s="40">
        <v>6707.6833333333325</v>
      </c>
      <c r="J253" s="40">
        <v>6763.4666666666653</v>
      </c>
      <c r="K253" s="31">
        <v>6651.9</v>
      </c>
      <c r="L253" s="31">
        <v>6525</v>
      </c>
      <c r="M253" s="31">
        <v>3.9422799999999998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1673.55</v>
      </c>
      <c r="D254" s="40">
        <v>1684.1833333333334</v>
      </c>
      <c r="E254" s="40">
        <v>1659.3666666666668</v>
      </c>
      <c r="F254" s="40">
        <v>1645.1833333333334</v>
      </c>
      <c r="G254" s="40">
        <v>1620.3666666666668</v>
      </c>
      <c r="H254" s="40">
        <v>1698.3666666666668</v>
      </c>
      <c r="I254" s="40">
        <v>1723.1833333333334</v>
      </c>
      <c r="J254" s="40">
        <v>1737.3666666666668</v>
      </c>
      <c r="K254" s="31">
        <v>1709</v>
      </c>
      <c r="L254" s="31">
        <v>1670</v>
      </c>
      <c r="M254" s="31">
        <v>42.71698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1211</v>
      </c>
      <c r="D255" s="40">
        <v>1164.5666666666666</v>
      </c>
      <c r="E255" s="40">
        <v>1094.4333333333332</v>
      </c>
      <c r="F255" s="40">
        <v>977.86666666666656</v>
      </c>
      <c r="G255" s="40">
        <v>907.73333333333312</v>
      </c>
      <c r="H255" s="40">
        <v>1281.1333333333332</v>
      </c>
      <c r="I255" s="40">
        <v>1351.2666666666664</v>
      </c>
      <c r="J255" s="40">
        <v>1467.8333333333333</v>
      </c>
      <c r="K255" s="31">
        <v>1234.7</v>
      </c>
      <c r="L255" s="31">
        <v>1048</v>
      </c>
      <c r="M255" s="31">
        <v>10.828519999999999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405.45</v>
      </c>
      <c r="D256" s="40">
        <v>406.7166666666667</v>
      </c>
      <c r="E256" s="40">
        <v>399.83333333333337</v>
      </c>
      <c r="F256" s="40">
        <v>394.2166666666667</v>
      </c>
      <c r="G256" s="40">
        <v>387.33333333333337</v>
      </c>
      <c r="H256" s="40">
        <v>412.33333333333337</v>
      </c>
      <c r="I256" s="40">
        <v>419.2166666666667</v>
      </c>
      <c r="J256" s="40">
        <v>424.83333333333337</v>
      </c>
      <c r="K256" s="31">
        <v>413.6</v>
      </c>
      <c r="L256" s="31">
        <v>401.1</v>
      </c>
      <c r="M256" s="31">
        <v>7.8433900000000003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678.7</v>
      </c>
      <c r="D257" s="40">
        <v>682.43333333333328</v>
      </c>
      <c r="E257" s="40">
        <v>667.31666666666661</v>
      </c>
      <c r="F257" s="40">
        <v>655.93333333333328</v>
      </c>
      <c r="G257" s="40">
        <v>640.81666666666661</v>
      </c>
      <c r="H257" s="40">
        <v>693.81666666666661</v>
      </c>
      <c r="I257" s="40">
        <v>708.93333333333317</v>
      </c>
      <c r="J257" s="40">
        <v>720.31666666666661</v>
      </c>
      <c r="K257" s="31">
        <v>697.55</v>
      </c>
      <c r="L257" s="31">
        <v>671.05</v>
      </c>
      <c r="M257" s="31">
        <v>1.9969300000000001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1929.3</v>
      </c>
      <c r="D258" s="40">
        <v>1945.5833333333333</v>
      </c>
      <c r="E258" s="40">
        <v>1903.7166666666665</v>
      </c>
      <c r="F258" s="40">
        <v>1878.1333333333332</v>
      </c>
      <c r="G258" s="40">
        <v>1836.2666666666664</v>
      </c>
      <c r="H258" s="40">
        <v>1971.1666666666665</v>
      </c>
      <c r="I258" s="40">
        <v>2013.0333333333333</v>
      </c>
      <c r="J258" s="40">
        <v>2038.6166666666666</v>
      </c>
      <c r="K258" s="31">
        <v>1987.45</v>
      </c>
      <c r="L258" s="31">
        <v>1920</v>
      </c>
      <c r="M258" s="31">
        <v>4.9990600000000001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2278.15</v>
      </c>
      <c r="D259" s="40">
        <v>2300.1166666666663</v>
      </c>
      <c r="E259" s="40">
        <v>2235.2333333333327</v>
      </c>
      <c r="F259" s="40">
        <v>2192.3166666666662</v>
      </c>
      <c r="G259" s="40">
        <v>2127.4333333333325</v>
      </c>
      <c r="H259" s="40">
        <v>2343.0333333333328</v>
      </c>
      <c r="I259" s="40">
        <v>2407.916666666667</v>
      </c>
      <c r="J259" s="40">
        <v>2450.833333333333</v>
      </c>
      <c r="K259" s="31">
        <v>2365</v>
      </c>
      <c r="L259" s="31">
        <v>2257.1999999999998</v>
      </c>
      <c r="M259" s="31">
        <v>3.4129299999999998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1817.75</v>
      </c>
      <c r="D260" s="40">
        <v>1825.9166666666667</v>
      </c>
      <c r="E260" s="40">
        <v>1791.8333333333335</v>
      </c>
      <c r="F260" s="40">
        <v>1765.9166666666667</v>
      </c>
      <c r="G260" s="40">
        <v>1731.8333333333335</v>
      </c>
      <c r="H260" s="40">
        <v>1851.8333333333335</v>
      </c>
      <c r="I260" s="40">
        <v>1885.916666666667</v>
      </c>
      <c r="J260" s="40">
        <v>1911.8333333333335</v>
      </c>
      <c r="K260" s="31">
        <v>1860</v>
      </c>
      <c r="L260" s="31">
        <v>1800</v>
      </c>
      <c r="M260" s="31">
        <v>0.72104999999999997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3349.15</v>
      </c>
      <c r="D261" s="40">
        <v>3374.6666666666665</v>
      </c>
      <c r="E261" s="40">
        <v>3289.4833333333331</v>
      </c>
      <c r="F261" s="40">
        <v>3229.8166666666666</v>
      </c>
      <c r="G261" s="40">
        <v>3144.6333333333332</v>
      </c>
      <c r="H261" s="40">
        <v>3434.333333333333</v>
      </c>
      <c r="I261" s="40">
        <v>3519.5166666666664</v>
      </c>
      <c r="J261" s="40">
        <v>3579.1833333333329</v>
      </c>
      <c r="K261" s="31">
        <v>3459.85</v>
      </c>
      <c r="L261" s="31">
        <v>3315</v>
      </c>
      <c r="M261" s="31">
        <v>1.60243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642.35</v>
      </c>
      <c r="D262" s="40">
        <v>646.88333333333333</v>
      </c>
      <c r="E262" s="40">
        <v>633.76666666666665</v>
      </c>
      <c r="F262" s="40">
        <v>625.18333333333328</v>
      </c>
      <c r="G262" s="40">
        <v>612.06666666666661</v>
      </c>
      <c r="H262" s="40">
        <v>655.4666666666667</v>
      </c>
      <c r="I262" s="40">
        <v>668.58333333333326</v>
      </c>
      <c r="J262" s="40">
        <v>677.16666666666674</v>
      </c>
      <c r="K262" s="31">
        <v>660</v>
      </c>
      <c r="L262" s="31">
        <v>638.29999999999995</v>
      </c>
      <c r="M262" s="31">
        <v>4.3446899999999999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241.5</v>
      </c>
      <c r="D263" s="40">
        <v>245.04999999999998</v>
      </c>
      <c r="E263" s="40">
        <v>236.44999999999996</v>
      </c>
      <c r="F263" s="40">
        <v>231.39999999999998</v>
      </c>
      <c r="G263" s="40">
        <v>222.79999999999995</v>
      </c>
      <c r="H263" s="40">
        <v>250.09999999999997</v>
      </c>
      <c r="I263" s="40">
        <v>258.7</v>
      </c>
      <c r="J263" s="40">
        <v>263.75</v>
      </c>
      <c r="K263" s="31">
        <v>253.65</v>
      </c>
      <c r="L263" s="31">
        <v>240</v>
      </c>
      <c r="M263" s="31">
        <v>42.577370000000002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147.35</v>
      </c>
      <c r="D264" s="40">
        <v>149.21666666666667</v>
      </c>
      <c r="E264" s="40">
        <v>144.73333333333335</v>
      </c>
      <c r="F264" s="40">
        <v>142.11666666666667</v>
      </c>
      <c r="G264" s="40">
        <v>137.63333333333335</v>
      </c>
      <c r="H264" s="40">
        <v>151.83333333333334</v>
      </c>
      <c r="I264" s="40">
        <v>156.31666666666663</v>
      </c>
      <c r="J264" s="40">
        <v>158.93333333333334</v>
      </c>
      <c r="K264" s="31">
        <v>153.69999999999999</v>
      </c>
      <c r="L264" s="31">
        <v>146.6</v>
      </c>
      <c r="M264" s="31">
        <v>15.04978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91.2</v>
      </c>
      <c r="D265" s="40">
        <v>91.933333333333337</v>
      </c>
      <c r="E265" s="40">
        <v>90.066666666666677</v>
      </c>
      <c r="F265" s="40">
        <v>88.933333333333337</v>
      </c>
      <c r="G265" s="40">
        <v>87.066666666666677</v>
      </c>
      <c r="H265" s="40">
        <v>93.066666666666677</v>
      </c>
      <c r="I265" s="40">
        <v>94.933333333333351</v>
      </c>
      <c r="J265" s="40">
        <v>96.066666666666677</v>
      </c>
      <c r="K265" s="31">
        <v>93.8</v>
      </c>
      <c r="L265" s="31">
        <v>90.8</v>
      </c>
      <c r="M265" s="31">
        <v>16.673960000000001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380.65</v>
      </c>
      <c r="D266" s="40">
        <v>383.43333333333334</v>
      </c>
      <c r="E266" s="40">
        <v>375.2166666666667</v>
      </c>
      <c r="F266" s="40">
        <v>369.78333333333336</v>
      </c>
      <c r="G266" s="40">
        <v>361.56666666666672</v>
      </c>
      <c r="H266" s="40">
        <v>388.86666666666667</v>
      </c>
      <c r="I266" s="40">
        <v>397.08333333333326</v>
      </c>
      <c r="J266" s="40">
        <v>402.51666666666665</v>
      </c>
      <c r="K266" s="31">
        <v>391.65</v>
      </c>
      <c r="L266" s="31">
        <v>378</v>
      </c>
      <c r="M266" s="31">
        <v>4.52407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659.25</v>
      </c>
      <c r="D267" s="40">
        <v>666.26666666666665</v>
      </c>
      <c r="E267" s="40">
        <v>648.5333333333333</v>
      </c>
      <c r="F267" s="40">
        <v>637.81666666666661</v>
      </c>
      <c r="G267" s="40">
        <v>620.08333333333326</v>
      </c>
      <c r="H267" s="40">
        <v>676.98333333333335</v>
      </c>
      <c r="I267" s="40">
        <v>694.7166666666667</v>
      </c>
      <c r="J267" s="40">
        <v>705.43333333333339</v>
      </c>
      <c r="K267" s="31">
        <v>684</v>
      </c>
      <c r="L267" s="31">
        <v>655.55</v>
      </c>
      <c r="M267" s="31">
        <v>59.943440000000002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109.1</v>
      </c>
      <c r="D268" s="40">
        <v>109.98333333333333</v>
      </c>
      <c r="E268" s="40">
        <v>105.96666666666667</v>
      </c>
      <c r="F268" s="40">
        <v>102.83333333333333</v>
      </c>
      <c r="G268" s="40">
        <v>98.816666666666663</v>
      </c>
      <c r="H268" s="40">
        <v>113.11666666666667</v>
      </c>
      <c r="I268" s="40">
        <v>117.13333333333335</v>
      </c>
      <c r="J268" s="40">
        <v>120.26666666666668</v>
      </c>
      <c r="K268" s="31">
        <v>114</v>
      </c>
      <c r="L268" s="31">
        <v>106.85</v>
      </c>
      <c r="M268" s="31">
        <v>8.60825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89.55</v>
      </c>
      <c r="D269" s="40">
        <v>90.100000000000009</v>
      </c>
      <c r="E269" s="40">
        <v>88.250000000000014</v>
      </c>
      <c r="F269" s="40">
        <v>86.95</v>
      </c>
      <c r="G269" s="40">
        <v>85.100000000000009</v>
      </c>
      <c r="H269" s="40">
        <v>91.40000000000002</v>
      </c>
      <c r="I269" s="40">
        <v>93.250000000000014</v>
      </c>
      <c r="J269" s="40">
        <v>94.550000000000026</v>
      </c>
      <c r="K269" s="31">
        <v>91.95</v>
      </c>
      <c r="L269" s="31">
        <v>88.8</v>
      </c>
      <c r="M269" s="31">
        <v>7.1611000000000002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116.2</v>
      </c>
      <c r="D270" s="40">
        <v>117.7</v>
      </c>
      <c r="E270" s="40">
        <v>113.9</v>
      </c>
      <c r="F270" s="40">
        <v>111.60000000000001</v>
      </c>
      <c r="G270" s="40">
        <v>107.80000000000001</v>
      </c>
      <c r="H270" s="40">
        <v>120</v>
      </c>
      <c r="I270" s="40">
        <v>123.79999999999998</v>
      </c>
      <c r="J270" s="40">
        <v>126.1</v>
      </c>
      <c r="K270" s="31">
        <v>121.5</v>
      </c>
      <c r="L270" s="31">
        <v>115.4</v>
      </c>
      <c r="M270" s="31">
        <v>18.840050000000002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296.14999999999998</v>
      </c>
      <c r="D271" s="40">
        <v>297.86666666666667</v>
      </c>
      <c r="E271" s="40">
        <v>286.38333333333333</v>
      </c>
      <c r="F271" s="40">
        <v>276.61666666666667</v>
      </c>
      <c r="G271" s="40">
        <v>265.13333333333333</v>
      </c>
      <c r="H271" s="40">
        <v>307.63333333333333</v>
      </c>
      <c r="I271" s="40">
        <v>319.11666666666667</v>
      </c>
      <c r="J271" s="40">
        <v>328.88333333333333</v>
      </c>
      <c r="K271" s="31">
        <v>309.35000000000002</v>
      </c>
      <c r="L271" s="31">
        <v>288.10000000000002</v>
      </c>
      <c r="M271" s="31">
        <v>5.11503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170.1</v>
      </c>
      <c r="D272" s="40">
        <v>172.91666666666666</v>
      </c>
      <c r="E272" s="40">
        <v>166.23333333333332</v>
      </c>
      <c r="F272" s="40">
        <v>162.36666666666667</v>
      </c>
      <c r="G272" s="40">
        <v>155.68333333333334</v>
      </c>
      <c r="H272" s="40">
        <v>176.7833333333333</v>
      </c>
      <c r="I272" s="40">
        <v>183.46666666666664</v>
      </c>
      <c r="J272" s="40">
        <v>187.33333333333329</v>
      </c>
      <c r="K272" s="31">
        <v>179.6</v>
      </c>
      <c r="L272" s="31">
        <v>169.05</v>
      </c>
      <c r="M272" s="31">
        <v>20.130569999999999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409.65</v>
      </c>
      <c r="D273" s="40">
        <v>415.06666666666666</v>
      </c>
      <c r="E273" s="40">
        <v>402.33333333333331</v>
      </c>
      <c r="F273" s="40">
        <v>395.01666666666665</v>
      </c>
      <c r="G273" s="40">
        <v>382.2833333333333</v>
      </c>
      <c r="H273" s="40">
        <v>422.38333333333333</v>
      </c>
      <c r="I273" s="40">
        <v>435.11666666666667</v>
      </c>
      <c r="J273" s="40">
        <v>442.43333333333334</v>
      </c>
      <c r="K273" s="31">
        <v>427.8</v>
      </c>
      <c r="L273" s="31">
        <v>407.75</v>
      </c>
      <c r="M273" s="31">
        <v>79.573939999999993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2247.85</v>
      </c>
      <c r="D274" s="40">
        <v>2282.0500000000002</v>
      </c>
      <c r="E274" s="40">
        <v>2195.1000000000004</v>
      </c>
      <c r="F274" s="40">
        <v>2142.3500000000004</v>
      </c>
      <c r="G274" s="40">
        <v>2055.4000000000005</v>
      </c>
      <c r="H274" s="40">
        <v>2334.8000000000002</v>
      </c>
      <c r="I274" s="40">
        <v>2421.75</v>
      </c>
      <c r="J274" s="40">
        <v>2474.5</v>
      </c>
      <c r="K274" s="31">
        <v>2369</v>
      </c>
      <c r="L274" s="31">
        <v>2229.3000000000002</v>
      </c>
      <c r="M274" s="31">
        <v>0.51844999999999997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3933.95</v>
      </c>
      <c r="D275" s="40">
        <v>3986.7666666666664</v>
      </c>
      <c r="E275" s="40">
        <v>3863.1833333333325</v>
      </c>
      <c r="F275" s="40">
        <v>3792.4166666666661</v>
      </c>
      <c r="G275" s="40">
        <v>3668.8333333333321</v>
      </c>
      <c r="H275" s="40">
        <v>4057.5333333333328</v>
      </c>
      <c r="I275" s="40">
        <v>4181.1166666666668</v>
      </c>
      <c r="J275" s="40">
        <v>4251.8833333333332</v>
      </c>
      <c r="K275" s="31">
        <v>4110.3500000000004</v>
      </c>
      <c r="L275" s="31">
        <v>3916</v>
      </c>
      <c r="M275" s="31">
        <v>6.9208699999999999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1011.55</v>
      </c>
      <c r="D276" s="40">
        <v>1004.1833333333334</v>
      </c>
      <c r="E276" s="40">
        <v>988.56666666666683</v>
      </c>
      <c r="F276" s="40">
        <v>965.58333333333348</v>
      </c>
      <c r="G276" s="40">
        <v>949.96666666666692</v>
      </c>
      <c r="H276" s="40">
        <v>1027.1666666666667</v>
      </c>
      <c r="I276" s="40">
        <v>1042.7833333333333</v>
      </c>
      <c r="J276" s="40">
        <v>1065.7666666666667</v>
      </c>
      <c r="K276" s="31">
        <v>1019.8</v>
      </c>
      <c r="L276" s="31">
        <v>981.2</v>
      </c>
      <c r="M276" s="31">
        <v>19.714729999999999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166.9</v>
      </c>
      <c r="D277" s="40">
        <v>167.18333333333337</v>
      </c>
      <c r="E277" s="40">
        <v>165.81666666666672</v>
      </c>
      <c r="F277" s="40">
        <v>164.73333333333335</v>
      </c>
      <c r="G277" s="40">
        <v>163.3666666666667</v>
      </c>
      <c r="H277" s="40">
        <v>168.26666666666674</v>
      </c>
      <c r="I277" s="40">
        <v>169.63333333333335</v>
      </c>
      <c r="J277" s="40">
        <v>170.71666666666675</v>
      </c>
      <c r="K277" s="31">
        <v>168.55</v>
      </c>
      <c r="L277" s="31">
        <v>166.1</v>
      </c>
      <c r="M277" s="31">
        <v>1.41415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444.7</v>
      </c>
      <c r="D278" s="40">
        <v>444.86666666666662</v>
      </c>
      <c r="E278" s="40">
        <v>437.83333333333326</v>
      </c>
      <c r="F278" s="40">
        <v>430.96666666666664</v>
      </c>
      <c r="G278" s="40">
        <v>423.93333333333328</v>
      </c>
      <c r="H278" s="40">
        <v>451.73333333333323</v>
      </c>
      <c r="I278" s="40">
        <v>458.76666666666665</v>
      </c>
      <c r="J278" s="40">
        <v>465.63333333333321</v>
      </c>
      <c r="K278" s="31">
        <v>451.9</v>
      </c>
      <c r="L278" s="31">
        <v>438</v>
      </c>
      <c r="M278" s="31">
        <v>5.1392800000000003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1001.25</v>
      </c>
      <c r="D279" s="40">
        <v>1011.4</v>
      </c>
      <c r="E279" s="40">
        <v>976.84999999999991</v>
      </c>
      <c r="F279" s="40">
        <v>952.44999999999993</v>
      </c>
      <c r="G279" s="40">
        <v>917.89999999999986</v>
      </c>
      <c r="H279" s="40">
        <v>1035.8</v>
      </c>
      <c r="I279" s="40">
        <v>1070.3499999999999</v>
      </c>
      <c r="J279" s="40">
        <v>1094.75</v>
      </c>
      <c r="K279" s="31">
        <v>1045.95</v>
      </c>
      <c r="L279" s="31">
        <v>987</v>
      </c>
      <c r="M279" s="31">
        <v>4.9095000000000004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287.7</v>
      </c>
      <c r="D280" s="40">
        <v>288.68333333333334</v>
      </c>
      <c r="E280" s="40">
        <v>286.01666666666665</v>
      </c>
      <c r="F280" s="40">
        <v>284.33333333333331</v>
      </c>
      <c r="G280" s="40">
        <v>281.66666666666663</v>
      </c>
      <c r="H280" s="40">
        <v>290.36666666666667</v>
      </c>
      <c r="I280" s="40">
        <v>293.0333333333333</v>
      </c>
      <c r="J280" s="40">
        <v>294.7166666666667</v>
      </c>
      <c r="K280" s="31">
        <v>291.35000000000002</v>
      </c>
      <c r="L280" s="31">
        <v>287</v>
      </c>
      <c r="M280" s="31">
        <v>2.76634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335.8</v>
      </c>
      <c r="D281" s="40">
        <v>339.06666666666666</v>
      </c>
      <c r="E281" s="40">
        <v>331.73333333333335</v>
      </c>
      <c r="F281" s="40">
        <v>327.66666666666669</v>
      </c>
      <c r="G281" s="40">
        <v>320.33333333333337</v>
      </c>
      <c r="H281" s="40">
        <v>343.13333333333333</v>
      </c>
      <c r="I281" s="40">
        <v>350.4666666666667</v>
      </c>
      <c r="J281" s="40">
        <v>354.5333333333333</v>
      </c>
      <c r="K281" s="31">
        <v>346.4</v>
      </c>
      <c r="L281" s="31">
        <v>335</v>
      </c>
      <c r="M281" s="31">
        <v>5.7263599999999997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316.95</v>
      </c>
      <c r="D282" s="40">
        <v>320.15000000000003</v>
      </c>
      <c r="E282" s="40">
        <v>311.30000000000007</v>
      </c>
      <c r="F282" s="40">
        <v>305.65000000000003</v>
      </c>
      <c r="G282" s="40">
        <v>296.80000000000007</v>
      </c>
      <c r="H282" s="40">
        <v>325.80000000000007</v>
      </c>
      <c r="I282" s="40">
        <v>334.65000000000009</v>
      </c>
      <c r="J282" s="40">
        <v>340.30000000000007</v>
      </c>
      <c r="K282" s="31">
        <v>329</v>
      </c>
      <c r="L282" s="31">
        <v>314.5</v>
      </c>
      <c r="M282" s="31">
        <v>8.7386300000000006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1273</v>
      </c>
      <c r="D283" s="40">
        <v>1285.1499999999999</v>
      </c>
      <c r="E283" s="40">
        <v>1244.5499999999997</v>
      </c>
      <c r="F283" s="40">
        <v>1216.0999999999999</v>
      </c>
      <c r="G283" s="40">
        <v>1175.4999999999998</v>
      </c>
      <c r="H283" s="40">
        <v>1313.5999999999997</v>
      </c>
      <c r="I283" s="40">
        <v>1354.1999999999996</v>
      </c>
      <c r="J283" s="40">
        <v>1382.6499999999996</v>
      </c>
      <c r="K283" s="31">
        <v>1325.75</v>
      </c>
      <c r="L283" s="31">
        <v>1256.7</v>
      </c>
      <c r="M283" s="31">
        <v>0.26895000000000002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1225.55</v>
      </c>
      <c r="D284" s="40">
        <v>1228.4833333333333</v>
      </c>
      <c r="E284" s="40">
        <v>1202.0666666666666</v>
      </c>
      <c r="F284" s="40">
        <v>1178.5833333333333</v>
      </c>
      <c r="G284" s="40">
        <v>1152.1666666666665</v>
      </c>
      <c r="H284" s="40">
        <v>1251.9666666666667</v>
      </c>
      <c r="I284" s="40">
        <v>1278.3833333333332</v>
      </c>
      <c r="J284" s="40">
        <v>1301.8666666666668</v>
      </c>
      <c r="K284" s="31">
        <v>1254.9000000000001</v>
      </c>
      <c r="L284" s="31">
        <v>1205</v>
      </c>
      <c r="M284" s="31">
        <v>6.39717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406.75</v>
      </c>
      <c r="D285" s="40">
        <v>408.7</v>
      </c>
      <c r="E285" s="40">
        <v>403.04999999999995</v>
      </c>
      <c r="F285" s="40">
        <v>399.34999999999997</v>
      </c>
      <c r="G285" s="40">
        <v>393.69999999999993</v>
      </c>
      <c r="H285" s="40">
        <v>412.4</v>
      </c>
      <c r="I285" s="40">
        <v>418.04999999999995</v>
      </c>
      <c r="J285" s="40">
        <v>421.75</v>
      </c>
      <c r="K285" s="31">
        <v>414.35</v>
      </c>
      <c r="L285" s="31">
        <v>405</v>
      </c>
      <c r="M285" s="31">
        <v>1.8694599999999999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645.79999999999995</v>
      </c>
      <c r="D286" s="40">
        <v>653.6</v>
      </c>
      <c r="E286" s="40">
        <v>632.20000000000005</v>
      </c>
      <c r="F286" s="40">
        <v>618.6</v>
      </c>
      <c r="G286" s="40">
        <v>597.20000000000005</v>
      </c>
      <c r="H286" s="40">
        <v>667.2</v>
      </c>
      <c r="I286" s="40">
        <v>688.59999999999991</v>
      </c>
      <c r="J286" s="40">
        <v>702.2</v>
      </c>
      <c r="K286" s="31">
        <v>675</v>
      </c>
      <c r="L286" s="31">
        <v>640</v>
      </c>
      <c r="M286" s="31">
        <v>4.5667900000000001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46.5</v>
      </c>
      <c r="D287" s="40">
        <v>46.866666666666674</v>
      </c>
      <c r="E287" s="40">
        <v>45.83333333333335</v>
      </c>
      <c r="F287" s="40">
        <v>45.166666666666679</v>
      </c>
      <c r="G287" s="40">
        <v>44.133333333333354</v>
      </c>
      <c r="H287" s="40">
        <v>47.533333333333346</v>
      </c>
      <c r="I287" s="40">
        <v>48.566666666666677</v>
      </c>
      <c r="J287" s="40">
        <v>49.233333333333341</v>
      </c>
      <c r="K287" s="31">
        <v>47.9</v>
      </c>
      <c r="L287" s="31">
        <v>46.2</v>
      </c>
      <c r="M287" s="31">
        <v>72.376949999999994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571.9</v>
      </c>
      <c r="D288" s="40">
        <v>574.9</v>
      </c>
      <c r="E288" s="40">
        <v>568</v>
      </c>
      <c r="F288" s="40">
        <v>564.1</v>
      </c>
      <c r="G288" s="40">
        <v>557.20000000000005</v>
      </c>
      <c r="H288" s="40">
        <v>578.79999999999995</v>
      </c>
      <c r="I288" s="40">
        <v>585.69999999999982</v>
      </c>
      <c r="J288" s="40">
        <v>589.59999999999991</v>
      </c>
      <c r="K288" s="31">
        <v>581.79999999999995</v>
      </c>
      <c r="L288" s="31">
        <v>571</v>
      </c>
      <c r="M288" s="31">
        <v>1.8474699999999999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449.55</v>
      </c>
      <c r="D289" s="40">
        <v>451.95</v>
      </c>
      <c r="E289" s="40">
        <v>444.65</v>
      </c>
      <c r="F289" s="40">
        <v>439.75</v>
      </c>
      <c r="G289" s="40">
        <v>432.45</v>
      </c>
      <c r="H289" s="40">
        <v>456.84999999999997</v>
      </c>
      <c r="I289" s="40">
        <v>464.15000000000003</v>
      </c>
      <c r="J289" s="40">
        <v>469.04999999999995</v>
      </c>
      <c r="K289" s="31">
        <v>459.25</v>
      </c>
      <c r="L289" s="31">
        <v>447.05</v>
      </c>
      <c r="M289" s="31">
        <v>1.5522800000000001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1955.75</v>
      </c>
      <c r="D290" s="40">
        <v>1967.6166666666668</v>
      </c>
      <c r="E290" s="40">
        <v>1930.2333333333336</v>
      </c>
      <c r="F290" s="40">
        <v>1904.7166666666667</v>
      </c>
      <c r="G290" s="40">
        <v>1867.3333333333335</v>
      </c>
      <c r="H290" s="40">
        <v>1993.1333333333337</v>
      </c>
      <c r="I290" s="40">
        <v>2030.5166666666669</v>
      </c>
      <c r="J290" s="40">
        <v>2056.0333333333338</v>
      </c>
      <c r="K290" s="31">
        <v>2005</v>
      </c>
      <c r="L290" s="31">
        <v>1942.1</v>
      </c>
      <c r="M290" s="31">
        <v>29.792750000000002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</v>
      </c>
      <c r="D291" s="40">
        <v>89.95</v>
      </c>
      <c r="E291" s="40">
        <v>87.75</v>
      </c>
      <c r="F291" s="40">
        <v>86.5</v>
      </c>
      <c r="G291" s="40">
        <v>84.3</v>
      </c>
      <c r="H291" s="40">
        <v>91.2</v>
      </c>
      <c r="I291" s="40">
        <v>93.40000000000002</v>
      </c>
      <c r="J291" s="40">
        <v>94.65</v>
      </c>
      <c r="K291" s="31">
        <v>92.15</v>
      </c>
      <c r="L291" s="31">
        <v>88.7</v>
      </c>
      <c r="M291" s="31">
        <v>67.645579999999995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4594.3999999999996</v>
      </c>
      <c r="D292" s="40">
        <v>4625.7166666666662</v>
      </c>
      <c r="E292" s="40">
        <v>4543.7333333333327</v>
      </c>
      <c r="F292" s="40">
        <v>4493.0666666666666</v>
      </c>
      <c r="G292" s="40">
        <v>4411.083333333333</v>
      </c>
      <c r="H292" s="40">
        <v>4676.3833333333323</v>
      </c>
      <c r="I292" s="40">
        <v>4758.3666666666659</v>
      </c>
      <c r="J292" s="40">
        <v>4809.0333333333319</v>
      </c>
      <c r="K292" s="31">
        <v>4707.7</v>
      </c>
      <c r="L292" s="31">
        <v>4575.05</v>
      </c>
      <c r="M292" s="31">
        <v>1.78247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436.3</v>
      </c>
      <c r="D293" s="40">
        <v>441.41666666666669</v>
      </c>
      <c r="E293" s="40">
        <v>429.98333333333335</v>
      </c>
      <c r="F293" s="40">
        <v>423.66666666666669</v>
      </c>
      <c r="G293" s="40">
        <v>412.23333333333335</v>
      </c>
      <c r="H293" s="40">
        <v>447.73333333333335</v>
      </c>
      <c r="I293" s="40">
        <v>459.16666666666663</v>
      </c>
      <c r="J293" s="40">
        <v>465.48333333333335</v>
      </c>
      <c r="K293" s="31">
        <v>452.85</v>
      </c>
      <c r="L293" s="31">
        <v>435.1</v>
      </c>
      <c r="M293" s="31">
        <v>31.14348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311.85000000000002</v>
      </c>
      <c r="D294" s="40">
        <v>315.56666666666666</v>
      </c>
      <c r="E294" s="40">
        <v>306.2833333333333</v>
      </c>
      <c r="F294" s="40">
        <v>300.71666666666664</v>
      </c>
      <c r="G294" s="40">
        <v>291.43333333333328</v>
      </c>
      <c r="H294" s="40">
        <v>321.13333333333333</v>
      </c>
      <c r="I294" s="40">
        <v>330.41666666666674</v>
      </c>
      <c r="J294" s="40">
        <v>335.98333333333335</v>
      </c>
      <c r="K294" s="31">
        <v>324.85000000000002</v>
      </c>
      <c r="L294" s="31">
        <v>310</v>
      </c>
      <c r="M294" s="31">
        <v>3.9310800000000001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8296.35</v>
      </c>
      <c r="D295" s="40">
        <v>8362.1166666666668</v>
      </c>
      <c r="E295" s="40">
        <v>8184.2333333333336</v>
      </c>
      <c r="F295" s="40">
        <v>8072.1166666666668</v>
      </c>
      <c r="G295" s="40">
        <v>7894.2333333333336</v>
      </c>
      <c r="H295" s="40">
        <v>8474.2333333333336</v>
      </c>
      <c r="I295" s="40">
        <v>8652.1166666666686</v>
      </c>
      <c r="J295" s="40">
        <v>8764.2333333333336</v>
      </c>
      <c r="K295" s="31">
        <v>8540</v>
      </c>
      <c r="L295" s="31">
        <v>8250</v>
      </c>
      <c r="M295" s="31">
        <v>9.8369999999999999E-2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5688.85</v>
      </c>
      <c r="D296" s="40">
        <v>5719.2833333333328</v>
      </c>
      <c r="E296" s="40">
        <v>5639.5666666666657</v>
      </c>
      <c r="F296" s="40">
        <v>5590.2833333333328</v>
      </c>
      <c r="G296" s="40">
        <v>5510.5666666666657</v>
      </c>
      <c r="H296" s="40">
        <v>5768.5666666666657</v>
      </c>
      <c r="I296" s="40">
        <v>5848.2833333333328</v>
      </c>
      <c r="J296" s="40">
        <v>5897.5666666666657</v>
      </c>
      <c r="K296" s="31">
        <v>5799</v>
      </c>
      <c r="L296" s="31">
        <v>5670</v>
      </c>
      <c r="M296" s="31">
        <v>2.37547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1695.05</v>
      </c>
      <c r="D297" s="40">
        <v>1706.9833333333333</v>
      </c>
      <c r="E297" s="40">
        <v>1678.0666666666666</v>
      </c>
      <c r="F297" s="40">
        <v>1661.0833333333333</v>
      </c>
      <c r="G297" s="40">
        <v>1632.1666666666665</v>
      </c>
      <c r="H297" s="40">
        <v>1723.9666666666667</v>
      </c>
      <c r="I297" s="40">
        <v>1752.8833333333332</v>
      </c>
      <c r="J297" s="40">
        <v>1769.8666666666668</v>
      </c>
      <c r="K297" s="31">
        <v>1735.9</v>
      </c>
      <c r="L297" s="31">
        <v>1690</v>
      </c>
      <c r="M297" s="31">
        <v>18.456610000000001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626.9</v>
      </c>
      <c r="D298" s="40">
        <v>623.91666666666663</v>
      </c>
      <c r="E298" s="40">
        <v>616.33333333333326</v>
      </c>
      <c r="F298" s="40">
        <v>605.76666666666665</v>
      </c>
      <c r="G298" s="40">
        <v>598.18333333333328</v>
      </c>
      <c r="H298" s="40">
        <v>634.48333333333323</v>
      </c>
      <c r="I298" s="40">
        <v>642.06666666666649</v>
      </c>
      <c r="J298" s="40">
        <v>652.63333333333321</v>
      </c>
      <c r="K298" s="31">
        <v>631.5</v>
      </c>
      <c r="L298" s="31">
        <v>613.35</v>
      </c>
      <c r="M298" s="31">
        <v>19.471589999999999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46.6</v>
      </c>
      <c r="D299" s="40">
        <v>47</v>
      </c>
      <c r="E299" s="40">
        <v>45.2</v>
      </c>
      <c r="F299" s="40">
        <v>43.800000000000004</v>
      </c>
      <c r="G299" s="40">
        <v>42.000000000000007</v>
      </c>
      <c r="H299" s="40">
        <v>48.4</v>
      </c>
      <c r="I299" s="40">
        <v>50.199999999999996</v>
      </c>
      <c r="J299" s="40">
        <v>51.599999999999994</v>
      </c>
      <c r="K299" s="31">
        <v>48.8</v>
      </c>
      <c r="L299" s="31">
        <v>45.6</v>
      </c>
      <c r="M299" s="31">
        <v>175.05874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2588.35</v>
      </c>
      <c r="D300" s="40">
        <v>2609.6333333333337</v>
      </c>
      <c r="E300" s="40">
        <v>2521.2666666666673</v>
      </c>
      <c r="F300" s="40">
        <v>2454.1833333333338</v>
      </c>
      <c r="G300" s="40">
        <v>2365.8166666666675</v>
      </c>
      <c r="H300" s="40">
        <v>2676.7166666666672</v>
      </c>
      <c r="I300" s="40">
        <v>2765.083333333333</v>
      </c>
      <c r="J300" s="40">
        <v>2832.166666666667</v>
      </c>
      <c r="K300" s="31">
        <v>2698</v>
      </c>
      <c r="L300" s="31">
        <v>2542.5500000000002</v>
      </c>
      <c r="M300" s="31">
        <v>1.0426899999999999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947.15</v>
      </c>
      <c r="D301" s="40">
        <v>951.79999999999984</v>
      </c>
      <c r="E301" s="40">
        <v>936.54999999999973</v>
      </c>
      <c r="F301" s="40">
        <v>925.94999999999993</v>
      </c>
      <c r="G301" s="40">
        <v>910.69999999999982</v>
      </c>
      <c r="H301" s="40">
        <v>962.39999999999964</v>
      </c>
      <c r="I301" s="40">
        <v>977.64999999999986</v>
      </c>
      <c r="J301" s="40">
        <v>988.24999999999955</v>
      </c>
      <c r="K301" s="31">
        <v>967.05</v>
      </c>
      <c r="L301" s="31">
        <v>941.2</v>
      </c>
      <c r="M301" s="31">
        <v>11.12147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3631.65</v>
      </c>
      <c r="D302" s="40">
        <v>3641.4833333333336</v>
      </c>
      <c r="E302" s="40">
        <v>3600.166666666667</v>
      </c>
      <c r="F302" s="40">
        <v>3568.6833333333334</v>
      </c>
      <c r="G302" s="40">
        <v>3527.3666666666668</v>
      </c>
      <c r="H302" s="40">
        <v>3672.9666666666672</v>
      </c>
      <c r="I302" s="40">
        <v>3714.2833333333338</v>
      </c>
      <c r="J302" s="40">
        <v>3745.7666666666673</v>
      </c>
      <c r="K302" s="31">
        <v>3682.8</v>
      </c>
      <c r="L302" s="31">
        <v>3610</v>
      </c>
      <c r="M302" s="31">
        <v>0.37436000000000003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797.7</v>
      </c>
      <c r="D303" s="40">
        <v>802.6</v>
      </c>
      <c r="E303" s="40">
        <v>785.2</v>
      </c>
      <c r="F303" s="40">
        <v>772.7</v>
      </c>
      <c r="G303" s="40">
        <v>755.30000000000007</v>
      </c>
      <c r="H303" s="40">
        <v>815.1</v>
      </c>
      <c r="I303" s="40">
        <v>832.49999999999989</v>
      </c>
      <c r="J303" s="40">
        <v>845</v>
      </c>
      <c r="K303" s="31">
        <v>820</v>
      </c>
      <c r="L303" s="31">
        <v>790.1</v>
      </c>
      <c r="M303" s="31">
        <v>1.6536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45.25</v>
      </c>
      <c r="D304" s="40">
        <v>45.800000000000004</v>
      </c>
      <c r="E304" s="40">
        <v>44.45000000000001</v>
      </c>
      <c r="F304" s="40">
        <v>43.650000000000006</v>
      </c>
      <c r="G304" s="40">
        <v>42.300000000000011</v>
      </c>
      <c r="H304" s="40">
        <v>46.600000000000009</v>
      </c>
      <c r="I304" s="40">
        <v>47.95</v>
      </c>
      <c r="J304" s="40">
        <v>48.750000000000007</v>
      </c>
      <c r="K304" s="31">
        <v>47.15</v>
      </c>
      <c r="L304" s="31">
        <v>45</v>
      </c>
      <c r="M304" s="31">
        <v>46.799909999999997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168.45</v>
      </c>
      <c r="D305" s="40">
        <v>169.45000000000002</v>
      </c>
      <c r="E305" s="40">
        <v>165.50000000000003</v>
      </c>
      <c r="F305" s="40">
        <v>162.55000000000001</v>
      </c>
      <c r="G305" s="40">
        <v>158.60000000000002</v>
      </c>
      <c r="H305" s="40">
        <v>172.40000000000003</v>
      </c>
      <c r="I305" s="40">
        <v>176.35000000000002</v>
      </c>
      <c r="J305" s="40">
        <v>179.30000000000004</v>
      </c>
      <c r="K305" s="31">
        <v>173.4</v>
      </c>
      <c r="L305" s="31">
        <v>166.5</v>
      </c>
      <c r="M305" s="31">
        <v>17.76792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78629.5</v>
      </c>
      <c r="D306" s="40">
        <v>79006.5</v>
      </c>
      <c r="E306" s="40">
        <v>78123</v>
      </c>
      <c r="F306" s="40">
        <v>77616.5</v>
      </c>
      <c r="G306" s="40">
        <v>76733</v>
      </c>
      <c r="H306" s="40">
        <v>79513</v>
      </c>
      <c r="I306" s="40">
        <v>80396.5</v>
      </c>
      <c r="J306" s="40">
        <v>80903</v>
      </c>
      <c r="K306" s="31">
        <v>79890</v>
      </c>
      <c r="L306" s="31">
        <v>78500</v>
      </c>
      <c r="M306" s="31">
        <v>9.5560000000000006E-2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1075.4000000000001</v>
      </c>
      <c r="D307" s="40">
        <v>1082.3</v>
      </c>
      <c r="E307" s="40">
        <v>1066.0999999999999</v>
      </c>
      <c r="F307" s="40">
        <v>1056.8</v>
      </c>
      <c r="G307" s="40">
        <v>1040.5999999999999</v>
      </c>
      <c r="H307" s="40">
        <v>1091.5999999999999</v>
      </c>
      <c r="I307" s="40">
        <v>1107.8000000000002</v>
      </c>
      <c r="J307" s="40">
        <v>1117.0999999999999</v>
      </c>
      <c r="K307" s="31">
        <v>1098.5</v>
      </c>
      <c r="L307" s="31">
        <v>1073</v>
      </c>
      <c r="M307" s="31">
        <v>6.3768000000000002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4695.55</v>
      </c>
      <c r="D308" s="40">
        <v>4712.1833333333334</v>
      </c>
      <c r="E308" s="40">
        <v>4638.3666666666668</v>
      </c>
      <c r="F308" s="40">
        <v>4581.1833333333334</v>
      </c>
      <c r="G308" s="40">
        <v>4507.3666666666668</v>
      </c>
      <c r="H308" s="40">
        <v>4769.3666666666668</v>
      </c>
      <c r="I308" s="40">
        <v>4843.1833333333343</v>
      </c>
      <c r="J308" s="40">
        <v>4900.3666666666668</v>
      </c>
      <c r="K308" s="31">
        <v>4786</v>
      </c>
      <c r="L308" s="31">
        <v>4655</v>
      </c>
      <c r="M308" s="31">
        <v>4.8939999999999997E-2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355.5</v>
      </c>
      <c r="D309" s="40">
        <v>361.13333333333338</v>
      </c>
      <c r="E309" s="40">
        <v>347.36666666666679</v>
      </c>
      <c r="F309" s="40">
        <v>339.23333333333341</v>
      </c>
      <c r="G309" s="40">
        <v>325.46666666666681</v>
      </c>
      <c r="H309" s="40">
        <v>369.26666666666677</v>
      </c>
      <c r="I309" s="40">
        <v>383.0333333333333</v>
      </c>
      <c r="J309" s="40">
        <v>391.16666666666674</v>
      </c>
      <c r="K309" s="31">
        <v>374.9</v>
      </c>
      <c r="L309" s="31">
        <v>353</v>
      </c>
      <c r="M309" s="31">
        <v>3.61477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181.4</v>
      </c>
      <c r="D310" s="40">
        <v>183.18333333333331</v>
      </c>
      <c r="E310" s="40">
        <v>178.71666666666661</v>
      </c>
      <c r="F310" s="40">
        <v>176.0333333333333</v>
      </c>
      <c r="G310" s="40">
        <v>171.56666666666661</v>
      </c>
      <c r="H310" s="40">
        <v>185.86666666666662</v>
      </c>
      <c r="I310" s="40">
        <v>190.33333333333331</v>
      </c>
      <c r="J310" s="40">
        <v>193.01666666666662</v>
      </c>
      <c r="K310" s="31">
        <v>187.65</v>
      </c>
      <c r="L310" s="31">
        <v>180.5</v>
      </c>
      <c r="M310" s="31">
        <v>36.526870000000002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834.1</v>
      </c>
      <c r="D311" s="40">
        <v>839.33333333333337</v>
      </c>
      <c r="E311" s="40">
        <v>823.76666666666677</v>
      </c>
      <c r="F311" s="40">
        <v>813.43333333333339</v>
      </c>
      <c r="G311" s="40">
        <v>797.86666666666679</v>
      </c>
      <c r="H311" s="40">
        <v>849.66666666666674</v>
      </c>
      <c r="I311" s="40">
        <v>865.23333333333335</v>
      </c>
      <c r="J311" s="40">
        <v>875.56666666666672</v>
      </c>
      <c r="K311" s="31">
        <v>854.9</v>
      </c>
      <c r="L311" s="31">
        <v>829</v>
      </c>
      <c r="M311" s="31">
        <v>32.883229999999998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241.45</v>
      </c>
      <c r="D312" s="40">
        <v>242.38333333333333</v>
      </c>
      <c r="E312" s="40">
        <v>237.46666666666664</v>
      </c>
      <c r="F312" s="40">
        <v>233.48333333333332</v>
      </c>
      <c r="G312" s="40">
        <v>228.56666666666663</v>
      </c>
      <c r="H312" s="40">
        <v>246.36666666666665</v>
      </c>
      <c r="I312" s="40">
        <v>251.28333333333333</v>
      </c>
      <c r="J312" s="40">
        <v>255.26666666666665</v>
      </c>
      <c r="K312" s="31">
        <v>247.3</v>
      </c>
      <c r="L312" s="31">
        <v>238.4</v>
      </c>
      <c r="M312" s="31">
        <v>2.14249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234.05</v>
      </c>
      <c r="D313" s="40">
        <v>236.38333333333335</v>
      </c>
      <c r="E313" s="40">
        <v>228.2166666666667</v>
      </c>
      <c r="F313" s="40">
        <v>222.38333333333335</v>
      </c>
      <c r="G313" s="40">
        <v>214.2166666666667</v>
      </c>
      <c r="H313" s="40">
        <v>242.2166666666667</v>
      </c>
      <c r="I313" s="40">
        <v>250.38333333333338</v>
      </c>
      <c r="J313" s="40">
        <v>256.2166666666667</v>
      </c>
      <c r="K313" s="31">
        <v>244.55</v>
      </c>
      <c r="L313" s="31">
        <v>230.55</v>
      </c>
      <c r="M313" s="31">
        <v>5.7369500000000002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747.2</v>
      </c>
      <c r="D314" s="40">
        <v>758.55000000000007</v>
      </c>
      <c r="E314" s="40">
        <v>730.30000000000018</v>
      </c>
      <c r="F314" s="40">
        <v>713.40000000000009</v>
      </c>
      <c r="G314" s="40">
        <v>685.1500000000002</v>
      </c>
      <c r="H314" s="40">
        <v>775.45000000000016</v>
      </c>
      <c r="I314" s="40">
        <v>803.69999999999993</v>
      </c>
      <c r="J314" s="40">
        <v>820.60000000000014</v>
      </c>
      <c r="K314" s="31">
        <v>786.8</v>
      </c>
      <c r="L314" s="31">
        <v>741.65</v>
      </c>
      <c r="M314" s="31">
        <v>1.42194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184.3</v>
      </c>
      <c r="D315" s="40">
        <v>184.56666666666669</v>
      </c>
      <c r="E315" s="40">
        <v>182.23333333333338</v>
      </c>
      <c r="F315" s="40">
        <v>180.16666666666669</v>
      </c>
      <c r="G315" s="40">
        <v>177.83333333333337</v>
      </c>
      <c r="H315" s="40">
        <v>186.63333333333338</v>
      </c>
      <c r="I315" s="40">
        <v>188.9666666666667</v>
      </c>
      <c r="J315" s="40">
        <v>191.03333333333339</v>
      </c>
      <c r="K315" s="31">
        <v>186.9</v>
      </c>
      <c r="L315" s="31">
        <v>182.5</v>
      </c>
      <c r="M315" s="31">
        <v>64.369029999999995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51.6</v>
      </c>
      <c r="D316" s="40">
        <v>52.25</v>
      </c>
      <c r="E316" s="40">
        <v>50.5</v>
      </c>
      <c r="F316" s="40">
        <v>49.4</v>
      </c>
      <c r="G316" s="40">
        <v>47.65</v>
      </c>
      <c r="H316" s="40">
        <v>53.35</v>
      </c>
      <c r="I316" s="40">
        <v>55.1</v>
      </c>
      <c r="J316" s="40">
        <v>56.2</v>
      </c>
      <c r="K316" s="31">
        <v>54</v>
      </c>
      <c r="L316" s="31">
        <v>51.15</v>
      </c>
      <c r="M316" s="31">
        <v>54.113239999999998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564.29999999999995</v>
      </c>
      <c r="D317" s="40">
        <v>571.6</v>
      </c>
      <c r="E317" s="40">
        <v>553.20000000000005</v>
      </c>
      <c r="F317" s="40">
        <v>542.1</v>
      </c>
      <c r="G317" s="40">
        <v>523.70000000000005</v>
      </c>
      <c r="H317" s="40">
        <v>582.70000000000005</v>
      </c>
      <c r="I317" s="40">
        <v>601.09999999999991</v>
      </c>
      <c r="J317" s="40">
        <v>612.20000000000005</v>
      </c>
      <c r="K317" s="31">
        <v>590</v>
      </c>
      <c r="L317" s="31">
        <v>560.5</v>
      </c>
      <c r="M317" s="31">
        <v>86.102090000000004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7199.25</v>
      </c>
      <c r="D318" s="40">
        <v>7215</v>
      </c>
      <c r="E318" s="40">
        <v>7148.5</v>
      </c>
      <c r="F318" s="40">
        <v>7097.75</v>
      </c>
      <c r="G318" s="40">
        <v>7031.25</v>
      </c>
      <c r="H318" s="40">
        <v>7265.75</v>
      </c>
      <c r="I318" s="40">
        <v>7332.25</v>
      </c>
      <c r="J318" s="40">
        <v>7383</v>
      </c>
      <c r="K318" s="31">
        <v>7281.5</v>
      </c>
      <c r="L318" s="31">
        <v>7164.25</v>
      </c>
      <c r="M318" s="31">
        <v>7.2669499999999996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1020.85</v>
      </c>
      <c r="D319" s="40">
        <v>1026.4833333333333</v>
      </c>
      <c r="E319" s="40">
        <v>1007.3666666666668</v>
      </c>
      <c r="F319" s="40">
        <v>993.88333333333344</v>
      </c>
      <c r="G319" s="40">
        <v>974.76666666666688</v>
      </c>
      <c r="H319" s="40">
        <v>1039.9666666666667</v>
      </c>
      <c r="I319" s="40">
        <v>1059.083333333333</v>
      </c>
      <c r="J319" s="40">
        <v>1072.5666666666666</v>
      </c>
      <c r="K319" s="31">
        <v>1045.5999999999999</v>
      </c>
      <c r="L319" s="31">
        <v>1013</v>
      </c>
      <c r="M319" s="31">
        <v>13.057119999999999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347.45</v>
      </c>
      <c r="D320" s="40">
        <v>348.01666666666665</v>
      </c>
      <c r="E320" s="40">
        <v>340.48333333333329</v>
      </c>
      <c r="F320" s="40">
        <v>333.51666666666665</v>
      </c>
      <c r="G320" s="40">
        <v>325.98333333333329</v>
      </c>
      <c r="H320" s="40">
        <v>354.98333333333329</v>
      </c>
      <c r="I320" s="40">
        <v>362.51666666666659</v>
      </c>
      <c r="J320" s="40">
        <v>369.48333333333329</v>
      </c>
      <c r="K320" s="31">
        <v>355.55</v>
      </c>
      <c r="L320" s="31">
        <v>341.05</v>
      </c>
      <c r="M320" s="31">
        <v>41.277450000000002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254.95</v>
      </c>
      <c r="D321" s="40">
        <v>257.05</v>
      </c>
      <c r="E321" s="40">
        <v>251.10000000000002</v>
      </c>
      <c r="F321" s="40">
        <v>247.25</v>
      </c>
      <c r="G321" s="40">
        <v>241.3</v>
      </c>
      <c r="H321" s="40">
        <v>260.90000000000003</v>
      </c>
      <c r="I321" s="40">
        <v>266.84999999999997</v>
      </c>
      <c r="J321" s="40">
        <v>270.70000000000005</v>
      </c>
      <c r="K321" s="31">
        <v>263</v>
      </c>
      <c r="L321" s="31">
        <v>253.2</v>
      </c>
      <c r="M321" s="31">
        <v>8.0109200000000005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2807</v>
      </c>
      <c r="D322" s="40">
        <v>2827.3666666666668</v>
      </c>
      <c r="E322" s="40">
        <v>2751.6333333333337</v>
      </c>
      <c r="F322" s="40">
        <v>2696.2666666666669</v>
      </c>
      <c r="G322" s="40">
        <v>2620.5333333333338</v>
      </c>
      <c r="H322" s="40">
        <v>2882.7333333333336</v>
      </c>
      <c r="I322" s="40">
        <v>2958.4666666666672</v>
      </c>
      <c r="J322" s="40">
        <v>3013.8333333333335</v>
      </c>
      <c r="K322" s="31">
        <v>2903.1</v>
      </c>
      <c r="L322" s="31">
        <v>2772</v>
      </c>
      <c r="M322" s="31">
        <v>1.5605199999999999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4172.5</v>
      </c>
      <c r="D323" s="40">
        <v>4214.1333333333332</v>
      </c>
      <c r="E323" s="40">
        <v>4113.4666666666662</v>
      </c>
      <c r="F323" s="40">
        <v>4054.4333333333334</v>
      </c>
      <c r="G323" s="40">
        <v>3953.7666666666664</v>
      </c>
      <c r="H323" s="40">
        <v>4273.1666666666661</v>
      </c>
      <c r="I323" s="40">
        <v>4373.8333333333339</v>
      </c>
      <c r="J323" s="40">
        <v>4432.8666666666659</v>
      </c>
      <c r="K323" s="31">
        <v>4314.8</v>
      </c>
      <c r="L323" s="31">
        <v>4155.1000000000004</v>
      </c>
      <c r="M323" s="31">
        <v>7.8568100000000003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129.65</v>
      </c>
      <c r="D324" s="40">
        <v>131.46666666666667</v>
      </c>
      <c r="E324" s="40">
        <v>126.43333333333334</v>
      </c>
      <c r="F324" s="40">
        <v>123.21666666666667</v>
      </c>
      <c r="G324" s="40">
        <v>118.18333333333334</v>
      </c>
      <c r="H324" s="40">
        <v>134.68333333333334</v>
      </c>
      <c r="I324" s="40">
        <v>139.7166666666667</v>
      </c>
      <c r="J324" s="40">
        <v>142.93333333333334</v>
      </c>
      <c r="K324" s="31">
        <v>136.5</v>
      </c>
      <c r="L324" s="31">
        <v>128.25</v>
      </c>
      <c r="M324" s="31">
        <v>5.4984999999999999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734</v>
      </c>
      <c r="D325" s="40">
        <v>732.2833333333333</v>
      </c>
      <c r="E325" s="40">
        <v>727.76666666666665</v>
      </c>
      <c r="F325" s="40">
        <v>721.5333333333333</v>
      </c>
      <c r="G325" s="40">
        <v>717.01666666666665</v>
      </c>
      <c r="H325" s="40">
        <v>738.51666666666665</v>
      </c>
      <c r="I325" s="40">
        <v>743.0333333333333</v>
      </c>
      <c r="J325" s="40">
        <v>749.26666666666665</v>
      </c>
      <c r="K325" s="31">
        <v>736.8</v>
      </c>
      <c r="L325" s="31">
        <v>726.05</v>
      </c>
      <c r="M325" s="31">
        <v>1.54941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186.95</v>
      </c>
      <c r="D326" s="40">
        <v>187.85</v>
      </c>
      <c r="E326" s="40">
        <v>185.7</v>
      </c>
      <c r="F326" s="40">
        <v>184.45</v>
      </c>
      <c r="G326" s="40">
        <v>182.29999999999998</v>
      </c>
      <c r="H326" s="40">
        <v>189.1</v>
      </c>
      <c r="I326" s="40">
        <v>191.25000000000003</v>
      </c>
      <c r="J326" s="40">
        <v>192.5</v>
      </c>
      <c r="K326" s="31">
        <v>190</v>
      </c>
      <c r="L326" s="31">
        <v>186.6</v>
      </c>
      <c r="M326" s="31">
        <v>1.6638900000000001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871.9</v>
      </c>
      <c r="D327" s="40">
        <v>875.29999999999984</v>
      </c>
      <c r="E327" s="40">
        <v>861.89999999999964</v>
      </c>
      <c r="F327" s="40">
        <v>851.89999999999975</v>
      </c>
      <c r="G327" s="40">
        <v>838.49999999999955</v>
      </c>
      <c r="H327" s="40">
        <v>885.29999999999973</v>
      </c>
      <c r="I327" s="40">
        <v>898.7</v>
      </c>
      <c r="J327" s="40">
        <v>908.69999999999982</v>
      </c>
      <c r="K327" s="31">
        <v>888.7</v>
      </c>
      <c r="L327" s="31">
        <v>865.3</v>
      </c>
      <c r="M327" s="31">
        <v>3.4748100000000002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3111.6</v>
      </c>
      <c r="D328" s="40">
        <v>3119.2000000000003</v>
      </c>
      <c r="E328" s="40">
        <v>3073.4000000000005</v>
      </c>
      <c r="F328" s="40">
        <v>3035.2000000000003</v>
      </c>
      <c r="G328" s="40">
        <v>2989.4000000000005</v>
      </c>
      <c r="H328" s="40">
        <v>3157.4000000000005</v>
      </c>
      <c r="I328" s="40">
        <v>3203.2000000000007</v>
      </c>
      <c r="J328" s="40">
        <v>3241.4000000000005</v>
      </c>
      <c r="K328" s="31">
        <v>3165</v>
      </c>
      <c r="L328" s="31">
        <v>3081</v>
      </c>
      <c r="M328" s="31">
        <v>5.9888399999999997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1719.9</v>
      </c>
      <c r="D329" s="40">
        <v>1721.75</v>
      </c>
      <c r="E329" s="40">
        <v>1675.65</v>
      </c>
      <c r="F329" s="40">
        <v>1631.4</v>
      </c>
      <c r="G329" s="40">
        <v>1585.3000000000002</v>
      </c>
      <c r="H329" s="40">
        <v>1766</v>
      </c>
      <c r="I329" s="40">
        <v>1812.1</v>
      </c>
      <c r="J329" s="40">
        <v>1856.35</v>
      </c>
      <c r="K329" s="31">
        <v>1767.85</v>
      </c>
      <c r="L329" s="31">
        <v>1677.5</v>
      </c>
      <c r="M329" s="31">
        <v>15.69239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1501.1</v>
      </c>
      <c r="D330" s="40">
        <v>1512.3</v>
      </c>
      <c r="E330" s="40">
        <v>1483.8</v>
      </c>
      <c r="F330" s="40">
        <v>1466.5</v>
      </c>
      <c r="G330" s="40">
        <v>1438</v>
      </c>
      <c r="H330" s="40">
        <v>1529.6</v>
      </c>
      <c r="I330" s="40">
        <v>1558.1</v>
      </c>
      <c r="J330" s="40">
        <v>1575.3999999999999</v>
      </c>
      <c r="K330" s="31">
        <v>1540.8</v>
      </c>
      <c r="L330" s="31">
        <v>1495</v>
      </c>
      <c r="M330" s="31">
        <v>5.3757099999999998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895.2</v>
      </c>
      <c r="D331" s="40">
        <v>896.06666666666661</v>
      </c>
      <c r="E331" s="40">
        <v>886.13333333333321</v>
      </c>
      <c r="F331" s="40">
        <v>877.06666666666661</v>
      </c>
      <c r="G331" s="40">
        <v>867.13333333333321</v>
      </c>
      <c r="H331" s="40">
        <v>905.13333333333321</v>
      </c>
      <c r="I331" s="40">
        <v>915.06666666666661</v>
      </c>
      <c r="J331" s="40">
        <v>924.13333333333321</v>
      </c>
      <c r="K331" s="31">
        <v>906</v>
      </c>
      <c r="L331" s="31">
        <v>887</v>
      </c>
      <c r="M331" s="31">
        <v>1.03807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46.9</v>
      </c>
      <c r="D332" s="40">
        <v>47.266666666666673</v>
      </c>
      <c r="E332" s="40">
        <v>46.183333333333344</v>
      </c>
      <c r="F332" s="40">
        <v>45.466666666666669</v>
      </c>
      <c r="G332" s="40">
        <v>44.38333333333334</v>
      </c>
      <c r="H332" s="40">
        <v>47.983333333333348</v>
      </c>
      <c r="I332" s="40">
        <v>49.066666666666677</v>
      </c>
      <c r="J332" s="40">
        <v>49.783333333333353</v>
      </c>
      <c r="K332" s="31">
        <v>48.35</v>
      </c>
      <c r="L332" s="31">
        <v>46.55</v>
      </c>
      <c r="M332" s="31">
        <v>45.141530000000003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83.3</v>
      </c>
      <c r="D333" s="40">
        <v>83.066666666666663</v>
      </c>
      <c r="E333" s="40">
        <v>82.433333333333323</v>
      </c>
      <c r="F333" s="40">
        <v>81.566666666666663</v>
      </c>
      <c r="G333" s="40">
        <v>80.933333333333323</v>
      </c>
      <c r="H333" s="40">
        <v>83.933333333333323</v>
      </c>
      <c r="I333" s="40">
        <v>84.566666666666649</v>
      </c>
      <c r="J333" s="40">
        <v>85.433333333333323</v>
      </c>
      <c r="K333" s="31">
        <v>83.7</v>
      </c>
      <c r="L333" s="31">
        <v>82.2</v>
      </c>
      <c r="M333" s="31">
        <v>40.280029999999996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645.5</v>
      </c>
      <c r="D334" s="40">
        <v>646.13333333333333</v>
      </c>
      <c r="E334" s="40">
        <v>618.26666666666665</v>
      </c>
      <c r="F334" s="40">
        <v>591.0333333333333</v>
      </c>
      <c r="G334" s="40">
        <v>563.16666666666663</v>
      </c>
      <c r="H334" s="40">
        <v>673.36666666666667</v>
      </c>
      <c r="I334" s="40">
        <v>701.23333333333323</v>
      </c>
      <c r="J334" s="40">
        <v>728.4666666666667</v>
      </c>
      <c r="K334" s="31">
        <v>674</v>
      </c>
      <c r="L334" s="31">
        <v>618.9</v>
      </c>
      <c r="M334" s="31">
        <v>13.06823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30.25</v>
      </c>
      <c r="D335" s="40">
        <v>30.2</v>
      </c>
      <c r="E335" s="40">
        <v>30.049999999999997</v>
      </c>
      <c r="F335" s="40">
        <v>29.849999999999998</v>
      </c>
      <c r="G335" s="40">
        <v>29.699999999999996</v>
      </c>
      <c r="H335" s="40">
        <v>30.4</v>
      </c>
      <c r="I335" s="40">
        <v>30.549999999999997</v>
      </c>
      <c r="J335" s="40">
        <v>30.75</v>
      </c>
      <c r="K335" s="31">
        <v>30.35</v>
      </c>
      <c r="L335" s="31">
        <v>30</v>
      </c>
      <c r="M335" s="31">
        <v>118.16464999999999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63.9</v>
      </c>
      <c r="D336" s="40">
        <v>64.733333333333334</v>
      </c>
      <c r="E336" s="40">
        <v>62.066666666666663</v>
      </c>
      <c r="F336" s="40">
        <v>60.233333333333327</v>
      </c>
      <c r="G336" s="40">
        <v>57.566666666666656</v>
      </c>
      <c r="H336" s="40">
        <v>66.566666666666663</v>
      </c>
      <c r="I336" s="40">
        <v>69.23333333333332</v>
      </c>
      <c r="J336" s="40">
        <v>71.066666666666677</v>
      </c>
      <c r="K336" s="31">
        <v>67.400000000000006</v>
      </c>
      <c r="L336" s="31">
        <v>62.9</v>
      </c>
      <c r="M336" s="31">
        <v>178.45461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143.35</v>
      </c>
      <c r="D337" s="40">
        <v>145</v>
      </c>
      <c r="E337" s="40">
        <v>141.15</v>
      </c>
      <c r="F337" s="40">
        <v>138.95000000000002</v>
      </c>
      <c r="G337" s="40">
        <v>135.10000000000002</v>
      </c>
      <c r="H337" s="40">
        <v>147.19999999999999</v>
      </c>
      <c r="I337" s="40">
        <v>151.05000000000001</v>
      </c>
      <c r="J337" s="40">
        <v>153.24999999999997</v>
      </c>
      <c r="K337" s="31">
        <v>148.85</v>
      </c>
      <c r="L337" s="31">
        <v>142.80000000000001</v>
      </c>
      <c r="M337" s="31">
        <v>102.06726999999999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303.45</v>
      </c>
      <c r="D338" s="40">
        <v>303.91666666666669</v>
      </c>
      <c r="E338" s="40">
        <v>298.23333333333335</v>
      </c>
      <c r="F338" s="40">
        <v>293.01666666666665</v>
      </c>
      <c r="G338" s="40">
        <v>287.33333333333331</v>
      </c>
      <c r="H338" s="40">
        <v>309.13333333333338</v>
      </c>
      <c r="I338" s="40">
        <v>314.81666666666666</v>
      </c>
      <c r="J338" s="40">
        <v>320.03333333333342</v>
      </c>
      <c r="K338" s="31">
        <v>309.60000000000002</v>
      </c>
      <c r="L338" s="31">
        <v>298.7</v>
      </c>
      <c r="M338" s="31">
        <v>11.6525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143.30000000000001</v>
      </c>
      <c r="D339" s="40">
        <v>144.46666666666667</v>
      </c>
      <c r="E339" s="40">
        <v>141.63333333333333</v>
      </c>
      <c r="F339" s="40">
        <v>139.96666666666667</v>
      </c>
      <c r="G339" s="40">
        <v>137.13333333333333</v>
      </c>
      <c r="H339" s="40">
        <v>146.13333333333333</v>
      </c>
      <c r="I339" s="40">
        <v>148.96666666666664</v>
      </c>
      <c r="J339" s="40">
        <v>150.63333333333333</v>
      </c>
      <c r="K339" s="31">
        <v>147.30000000000001</v>
      </c>
      <c r="L339" s="31">
        <v>142.80000000000001</v>
      </c>
      <c r="M339" s="31">
        <v>144.21296000000001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511.3</v>
      </c>
      <c r="D340" s="40">
        <v>512.56666666666672</v>
      </c>
      <c r="E340" s="40">
        <v>505.73333333333346</v>
      </c>
      <c r="F340" s="40">
        <v>500.16666666666674</v>
      </c>
      <c r="G340" s="40">
        <v>493.33333333333348</v>
      </c>
      <c r="H340" s="40">
        <v>518.13333333333344</v>
      </c>
      <c r="I340" s="40">
        <v>524.9666666666667</v>
      </c>
      <c r="J340" s="40">
        <v>530.53333333333342</v>
      </c>
      <c r="K340" s="31">
        <v>519.4</v>
      </c>
      <c r="L340" s="31">
        <v>507</v>
      </c>
      <c r="M340" s="31">
        <v>0.61845000000000006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96.65</v>
      </c>
      <c r="D341" s="40">
        <v>98.7</v>
      </c>
      <c r="E341" s="40">
        <v>94.050000000000011</v>
      </c>
      <c r="F341" s="40">
        <v>91.45</v>
      </c>
      <c r="G341" s="40">
        <v>86.800000000000011</v>
      </c>
      <c r="H341" s="40">
        <v>101.30000000000001</v>
      </c>
      <c r="I341" s="40">
        <v>105.95000000000002</v>
      </c>
      <c r="J341" s="40">
        <v>108.55000000000001</v>
      </c>
      <c r="K341" s="31">
        <v>103.35</v>
      </c>
      <c r="L341" s="31">
        <v>96.1</v>
      </c>
      <c r="M341" s="31">
        <v>312.68385999999998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59.55</v>
      </c>
      <c r="D342" s="40">
        <v>59.866666666666667</v>
      </c>
      <c r="E342" s="40">
        <v>58.833333333333336</v>
      </c>
      <c r="F342" s="40">
        <v>58.116666666666667</v>
      </c>
      <c r="G342" s="40">
        <v>57.083333333333336</v>
      </c>
      <c r="H342" s="40">
        <v>60.583333333333336</v>
      </c>
      <c r="I342" s="40">
        <v>61.616666666666667</v>
      </c>
      <c r="J342" s="40">
        <v>62.333333333333336</v>
      </c>
      <c r="K342" s="31">
        <v>60.9</v>
      </c>
      <c r="L342" s="31">
        <v>59.15</v>
      </c>
      <c r="M342" s="31">
        <v>11.58839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4016.2</v>
      </c>
      <c r="D343" s="40">
        <v>4019.4500000000003</v>
      </c>
      <c r="E343" s="40">
        <v>3882.9000000000005</v>
      </c>
      <c r="F343" s="40">
        <v>3749.6000000000004</v>
      </c>
      <c r="G343" s="40">
        <v>3613.0500000000006</v>
      </c>
      <c r="H343" s="40">
        <v>4152.75</v>
      </c>
      <c r="I343" s="40">
        <v>4289.3000000000011</v>
      </c>
      <c r="J343" s="40">
        <v>4422.6000000000004</v>
      </c>
      <c r="K343" s="31">
        <v>4156</v>
      </c>
      <c r="L343" s="31">
        <v>3886.15</v>
      </c>
      <c r="M343" s="31">
        <v>7.2034599999999998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19157.150000000001</v>
      </c>
      <c r="D344" s="40">
        <v>19286.466666666667</v>
      </c>
      <c r="E344" s="40">
        <v>18948.683333333334</v>
      </c>
      <c r="F344" s="40">
        <v>18740.216666666667</v>
      </c>
      <c r="G344" s="40">
        <v>18402.433333333334</v>
      </c>
      <c r="H344" s="40">
        <v>19494.933333333334</v>
      </c>
      <c r="I344" s="40">
        <v>19832.716666666667</v>
      </c>
      <c r="J344" s="40">
        <v>20041.183333333334</v>
      </c>
      <c r="K344" s="31">
        <v>19624.25</v>
      </c>
      <c r="L344" s="31">
        <v>19078</v>
      </c>
      <c r="M344" s="31">
        <v>0.72607999999999995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59.85</v>
      </c>
      <c r="D345" s="40">
        <v>60.516666666666673</v>
      </c>
      <c r="E345" s="40">
        <v>58.183333333333344</v>
      </c>
      <c r="F345" s="40">
        <v>56.516666666666673</v>
      </c>
      <c r="G345" s="40">
        <v>54.183333333333344</v>
      </c>
      <c r="H345" s="40">
        <v>62.183333333333344</v>
      </c>
      <c r="I345" s="40">
        <v>64.51666666666668</v>
      </c>
      <c r="J345" s="40">
        <v>66.183333333333337</v>
      </c>
      <c r="K345" s="31">
        <v>62.85</v>
      </c>
      <c r="L345" s="31">
        <v>58.85</v>
      </c>
      <c r="M345" s="31">
        <v>37.84948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2720.7</v>
      </c>
      <c r="D346" s="40">
        <v>2730.4833333333331</v>
      </c>
      <c r="E346" s="40">
        <v>2691.0166666666664</v>
      </c>
      <c r="F346" s="40">
        <v>2661.3333333333335</v>
      </c>
      <c r="G346" s="40">
        <v>2621.8666666666668</v>
      </c>
      <c r="H346" s="40">
        <v>2760.1666666666661</v>
      </c>
      <c r="I346" s="40">
        <v>2799.6333333333323</v>
      </c>
      <c r="J346" s="40">
        <v>2829.3166666666657</v>
      </c>
      <c r="K346" s="31">
        <v>2769.95</v>
      </c>
      <c r="L346" s="31">
        <v>2700.8</v>
      </c>
      <c r="M346" s="31">
        <v>8.5190000000000002E-2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443.15</v>
      </c>
      <c r="D347" s="40">
        <v>445.11666666666662</v>
      </c>
      <c r="E347" s="40">
        <v>436.83333333333326</v>
      </c>
      <c r="F347" s="40">
        <v>430.51666666666665</v>
      </c>
      <c r="G347" s="40">
        <v>422.23333333333329</v>
      </c>
      <c r="H347" s="40">
        <v>451.43333333333322</v>
      </c>
      <c r="I347" s="40">
        <v>459.71666666666664</v>
      </c>
      <c r="J347" s="40">
        <v>466.03333333333319</v>
      </c>
      <c r="K347" s="31">
        <v>453.4</v>
      </c>
      <c r="L347" s="31">
        <v>438.8</v>
      </c>
      <c r="M347" s="31">
        <v>8.6075999999999997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857.7</v>
      </c>
      <c r="D348" s="40">
        <v>867</v>
      </c>
      <c r="E348" s="40">
        <v>839.3</v>
      </c>
      <c r="F348" s="40">
        <v>820.9</v>
      </c>
      <c r="G348" s="40">
        <v>793.19999999999993</v>
      </c>
      <c r="H348" s="40">
        <v>885.4</v>
      </c>
      <c r="I348" s="40">
        <v>913.1</v>
      </c>
      <c r="J348" s="40">
        <v>931.5</v>
      </c>
      <c r="K348" s="31">
        <v>894.7</v>
      </c>
      <c r="L348" s="31">
        <v>848.6</v>
      </c>
      <c r="M348" s="31">
        <v>14.497629999999999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168.1</v>
      </c>
      <c r="D349" s="40">
        <v>168.88333333333335</v>
      </c>
      <c r="E349" s="40">
        <v>165.01666666666671</v>
      </c>
      <c r="F349" s="40">
        <v>161.93333333333337</v>
      </c>
      <c r="G349" s="40">
        <v>158.06666666666672</v>
      </c>
      <c r="H349" s="40">
        <v>171.9666666666667</v>
      </c>
      <c r="I349" s="40">
        <v>175.83333333333331</v>
      </c>
      <c r="J349" s="40">
        <v>178.91666666666669</v>
      </c>
      <c r="K349" s="31">
        <v>172.75</v>
      </c>
      <c r="L349" s="31">
        <v>165.8</v>
      </c>
      <c r="M349" s="31">
        <v>1012.21817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248.55</v>
      </c>
      <c r="D350" s="40">
        <v>249.53333333333333</v>
      </c>
      <c r="E350" s="40">
        <v>243.11666666666667</v>
      </c>
      <c r="F350" s="40">
        <v>237.68333333333334</v>
      </c>
      <c r="G350" s="40">
        <v>231.26666666666668</v>
      </c>
      <c r="H350" s="40">
        <v>254.96666666666667</v>
      </c>
      <c r="I350" s="40">
        <v>261.38333333333333</v>
      </c>
      <c r="J350" s="40">
        <v>266.81666666666666</v>
      </c>
      <c r="K350" s="31">
        <v>255.95</v>
      </c>
      <c r="L350" s="31">
        <v>244.1</v>
      </c>
      <c r="M350" s="31">
        <v>48.004399999999997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4660.25</v>
      </c>
      <c r="D351" s="40">
        <v>4682.3499999999995</v>
      </c>
      <c r="E351" s="40">
        <v>4604.6999999999989</v>
      </c>
      <c r="F351" s="40">
        <v>4549.1499999999996</v>
      </c>
      <c r="G351" s="40">
        <v>4471.4999999999991</v>
      </c>
      <c r="H351" s="40">
        <v>4737.8999999999987</v>
      </c>
      <c r="I351" s="40">
        <v>4815.5499999999984</v>
      </c>
      <c r="J351" s="40">
        <v>4871.0999999999985</v>
      </c>
      <c r="K351" s="31">
        <v>4760</v>
      </c>
      <c r="L351" s="31">
        <v>4626.8</v>
      </c>
      <c r="M351" s="31">
        <v>1.42811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326.2</v>
      </c>
      <c r="D352" s="40">
        <v>326.66666666666669</v>
      </c>
      <c r="E352" s="40">
        <v>321.53333333333336</v>
      </c>
      <c r="F352" s="40">
        <v>316.86666666666667</v>
      </c>
      <c r="G352" s="40">
        <v>311.73333333333335</v>
      </c>
      <c r="H352" s="40">
        <v>331.33333333333337</v>
      </c>
      <c r="I352" s="40">
        <v>336.4666666666667</v>
      </c>
      <c r="J352" s="40">
        <v>341.13333333333338</v>
      </c>
      <c r="K352" s="31">
        <v>331.8</v>
      </c>
      <c r="L352" s="31">
        <v>322</v>
      </c>
      <c r="M352" s="31">
        <v>1.46983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3183.5</v>
      </c>
      <c r="D354" s="40">
        <v>3185.6</v>
      </c>
      <c r="E354" s="40">
        <v>3146.2</v>
      </c>
      <c r="F354" s="40">
        <v>3108.9</v>
      </c>
      <c r="G354" s="40">
        <v>3069.5</v>
      </c>
      <c r="H354" s="40">
        <v>3222.8999999999996</v>
      </c>
      <c r="I354" s="40">
        <v>3262.3</v>
      </c>
      <c r="J354" s="40">
        <v>3299.5999999999995</v>
      </c>
      <c r="K354" s="31">
        <v>3225</v>
      </c>
      <c r="L354" s="31">
        <v>3148.3</v>
      </c>
      <c r="M354" s="31">
        <v>3.2608000000000001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640.35</v>
      </c>
      <c r="D355" s="40">
        <v>644.44999999999993</v>
      </c>
      <c r="E355" s="40">
        <v>633.39999999999986</v>
      </c>
      <c r="F355" s="40">
        <v>626.44999999999993</v>
      </c>
      <c r="G355" s="40">
        <v>615.39999999999986</v>
      </c>
      <c r="H355" s="40">
        <v>651.39999999999986</v>
      </c>
      <c r="I355" s="40">
        <v>662.44999999999982</v>
      </c>
      <c r="J355" s="40">
        <v>669.39999999999986</v>
      </c>
      <c r="K355" s="31">
        <v>655.5</v>
      </c>
      <c r="L355" s="31">
        <v>637.5</v>
      </c>
      <c r="M355" s="31">
        <v>0.82547999999999999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363.45</v>
      </c>
      <c r="D356" s="40">
        <v>366.08333333333331</v>
      </c>
      <c r="E356" s="40">
        <v>355.91666666666663</v>
      </c>
      <c r="F356" s="40">
        <v>348.38333333333333</v>
      </c>
      <c r="G356" s="40">
        <v>338.21666666666664</v>
      </c>
      <c r="H356" s="40">
        <v>373.61666666666662</v>
      </c>
      <c r="I356" s="40">
        <v>383.78333333333325</v>
      </c>
      <c r="J356" s="40">
        <v>391.31666666666661</v>
      </c>
      <c r="K356" s="31">
        <v>376.25</v>
      </c>
      <c r="L356" s="31">
        <v>358.55</v>
      </c>
      <c r="M356" s="31">
        <v>2.8995799999999998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1640.45</v>
      </c>
      <c r="D357" s="40">
        <v>1654.6333333333332</v>
      </c>
      <c r="E357" s="40">
        <v>1619.2666666666664</v>
      </c>
      <c r="F357" s="40">
        <v>1598.0833333333333</v>
      </c>
      <c r="G357" s="40">
        <v>1562.7166666666665</v>
      </c>
      <c r="H357" s="40">
        <v>1675.8166666666664</v>
      </c>
      <c r="I357" s="40">
        <v>1711.1833333333332</v>
      </c>
      <c r="J357" s="40">
        <v>1732.3666666666663</v>
      </c>
      <c r="K357" s="31">
        <v>1690</v>
      </c>
      <c r="L357" s="31">
        <v>1633.45</v>
      </c>
      <c r="M357" s="31">
        <v>11.228120000000001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33889.5</v>
      </c>
      <c r="D358" s="40">
        <v>34065.1</v>
      </c>
      <c r="E358" s="40">
        <v>33350.199999999997</v>
      </c>
      <c r="F358" s="40">
        <v>32810.9</v>
      </c>
      <c r="G358" s="40">
        <v>32096</v>
      </c>
      <c r="H358" s="40">
        <v>34604.399999999994</v>
      </c>
      <c r="I358" s="40">
        <v>35319.300000000003</v>
      </c>
      <c r="J358" s="40">
        <v>35858.599999999991</v>
      </c>
      <c r="K358" s="31">
        <v>34780</v>
      </c>
      <c r="L358" s="31">
        <v>33525.800000000003</v>
      </c>
      <c r="M358" s="31">
        <v>0.39340999999999998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3721.4</v>
      </c>
      <c r="D359" s="40">
        <v>3738.3166666666671</v>
      </c>
      <c r="E359" s="40">
        <v>3683.6833333333343</v>
      </c>
      <c r="F359" s="40">
        <v>3645.9666666666672</v>
      </c>
      <c r="G359" s="40">
        <v>3591.3333333333344</v>
      </c>
      <c r="H359" s="40">
        <v>3776.0333333333342</v>
      </c>
      <c r="I359" s="40">
        <v>3830.6666666666665</v>
      </c>
      <c r="J359" s="40">
        <v>3868.3833333333341</v>
      </c>
      <c r="K359" s="31">
        <v>3792.95</v>
      </c>
      <c r="L359" s="31">
        <v>3700.6</v>
      </c>
      <c r="M359" s="31">
        <v>1.0592200000000001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230.25</v>
      </c>
      <c r="D360" s="40">
        <v>230.85</v>
      </c>
      <c r="E360" s="40">
        <v>228.75</v>
      </c>
      <c r="F360" s="40">
        <v>227.25</v>
      </c>
      <c r="G360" s="40">
        <v>225.15</v>
      </c>
      <c r="H360" s="40">
        <v>232.35</v>
      </c>
      <c r="I360" s="40">
        <v>234.44999999999996</v>
      </c>
      <c r="J360" s="40">
        <v>235.95</v>
      </c>
      <c r="K360" s="31">
        <v>232.95</v>
      </c>
      <c r="L360" s="31">
        <v>229.35</v>
      </c>
      <c r="M360" s="31">
        <v>44.28152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5593.05</v>
      </c>
      <c r="D361" s="40">
        <v>5619.333333333333</v>
      </c>
      <c r="E361" s="40">
        <v>5553.7166666666662</v>
      </c>
      <c r="F361" s="40">
        <v>5514.3833333333332</v>
      </c>
      <c r="G361" s="40">
        <v>5448.7666666666664</v>
      </c>
      <c r="H361" s="40">
        <v>5658.6666666666661</v>
      </c>
      <c r="I361" s="40">
        <v>5724.2833333333328</v>
      </c>
      <c r="J361" s="40">
        <v>5763.6166666666659</v>
      </c>
      <c r="K361" s="31">
        <v>5684.95</v>
      </c>
      <c r="L361" s="31">
        <v>5580</v>
      </c>
      <c r="M361" s="31">
        <v>0.24764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263.39999999999998</v>
      </c>
      <c r="D362" s="40">
        <v>266.36666666666662</v>
      </c>
      <c r="E362" s="40">
        <v>259.33333333333326</v>
      </c>
      <c r="F362" s="40">
        <v>255.26666666666665</v>
      </c>
      <c r="G362" s="40">
        <v>248.23333333333329</v>
      </c>
      <c r="H362" s="40">
        <v>270.43333333333322</v>
      </c>
      <c r="I362" s="40">
        <v>277.46666666666664</v>
      </c>
      <c r="J362" s="40">
        <v>281.53333333333319</v>
      </c>
      <c r="K362" s="31">
        <v>273.39999999999998</v>
      </c>
      <c r="L362" s="31">
        <v>262.3</v>
      </c>
      <c r="M362" s="31">
        <v>12.87473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954.6</v>
      </c>
      <c r="D363" s="40">
        <v>958.75</v>
      </c>
      <c r="E363" s="40">
        <v>942.7</v>
      </c>
      <c r="F363" s="40">
        <v>930.80000000000007</v>
      </c>
      <c r="G363" s="40">
        <v>914.75000000000011</v>
      </c>
      <c r="H363" s="40">
        <v>970.65</v>
      </c>
      <c r="I363" s="40">
        <v>986.69999999999993</v>
      </c>
      <c r="J363" s="40">
        <v>998.59999999999991</v>
      </c>
      <c r="K363" s="31">
        <v>974.8</v>
      </c>
      <c r="L363" s="31">
        <v>946.85</v>
      </c>
      <c r="M363" s="31">
        <v>1.4424399999999999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2415.65</v>
      </c>
      <c r="D364" s="40">
        <v>2426.4166666666665</v>
      </c>
      <c r="E364" s="40">
        <v>2395.833333333333</v>
      </c>
      <c r="F364" s="40">
        <v>2376.0166666666664</v>
      </c>
      <c r="G364" s="40">
        <v>2345.4333333333329</v>
      </c>
      <c r="H364" s="40">
        <v>2446.2333333333331</v>
      </c>
      <c r="I364" s="40">
        <v>2476.8166666666662</v>
      </c>
      <c r="J364" s="40">
        <v>2496.6333333333332</v>
      </c>
      <c r="K364" s="31">
        <v>2457</v>
      </c>
      <c r="L364" s="31">
        <v>2406.6</v>
      </c>
      <c r="M364" s="31">
        <v>1.86602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2842.15</v>
      </c>
      <c r="D365" s="40">
        <v>2870.9500000000003</v>
      </c>
      <c r="E365" s="40">
        <v>2800.0500000000006</v>
      </c>
      <c r="F365" s="40">
        <v>2757.9500000000003</v>
      </c>
      <c r="G365" s="40">
        <v>2687.0500000000006</v>
      </c>
      <c r="H365" s="40">
        <v>2913.0500000000006</v>
      </c>
      <c r="I365" s="40">
        <v>2983.9500000000003</v>
      </c>
      <c r="J365" s="40">
        <v>3026.0500000000006</v>
      </c>
      <c r="K365" s="31">
        <v>2941.85</v>
      </c>
      <c r="L365" s="31">
        <v>2828.85</v>
      </c>
      <c r="M365" s="31">
        <v>13.0021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938.3</v>
      </c>
      <c r="D366" s="40">
        <v>943.75</v>
      </c>
      <c r="E366" s="40">
        <v>928.75</v>
      </c>
      <c r="F366" s="40">
        <v>919.2</v>
      </c>
      <c r="G366" s="40">
        <v>904.2</v>
      </c>
      <c r="H366" s="40">
        <v>953.3</v>
      </c>
      <c r="I366" s="40">
        <v>968.3</v>
      </c>
      <c r="J366" s="40">
        <v>977.84999999999991</v>
      </c>
      <c r="K366" s="31">
        <v>958.75</v>
      </c>
      <c r="L366" s="31">
        <v>934.2</v>
      </c>
      <c r="M366" s="31">
        <v>0.33760000000000001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2375.75</v>
      </c>
      <c r="D367" s="40">
        <v>2414.9166666666665</v>
      </c>
      <c r="E367" s="40">
        <v>2310.833333333333</v>
      </c>
      <c r="F367" s="40">
        <v>2245.9166666666665</v>
      </c>
      <c r="G367" s="40">
        <v>2141.833333333333</v>
      </c>
      <c r="H367" s="40">
        <v>2479.833333333333</v>
      </c>
      <c r="I367" s="40">
        <v>2583.9166666666661</v>
      </c>
      <c r="J367" s="40">
        <v>2648.833333333333</v>
      </c>
      <c r="K367" s="31">
        <v>2519</v>
      </c>
      <c r="L367" s="31">
        <v>2350</v>
      </c>
      <c r="M367" s="31">
        <v>9.43797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1801.2</v>
      </c>
      <c r="D368" s="40">
        <v>1815.2166666666665</v>
      </c>
      <c r="E368" s="40">
        <v>1777.4333333333329</v>
      </c>
      <c r="F368" s="40">
        <v>1753.6666666666665</v>
      </c>
      <c r="G368" s="40">
        <v>1715.883333333333</v>
      </c>
      <c r="H368" s="40">
        <v>1838.9833333333329</v>
      </c>
      <c r="I368" s="40">
        <v>1876.7666666666662</v>
      </c>
      <c r="J368" s="40">
        <v>1900.5333333333328</v>
      </c>
      <c r="K368" s="31">
        <v>1853</v>
      </c>
      <c r="L368" s="31">
        <v>1791.45</v>
      </c>
      <c r="M368" s="31">
        <v>1.92493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139.75</v>
      </c>
      <c r="D369" s="40">
        <v>140.88333333333333</v>
      </c>
      <c r="E369" s="40">
        <v>137.96666666666664</v>
      </c>
      <c r="F369" s="40">
        <v>136.18333333333331</v>
      </c>
      <c r="G369" s="40">
        <v>133.26666666666662</v>
      </c>
      <c r="H369" s="40">
        <v>142.66666666666666</v>
      </c>
      <c r="I369" s="40">
        <v>145.58333333333334</v>
      </c>
      <c r="J369" s="40">
        <v>147.36666666666667</v>
      </c>
      <c r="K369" s="31">
        <v>143.80000000000001</v>
      </c>
      <c r="L369" s="31">
        <v>139.1</v>
      </c>
      <c r="M369" s="31">
        <v>39.502989999999997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187.6</v>
      </c>
      <c r="D370" s="40">
        <v>188.83333333333334</v>
      </c>
      <c r="E370" s="40">
        <v>185.51666666666668</v>
      </c>
      <c r="F370" s="40">
        <v>183.43333333333334</v>
      </c>
      <c r="G370" s="40">
        <v>180.11666666666667</v>
      </c>
      <c r="H370" s="40">
        <v>190.91666666666669</v>
      </c>
      <c r="I370" s="40">
        <v>194.23333333333335</v>
      </c>
      <c r="J370" s="40">
        <v>196.31666666666669</v>
      </c>
      <c r="K370" s="31">
        <v>192.15</v>
      </c>
      <c r="L370" s="31">
        <v>186.75</v>
      </c>
      <c r="M370" s="31">
        <v>66.971310000000003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457.3</v>
      </c>
      <c r="D371" s="40">
        <v>464.76666666666665</v>
      </c>
      <c r="E371" s="40">
        <v>447.5333333333333</v>
      </c>
      <c r="F371" s="40">
        <v>437.76666666666665</v>
      </c>
      <c r="G371" s="40">
        <v>420.5333333333333</v>
      </c>
      <c r="H371" s="40">
        <v>474.5333333333333</v>
      </c>
      <c r="I371" s="40">
        <v>491.76666666666665</v>
      </c>
      <c r="J371" s="40">
        <v>501.5333333333333</v>
      </c>
      <c r="K371" s="31">
        <v>482</v>
      </c>
      <c r="L371" s="31">
        <v>455</v>
      </c>
      <c r="M371" s="31">
        <v>8.50807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704.1</v>
      </c>
      <c r="D372" s="40">
        <v>709.93333333333339</v>
      </c>
      <c r="E372" s="40">
        <v>696.96666666666681</v>
      </c>
      <c r="F372" s="40">
        <v>689.83333333333337</v>
      </c>
      <c r="G372" s="40">
        <v>676.86666666666679</v>
      </c>
      <c r="H372" s="40">
        <v>717.06666666666683</v>
      </c>
      <c r="I372" s="40">
        <v>730.03333333333353</v>
      </c>
      <c r="J372" s="40">
        <v>737.16666666666686</v>
      </c>
      <c r="K372" s="31">
        <v>722.9</v>
      </c>
      <c r="L372" s="31">
        <v>702.8</v>
      </c>
      <c r="M372" s="31">
        <v>2.3515799999999998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</v>
      </c>
      <c r="D373" s="40">
        <v>123.13333333333333</v>
      </c>
      <c r="E373" s="40">
        <v>120.26666666666665</v>
      </c>
      <c r="F373" s="40">
        <v>118.53333333333333</v>
      </c>
      <c r="G373" s="40">
        <v>115.66666666666666</v>
      </c>
      <c r="H373" s="40">
        <v>124.86666666666665</v>
      </c>
      <c r="I373" s="40">
        <v>127.73333333333332</v>
      </c>
      <c r="J373" s="40">
        <v>129.46666666666664</v>
      </c>
      <c r="K373" s="31">
        <v>126</v>
      </c>
      <c r="L373" s="31">
        <v>121.4</v>
      </c>
      <c r="M373" s="31">
        <v>3.7580399999999998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5730.65</v>
      </c>
      <c r="D374" s="40">
        <v>5752.2166666666672</v>
      </c>
      <c r="E374" s="40">
        <v>5698.4333333333343</v>
      </c>
      <c r="F374" s="40">
        <v>5666.2166666666672</v>
      </c>
      <c r="G374" s="40">
        <v>5612.4333333333343</v>
      </c>
      <c r="H374" s="40">
        <v>5784.4333333333343</v>
      </c>
      <c r="I374" s="40">
        <v>5838.2166666666672</v>
      </c>
      <c r="J374" s="40">
        <v>5870.4333333333343</v>
      </c>
      <c r="K374" s="31">
        <v>5806</v>
      </c>
      <c r="L374" s="31">
        <v>5720</v>
      </c>
      <c r="M374" s="31">
        <v>9.5610000000000001E-2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13856</v>
      </c>
      <c r="D375" s="40">
        <v>13866.133333333333</v>
      </c>
      <c r="E375" s="40">
        <v>13764.866666666667</v>
      </c>
      <c r="F375" s="40">
        <v>13673.733333333334</v>
      </c>
      <c r="G375" s="40">
        <v>13572.466666666667</v>
      </c>
      <c r="H375" s="40">
        <v>13957.266666666666</v>
      </c>
      <c r="I375" s="40">
        <v>14058.533333333333</v>
      </c>
      <c r="J375" s="40">
        <v>14149.666666666666</v>
      </c>
      <c r="K375" s="31">
        <v>13967.4</v>
      </c>
      <c r="L375" s="31">
        <v>13775</v>
      </c>
      <c r="M375" s="31">
        <v>8.1839999999999996E-2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39.9</v>
      </c>
      <c r="D376" s="40">
        <v>40.43333333333333</v>
      </c>
      <c r="E376" s="40">
        <v>39.166666666666657</v>
      </c>
      <c r="F376" s="40">
        <v>38.43333333333333</v>
      </c>
      <c r="G376" s="40">
        <v>37.166666666666657</v>
      </c>
      <c r="H376" s="40">
        <v>41.166666666666657</v>
      </c>
      <c r="I376" s="40">
        <v>42.433333333333323</v>
      </c>
      <c r="J376" s="40">
        <v>43.166666666666657</v>
      </c>
      <c r="K376" s="31">
        <v>41.7</v>
      </c>
      <c r="L376" s="31">
        <v>39.700000000000003</v>
      </c>
      <c r="M376" s="31">
        <v>767.49024999999995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914.45</v>
      </c>
      <c r="D377" s="40">
        <v>920.48333333333323</v>
      </c>
      <c r="E377" s="40">
        <v>901.96666666666647</v>
      </c>
      <c r="F377" s="40">
        <v>889.48333333333323</v>
      </c>
      <c r="G377" s="40">
        <v>870.96666666666647</v>
      </c>
      <c r="H377" s="40">
        <v>932.96666666666647</v>
      </c>
      <c r="I377" s="40">
        <v>951.48333333333312</v>
      </c>
      <c r="J377" s="40">
        <v>963.96666666666647</v>
      </c>
      <c r="K377" s="31">
        <v>939</v>
      </c>
      <c r="L377" s="31">
        <v>908</v>
      </c>
      <c r="M377" s="31">
        <v>0.82830000000000004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184.7</v>
      </c>
      <c r="D378" s="40">
        <v>186.78333333333333</v>
      </c>
      <c r="E378" s="40">
        <v>182.06666666666666</v>
      </c>
      <c r="F378" s="40">
        <v>179.43333333333334</v>
      </c>
      <c r="G378" s="40">
        <v>174.71666666666667</v>
      </c>
      <c r="H378" s="40">
        <v>189.41666666666666</v>
      </c>
      <c r="I378" s="40">
        <v>194.1333333333333</v>
      </c>
      <c r="J378" s="40">
        <v>196.76666666666665</v>
      </c>
      <c r="K378" s="31">
        <v>191.5</v>
      </c>
      <c r="L378" s="31">
        <v>184.15</v>
      </c>
      <c r="M378" s="31">
        <v>104.69172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157.30000000000001</v>
      </c>
      <c r="D379" s="40">
        <v>158.85</v>
      </c>
      <c r="E379" s="40">
        <v>154.44999999999999</v>
      </c>
      <c r="F379" s="40">
        <v>151.6</v>
      </c>
      <c r="G379" s="40">
        <v>147.19999999999999</v>
      </c>
      <c r="H379" s="40">
        <v>161.69999999999999</v>
      </c>
      <c r="I379" s="40">
        <v>166.10000000000002</v>
      </c>
      <c r="J379" s="40">
        <v>168.95</v>
      </c>
      <c r="K379" s="31">
        <v>163.25</v>
      </c>
      <c r="L379" s="31">
        <v>156</v>
      </c>
      <c r="M379" s="31">
        <v>50.518320000000003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288</v>
      </c>
      <c r="D380" s="40">
        <v>290.63333333333333</v>
      </c>
      <c r="E380" s="40">
        <v>282.26666666666665</v>
      </c>
      <c r="F380" s="40">
        <v>276.5333333333333</v>
      </c>
      <c r="G380" s="40">
        <v>268.16666666666663</v>
      </c>
      <c r="H380" s="40">
        <v>296.36666666666667</v>
      </c>
      <c r="I380" s="40">
        <v>304.73333333333335</v>
      </c>
      <c r="J380" s="40">
        <v>310.4666666666667</v>
      </c>
      <c r="K380" s="31">
        <v>299</v>
      </c>
      <c r="L380" s="31">
        <v>284.89999999999998</v>
      </c>
      <c r="M380" s="31">
        <v>14.6242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948.4</v>
      </c>
      <c r="D381" s="40">
        <v>938.13333333333333</v>
      </c>
      <c r="E381" s="40">
        <v>917.26666666666665</v>
      </c>
      <c r="F381" s="40">
        <v>886.13333333333333</v>
      </c>
      <c r="G381" s="40">
        <v>865.26666666666665</v>
      </c>
      <c r="H381" s="40">
        <v>969.26666666666665</v>
      </c>
      <c r="I381" s="40">
        <v>990.13333333333321</v>
      </c>
      <c r="J381" s="40">
        <v>1021.2666666666667</v>
      </c>
      <c r="K381" s="31">
        <v>959</v>
      </c>
      <c r="L381" s="31">
        <v>907</v>
      </c>
      <c r="M381" s="31">
        <v>18.782389999999999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30.95</v>
      </c>
      <c r="D382" s="40">
        <v>31.183333333333334</v>
      </c>
      <c r="E382" s="40">
        <v>30.566666666666666</v>
      </c>
      <c r="F382" s="40">
        <v>30.183333333333334</v>
      </c>
      <c r="G382" s="40">
        <v>29.566666666666666</v>
      </c>
      <c r="H382" s="40">
        <v>31.566666666666666</v>
      </c>
      <c r="I382" s="40">
        <v>32.183333333333337</v>
      </c>
      <c r="J382" s="40">
        <v>32.566666666666663</v>
      </c>
      <c r="K382" s="31">
        <v>31.8</v>
      </c>
      <c r="L382" s="31">
        <v>30.8</v>
      </c>
      <c r="M382" s="31">
        <v>83.555589999999995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242.65</v>
      </c>
      <c r="D383" s="40">
        <v>246.4</v>
      </c>
      <c r="E383" s="40">
        <v>237.25</v>
      </c>
      <c r="F383" s="40">
        <v>231.85</v>
      </c>
      <c r="G383" s="40">
        <v>222.7</v>
      </c>
      <c r="H383" s="40">
        <v>251.8</v>
      </c>
      <c r="I383" s="40">
        <v>260.95000000000005</v>
      </c>
      <c r="J383" s="40">
        <v>266.35000000000002</v>
      </c>
      <c r="K383" s="31">
        <v>255.55</v>
      </c>
      <c r="L383" s="31">
        <v>241</v>
      </c>
      <c r="M383" s="31">
        <v>27.355899999999998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610</v>
      </c>
      <c r="D384" s="40">
        <v>611.19999999999993</v>
      </c>
      <c r="E384" s="40">
        <v>603.79999999999984</v>
      </c>
      <c r="F384" s="40">
        <v>597.59999999999991</v>
      </c>
      <c r="G384" s="40">
        <v>590.19999999999982</v>
      </c>
      <c r="H384" s="40">
        <v>617.39999999999986</v>
      </c>
      <c r="I384" s="40">
        <v>624.79999999999995</v>
      </c>
      <c r="J384" s="40">
        <v>630.99999999999989</v>
      </c>
      <c r="K384" s="31">
        <v>618.6</v>
      </c>
      <c r="L384" s="31">
        <v>605</v>
      </c>
      <c r="M384" s="31">
        <v>1.7124999999999999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291.95</v>
      </c>
      <c r="D385" s="40">
        <v>292.9666666666667</v>
      </c>
      <c r="E385" s="40">
        <v>287.18333333333339</v>
      </c>
      <c r="F385" s="40">
        <v>282.41666666666669</v>
      </c>
      <c r="G385" s="40">
        <v>276.63333333333338</v>
      </c>
      <c r="H385" s="40">
        <v>297.73333333333341</v>
      </c>
      <c r="I385" s="40">
        <v>303.51666666666671</v>
      </c>
      <c r="J385" s="40">
        <v>308.28333333333342</v>
      </c>
      <c r="K385" s="31">
        <v>298.75</v>
      </c>
      <c r="L385" s="31">
        <v>288.2</v>
      </c>
      <c r="M385" s="31">
        <v>8.9750200000000007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82.35</v>
      </c>
      <c r="D386" s="40">
        <v>82.916666666666671</v>
      </c>
      <c r="E386" s="40">
        <v>81.333333333333343</v>
      </c>
      <c r="F386" s="40">
        <v>80.316666666666677</v>
      </c>
      <c r="G386" s="40">
        <v>78.733333333333348</v>
      </c>
      <c r="H386" s="40">
        <v>83.933333333333337</v>
      </c>
      <c r="I386" s="40">
        <v>85.51666666666668</v>
      </c>
      <c r="J386" s="40">
        <v>86.533333333333331</v>
      </c>
      <c r="K386" s="31">
        <v>84.5</v>
      </c>
      <c r="L386" s="31">
        <v>81.900000000000006</v>
      </c>
      <c r="M386" s="31">
        <v>28.73704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2172.6999999999998</v>
      </c>
      <c r="D387" s="40">
        <v>2182.9</v>
      </c>
      <c r="E387" s="40">
        <v>2150.8000000000002</v>
      </c>
      <c r="F387" s="40">
        <v>2128.9</v>
      </c>
      <c r="G387" s="40">
        <v>2096.8000000000002</v>
      </c>
      <c r="H387" s="40">
        <v>2204.8000000000002</v>
      </c>
      <c r="I387" s="40">
        <v>2236.8999999999996</v>
      </c>
      <c r="J387" s="40">
        <v>2258.8000000000002</v>
      </c>
      <c r="K387" s="31">
        <v>2215</v>
      </c>
      <c r="L387" s="31">
        <v>2161</v>
      </c>
      <c r="M387" s="31">
        <v>0.14018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463.45</v>
      </c>
      <c r="D388" s="40">
        <v>463.90000000000003</v>
      </c>
      <c r="E388" s="40">
        <v>456.60000000000008</v>
      </c>
      <c r="F388" s="40">
        <v>449.75000000000006</v>
      </c>
      <c r="G388" s="40">
        <v>442.4500000000001</v>
      </c>
      <c r="H388" s="40">
        <v>470.75000000000006</v>
      </c>
      <c r="I388" s="40">
        <v>478.05</v>
      </c>
      <c r="J388" s="40">
        <v>484.90000000000003</v>
      </c>
      <c r="K388" s="31">
        <v>471.2</v>
      </c>
      <c r="L388" s="31">
        <v>457.05</v>
      </c>
      <c r="M388" s="31">
        <v>18.264469999999999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145</v>
      </c>
      <c r="D389" s="40">
        <v>146.58333333333334</v>
      </c>
      <c r="E389" s="40">
        <v>142.4666666666667</v>
      </c>
      <c r="F389" s="40">
        <v>139.93333333333337</v>
      </c>
      <c r="G389" s="40">
        <v>135.81666666666672</v>
      </c>
      <c r="H389" s="40">
        <v>149.11666666666667</v>
      </c>
      <c r="I389" s="40">
        <v>153.23333333333329</v>
      </c>
      <c r="J389" s="40">
        <v>155.76666666666665</v>
      </c>
      <c r="K389" s="31">
        <v>150.69999999999999</v>
      </c>
      <c r="L389" s="31">
        <v>144.05000000000001</v>
      </c>
      <c r="M389" s="31">
        <v>13.284560000000001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1204.7</v>
      </c>
      <c r="D390" s="40">
        <v>1202.9166666666667</v>
      </c>
      <c r="E390" s="40">
        <v>1195.8333333333335</v>
      </c>
      <c r="F390" s="40">
        <v>1186.9666666666667</v>
      </c>
      <c r="G390" s="40">
        <v>1179.8833333333334</v>
      </c>
      <c r="H390" s="40">
        <v>1211.7833333333335</v>
      </c>
      <c r="I390" s="40">
        <v>1218.866666666667</v>
      </c>
      <c r="J390" s="40">
        <v>1227.7333333333336</v>
      </c>
      <c r="K390" s="31">
        <v>1210</v>
      </c>
      <c r="L390" s="31">
        <v>1194.05</v>
      </c>
      <c r="M390" s="31">
        <v>1.9952300000000001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2559.85</v>
      </c>
      <c r="D391" s="40">
        <v>2576.9666666666667</v>
      </c>
      <c r="E391" s="40">
        <v>2533.9833333333336</v>
      </c>
      <c r="F391" s="40">
        <v>2508.1166666666668</v>
      </c>
      <c r="G391" s="40">
        <v>2465.1333333333337</v>
      </c>
      <c r="H391" s="40">
        <v>2602.8333333333335</v>
      </c>
      <c r="I391" s="40">
        <v>2645.8166666666662</v>
      </c>
      <c r="J391" s="40">
        <v>2671.6833333333334</v>
      </c>
      <c r="K391" s="31">
        <v>2619.9499999999998</v>
      </c>
      <c r="L391" s="31">
        <v>2551.1</v>
      </c>
      <c r="M391" s="31">
        <v>47.344720000000002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126.7</v>
      </c>
      <c r="D392" s="40">
        <v>128.86666666666665</v>
      </c>
      <c r="E392" s="40">
        <v>122.7833333333333</v>
      </c>
      <c r="F392" s="40">
        <v>118.86666666666666</v>
      </c>
      <c r="G392" s="40">
        <v>112.78333333333332</v>
      </c>
      <c r="H392" s="40">
        <v>132.7833333333333</v>
      </c>
      <c r="I392" s="40">
        <v>138.86666666666662</v>
      </c>
      <c r="J392" s="40">
        <v>142.78333333333327</v>
      </c>
      <c r="K392" s="31">
        <v>134.94999999999999</v>
      </c>
      <c r="L392" s="31">
        <v>124.95</v>
      </c>
      <c r="M392" s="31">
        <v>1.45096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1493.75</v>
      </c>
      <c r="D393" s="40">
        <v>1499.5833333333333</v>
      </c>
      <c r="E393" s="40">
        <v>1479.1666666666665</v>
      </c>
      <c r="F393" s="40">
        <v>1464.5833333333333</v>
      </c>
      <c r="G393" s="40">
        <v>1444.1666666666665</v>
      </c>
      <c r="H393" s="40">
        <v>1514.1666666666665</v>
      </c>
      <c r="I393" s="40">
        <v>1534.583333333333</v>
      </c>
      <c r="J393" s="40">
        <v>1549.1666666666665</v>
      </c>
      <c r="K393" s="31">
        <v>1520</v>
      </c>
      <c r="L393" s="31">
        <v>1485</v>
      </c>
      <c r="M393" s="31">
        <v>0.4919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2009.2</v>
      </c>
      <c r="D394" s="40">
        <v>2011.3999999999999</v>
      </c>
      <c r="E394" s="40">
        <v>1992.7999999999997</v>
      </c>
      <c r="F394" s="40">
        <v>1976.3999999999999</v>
      </c>
      <c r="G394" s="40">
        <v>1957.7999999999997</v>
      </c>
      <c r="H394" s="40">
        <v>2027.7999999999997</v>
      </c>
      <c r="I394" s="40">
        <v>2046.3999999999996</v>
      </c>
      <c r="J394" s="40">
        <v>2062.7999999999997</v>
      </c>
      <c r="K394" s="31">
        <v>2030</v>
      </c>
      <c r="L394" s="31">
        <v>1995</v>
      </c>
      <c r="M394" s="31">
        <v>1.0049600000000001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1098.1500000000001</v>
      </c>
      <c r="D395" s="40">
        <v>1098.6333333333334</v>
      </c>
      <c r="E395" s="40">
        <v>1083.5166666666669</v>
      </c>
      <c r="F395" s="40">
        <v>1068.8833333333334</v>
      </c>
      <c r="G395" s="40">
        <v>1053.7666666666669</v>
      </c>
      <c r="H395" s="40">
        <v>1113.2666666666669</v>
      </c>
      <c r="I395" s="40">
        <v>1128.3833333333332</v>
      </c>
      <c r="J395" s="40">
        <v>1143.0166666666669</v>
      </c>
      <c r="K395" s="31">
        <v>1113.75</v>
      </c>
      <c r="L395" s="31">
        <v>1084</v>
      </c>
      <c r="M395" s="31">
        <v>16.02487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1212.05</v>
      </c>
      <c r="D396" s="40">
        <v>1230.45</v>
      </c>
      <c r="E396" s="40">
        <v>1187</v>
      </c>
      <c r="F396" s="40">
        <v>1161.95</v>
      </c>
      <c r="G396" s="40">
        <v>1118.5</v>
      </c>
      <c r="H396" s="40">
        <v>1255.5</v>
      </c>
      <c r="I396" s="40">
        <v>1298.9500000000003</v>
      </c>
      <c r="J396" s="40">
        <v>1324</v>
      </c>
      <c r="K396" s="31">
        <v>1273.9000000000001</v>
      </c>
      <c r="L396" s="31">
        <v>1205.4000000000001</v>
      </c>
      <c r="M396" s="31">
        <v>26.30744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488.7</v>
      </c>
      <c r="D397" s="40">
        <v>492.26666666666671</v>
      </c>
      <c r="E397" s="40">
        <v>482.53333333333342</v>
      </c>
      <c r="F397" s="40">
        <v>476.36666666666673</v>
      </c>
      <c r="G397" s="40">
        <v>466.63333333333344</v>
      </c>
      <c r="H397" s="40">
        <v>498.43333333333339</v>
      </c>
      <c r="I397" s="40">
        <v>508.16666666666663</v>
      </c>
      <c r="J397" s="40">
        <v>514.33333333333337</v>
      </c>
      <c r="K397" s="31">
        <v>502</v>
      </c>
      <c r="L397" s="31">
        <v>486.1</v>
      </c>
      <c r="M397" s="31">
        <v>1.431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</v>
      </c>
      <c r="D398" s="40">
        <v>28.183333333333334</v>
      </c>
      <c r="E398" s="40">
        <v>27.716666666666669</v>
      </c>
      <c r="F398" s="40">
        <v>27.433333333333334</v>
      </c>
      <c r="G398" s="40">
        <v>26.966666666666669</v>
      </c>
      <c r="H398" s="40">
        <v>28.466666666666669</v>
      </c>
      <c r="I398" s="40">
        <v>28.93333333333333</v>
      </c>
      <c r="J398" s="40">
        <v>29.216666666666669</v>
      </c>
      <c r="K398" s="31">
        <v>28.65</v>
      </c>
      <c r="L398" s="31">
        <v>27.9</v>
      </c>
      <c r="M398" s="31">
        <v>42.60519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3191.3</v>
      </c>
      <c r="D399" s="40">
        <v>3183.8666666666668</v>
      </c>
      <c r="E399" s="40">
        <v>3123.7333333333336</v>
      </c>
      <c r="F399" s="40">
        <v>3056.166666666667</v>
      </c>
      <c r="G399" s="40">
        <v>2996.0333333333338</v>
      </c>
      <c r="H399" s="40">
        <v>3251.4333333333334</v>
      </c>
      <c r="I399" s="40">
        <v>3311.5666666666666</v>
      </c>
      <c r="J399" s="40">
        <v>3379.1333333333332</v>
      </c>
      <c r="K399" s="31">
        <v>3244</v>
      </c>
      <c r="L399" s="31">
        <v>3116.3</v>
      </c>
      <c r="M399" s="31">
        <v>0.42670999999999998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11399.3</v>
      </c>
      <c r="D400" s="40">
        <v>11478.6</v>
      </c>
      <c r="E400" s="40">
        <v>11287.2</v>
      </c>
      <c r="F400" s="40">
        <v>11175.1</v>
      </c>
      <c r="G400" s="40">
        <v>10983.7</v>
      </c>
      <c r="H400" s="40">
        <v>11590.7</v>
      </c>
      <c r="I400" s="40">
        <v>11782.099999999999</v>
      </c>
      <c r="J400" s="40">
        <v>11894.2</v>
      </c>
      <c r="K400" s="31">
        <v>11670</v>
      </c>
      <c r="L400" s="31">
        <v>11366.5</v>
      </c>
      <c r="M400" s="31">
        <v>3.6145399999999999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7908</v>
      </c>
      <c r="D401" s="40">
        <v>7969.8166666666666</v>
      </c>
      <c r="E401" s="40">
        <v>7839.6833333333334</v>
      </c>
      <c r="F401" s="40">
        <v>7771.3666666666668</v>
      </c>
      <c r="G401" s="40">
        <v>7641.2333333333336</v>
      </c>
      <c r="H401" s="40">
        <v>8038.1333333333332</v>
      </c>
      <c r="I401" s="40">
        <v>8168.2666666666664</v>
      </c>
      <c r="J401" s="40">
        <v>8236.5833333333321</v>
      </c>
      <c r="K401" s="31">
        <v>8099.95</v>
      </c>
      <c r="L401" s="31">
        <v>7901.5</v>
      </c>
      <c r="M401" s="31">
        <v>8.4779999999999994E-2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7190.3</v>
      </c>
      <c r="D402" s="40">
        <v>7239.45</v>
      </c>
      <c r="E402" s="40">
        <v>7078.9</v>
      </c>
      <c r="F402" s="40">
        <v>6967.5</v>
      </c>
      <c r="G402" s="40">
        <v>6806.95</v>
      </c>
      <c r="H402" s="40">
        <v>7350.8499999999995</v>
      </c>
      <c r="I402" s="40">
        <v>7511.4000000000005</v>
      </c>
      <c r="J402" s="40">
        <v>7622.7999999999993</v>
      </c>
      <c r="K402" s="31">
        <v>7400</v>
      </c>
      <c r="L402" s="31">
        <v>7128.05</v>
      </c>
      <c r="M402" s="31">
        <v>0.20707999999999999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114.45</v>
      </c>
      <c r="D403" s="40">
        <v>115.63333333333333</v>
      </c>
      <c r="E403" s="40">
        <v>112.91666666666666</v>
      </c>
      <c r="F403" s="40">
        <v>111.38333333333333</v>
      </c>
      <c r="G403" s="40">
        <v>108.66666666666666</v>
      </c>
      <c r="H403" s="40">
        <v>117.16666666666666</v>
      </c>
      <c r="I403" s="40">
        <v>119.88333333333333</v>
      </c>
      <c r="J403" s="40">
        <v>121.41666666666666</v>
      </c>
      <c r="K403" s="31">
        <v>118.35</v>
      </c>
      <c r="L403" s="31">
        <v>114.1</v>
      </c>
      <c r="M403" s="31">
        <v>12.40141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218.55</v>
      </c>
      <c r="D404" s="40">
        <v>219.21666666666667</v>
      </c>
      <c r="E404" s="40">
        <v>216.58333333333334</v>
      </c>
      <c r="F404" s="40">
        <v>214.61666666666667</v>
      </c>
      <c r="G404" s="40">
        <v>211.98333333333335</v>
      </c>
      <c r="H404" s="40">
        <v>221.18333333333334</v>
      </c>
      <c r="I404" s="40">
        <v>223.81666666666666</v>
      </c>
      <c r="J404" s="40">
        <v>225.78333333333333</v>
      </c>
      <c r="K404" s="31">
        <v>221.85</v>
      </c>
      <c r="L404" s="31">
        <v>217.25</v>
      </c>
      <c r="M404" s="31">
        <v>5.6182800000000004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330.8</v>
      </c>
      <c r="D405" s="40">
        <v>333.93333333333334</v>
      </c>
      <c r="E405" s="40">
        <v>325.86666666666667</v>
      </c>
      <c r="F405" s="40">
        <v>320.93333333333334</v>
      </c>
      <c r="G405" s="40">
        <v>312.86666666666667</v>
      </c>
      <c r="H405" s="40">
        <v>338.86666666666667</v>
      </c>
      <c r="I405" s="40">
        <v>346.93333333333339</v>
      </c>
      <c r="J405" s="40">
        <v>351.86666666666667</v>
      </c>
      <c r="K405" s="31">
        <v>342</v>
      </c>
      <c r="L405" s="31">
        <v>329</v>
      </c>
      <c r="M405" s="31">
        <v>0.84404999999999997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2369.0500000000002</v>
      </c>
      <c r="D406" s="40">
        <v>2372.8833333333337</v>
      </c>
      <c r="E406" s="40">
        <v>2348.3666666666672</v>
      </c>
      <c r="F406" s="40">
        <v>2327.6833333333334</v>
      </c>
      <c r="G406" s="40">
        <v>2303.166666666667</v>
      </c>
      <c r="H406" s="40">
        <v>2393.5666666666675</v>
      </c>
      <c r="I406" s="40">
        <v>2418.0833333333339</v>
      </c>
      <c r="J406" s="40">
        <v>2438.7666666666678</v>
      </c>
      <c r="K406" s="31">
        <v>2397.4</v>
      </c>
      <c r="L406" s="31">
        <v>2352.1999999999998</v>
      </c>
      <c r="M406" s="31">
        <v>0.47976000000000002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556.20000000000005</v>
      </c>
      <c r="D407" s="40">
        <v>563.70000000000005</v>
      </c>
      <c r="E407" s="40">
        <v>545.45000000000005</v>
      </c>
      <c r="F407" s="40">
        <v>534.70000000000005</v>
      </c>
      <c r="G407" s="40">
        <v>516.45000000000005</v>
      </c>
      <c r="H407" s="40">
        <v>574.45000000000005</v>
      </c>
      <c r="I407" s="40">
        <v>592.70000000000005</v>
      </c>
      <c r="J407" s="40">
        <v>603.45000000000005</v>
      </c>
      <c r="K407" s="31">
        <v>581.95000000000005</v>
      </c>
      <c r="L407" s="31">
        <v>552.95000000000005</v>
      </c>
      <c r="M407" s="31">
        <v>2.6124800000000001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123</v>
      </c>
      <c r="D408" s="40">
        <v>124.93333333333334</v>
      </c>
      <c r="E408" s="40">
        <v>120.36666666666667</v>
      </c>
      <c r="F408" s="40">
        <v>117.73333333333333</v>
      </c>
      <c r="G408" s="40">
        <v>113.16666666666667</v>
      </c>
      <c r="H408" s="40">
        <v>127.56666666666668</v>
      </c>
      <c r="I408" s="40">
        <v>132.13333333333333</v>
      </c>
      <c r="J408" s="40">
        <v>134.76666666666668</v>
      </c>
      <c r="K408" s="31">
        <v>129.5</v>
      </c>
      <c r="L408" s="31">
        <v>122.3</v>
      </c>
      <c r="M408" s="31">
        <v>30.718109999999999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276.7</v>
      </c>
      <c r="D409" s="40">
        <v>280.46666666666664</v>
      </c>
      <c r="E409" s="40">
        <v>271.23333333333329</v>
      </c>
      <c r="F409" s="40">
        <v>265.76666666666665</v>
      </c>
      <c r="G409" s="40">
        <v>256.5333333333333</v>
      </c>
      <c r="H409" s="40">
        <v>285.93333333333328</v>
      </c>
      <c r="I409" s="40">
        <v>295.16666666666663</v>
      </c>
      <c r="J409" s="40">
        <v>300.63333333333327</v>
      </c>
      <c r="K409" s="31">
        <v>289.7</v>
      </c>
      <c r="L409" s="31">
        <v>275</v>
      </c>
      <c r="M409" s="31">
        <v>2.7252999999999998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28109.75</v>
      </c>
      <c r="D410" s="40">
        <v>28349.066666666666</v>
      </c>
      <c r="E410" s="40">
        <v>27766.883333333331</v>
      </c>
      <c r="F410" s="40">
        <v>27424.016666666666</v>
      </c>
      <c r="G410" s="40">
        <v>26841.833333333332</v>
      </c>
      <c r="H410" s="40">
        <v>28691.933333333331</v>
      </c>
      <c r="I410" s="40">
        <v>29274.116666666665</v>
      </c>
      <c r="J410" s="40">
        <v>29616.98333333333</v>
      </c>
      <c r="K410" s="31">
        <v>28931.25</v>
      </c>
      <c r="L410" s="31">
        <v>28006.2</v>
      </c>
      <c r="M410" s="31">
        <v>0.35138999999999998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2126.5500000000002</v>
      </c>
      <c r="D411" s="40">
        <v>2138.1166666666668</v>
      </c>
      <c r="E411" s="40">
        <v>2102.4333333333334</v>
      </c>
      <c r="F411" s="40">
        <v>2078.3166666666666</v>
      </c>
      <c r="G411" s="40">
        <v>2042.6333333333332</v>
      </c>
      <c r="H411" s="40">
        <v>2162.2333333333336</v>
      </c>
      <c r="I411" s="40">
        <v>2197.916666666667</v>
      </c>
      <c r="J411" s="40">
        <v>2222.0333333333338</v>
      </c>
      <c r="K411" s="31">
        <v>2173.8000000000002</v>
      </c>
      <c r="L411" s="31">
        <v>2114</v>
      </c>
      <c r="M411" s="31">
        <v>0.18431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1303.2</v>
      </c>
      <c r="D412" s="40">
        <v>1315.3833333333332</v>
      </c>
      <c r="E412" s="40">
        <v>1286.2666666666664</v>
      </c>
      <c r="F412" s="40">
        <v>1269.3333333333333</v>
      </c>
      <c r="G412" s="40">
        <v>1240.2166666666665</v>
      </c>
      <c r="H412" s="40">
        <v>1332.3166666666664</v>
      </c>
      <c r="I412" s="40">
        <v>1361.4333333333332</v>
      </c>
      <c r="J412" s="40">
        <v>1378.3666666666663</v>
      </c>
      <c r="K412" s="31">
        <v>1344.5</v>
      </c>
      <c r="L412" s="31">
        <v>1298.45</v>
      </c>
      <c r="M412" s="31">
        <v>7.1403100000000004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2195.4499999999998</v>
      </c>
      <c r="D413" s="40">
        <v>2215.4833333333331</v>
      </c>
      <c r="E413" s="40">
        <v>2164.9666666666662</v>
      </c>
      <c r="F413" s="40">
        <v>2134.4833333333331</v>
      </c>
      <c r="G413" s="40">
        <v>2083.9666666666662</v>
      </c>
      <c r="H413" s="40">
        <v>2245.9666666666662</v>
      </c>
      <c r="I413" s="40">
        <v>2296.4833333333336</v>
      </c>
      <c r="J413" s="40">
        <v>2326.9666666666662</v>
      </c>
      <c r="K413" s="31">
        <v>2266</v>
      </c>
      <c r="L413" s="31">
        <v>2185</v>
      </c>
      <c r="M413" s="31">
        <v>2.6366900000000002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758.5</v>
      </c>
      <c r="D414" s="40">
        <v>764.93333333333339</v>
      </c>
      <c r="E414" s="40">
        <v>748.56666666666683</v>
      </c>
      <c r="F414" s="40">
        <v>738.63333333333344</v>
      </c>
      <c r="G414" s="40">
        <v>722.26666666666688</v>
      </c>
      <c r="H414" s="40">
        <v>774.86666666666679</v>
      </c>
      <c r="I414" s="40">
        <v>791.23333333333335</v>
      </c>
      <c r="J414" s="40">
        <v>801.16666666666674</v>
      </c>
      <c r="K414" s="31">
        <v>781.3</v>
      </c>
      <c r="L414" s="31">
        <v>755</v>
      </c>
      <c r="M414" s="31">
        <v>1.2950900000000001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2333.3000000000002</v>
      </c>
      <c r="D415" s="40">
        <v>2355.5833333333335</v>
      </c>
      <c r="E415" s="40">
        <v>2297.7166666666672</v>
      </c>
      <c r="F415" s="40">
        <v>2262.1333333333337</v>
      </c>
      <c r="G415" s="40">
        <v>2204.2666666666673</v>
      </c>
      <c r="H415" s="40">
        <v>2391.166666666667</v>
      </c>
      <c r="I415" s="40">
        <v>2449.0333333333328</v>
      </c>
      <c r="J415" s="40">
        <v>2484.6166666666668</v>
      </c>
      <c r="K415" s="31">
        <v>2413.4499999999998</v>
      </c>
      <c r="L415" s="31">
        <v>2320</v>
      </c>
      <c r="M415" s="31">
        <v>0.86387000000000003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1534.25</v>
      </c>
      <c r="D416" s="40">
        <v>1541.75</v>
      </c>
      <c r="E416" s="40">
        <v>1513.5</v>
      </c>
      <c r="F416" s="40">
        <v>1492.75</v>
      </c>
      <c r="G416" s="40">
        <v>1464.5</v>
      </c>
      <c r="H416" s="40">
        <v>1562.5</v>
      </c>
      <c r="I416" s="40">
        <v>1590.75</v>
      </c>
      <c r="J416" s="40">
        <v>1611.5</v>
      </c>
      <c r="K416" s="31">
        <v>1570</v>
      </c>
      <c r="L416" s="31">
        <v>1521</v>
      </c>
      <c r="M416" s="31">
        <v>0.50138000000000005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913.2</v>
      </c>
      <c r="D417" s="40">
        <v>916.16666666666663</v>
      </c>
      <c r="E417" s="40">
        <v>906.33333333333326</v>
      </c>
      <c r="F417" s="40">
        <v>899.46666666666658</v>
      </c>
      <c r="G417" s="40">
        <v>889.63333333333321</v>
      </c>
      <c r="H417" s="40">
        <v>923.0333333333333</v>
      </c>
      <c r="I417" s="40">
        <v>932.86666666666656</v>
      </c>
      <c r="J417" s="40">
        <v>939.73333333333335</v>
      </c>
      <c r="K417" s="31">
        <v>926</v>
      </c>
      <c r="L417" s="31">
        <v>909.3</v>
      </c>
      <c r="M417" s="31">
        <v>1.4226000000000001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552.6</v>
      </c>
      <c r="D418" s="40">
        <v>555.78333333333342</v>
      </c>
      <c r="E418" s="40">
        <v>546.86666666666679</v>
      </c>
      <c r="F418" s="40">
        <v>541.13333333333333</v>
      </c>
      <c r="G418" s="40">
        <v>532.2166666666667</v>
      </c>
      <c r="H418" s="40">
        <v>561.51666666666688</v>
      </c>
      <c r="I418" s="40">
        <v>570.43333333333362</v>
      </c>
      <c r="J418" s="40">
        <v>576.16666666666697</v>
      </c>
      <c r="K418" s="31">
        <v>564.70000000000005</v>
      </c>
      <c r="L418" s="31">
        <v>550.04999999999995</v>
      </c>
      <c r="M418" s="31">
        <v>0.82013000000000003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70.849999999999994</v>
      </c>
      <c r="D419" s="40">
        <v>69.316666666666663</v>
      </c>
      <c r="E419" s="40">
        <v>62.633333333333326</v>
      </c>
      <c r="F419" s="40">
        <v>54.416666666666664</v>
      </c>
      <c r="G419" s="40">
        <v>47.733333333333327</v>
      </c>
      <c r="H419" s="40">
        <v>77.533333333333331</v>
      </c>
      <c r="I419" s="40">
        <v>84.216666666666669</v>
      </c>
      <c r="J419" s="40">
        <v>92.433333333333323</v>
      </c>
      <c r="K419" s="31">
        <v>76</v>
      </c>
      <c r="L419" s="31">
        <v>61.1</v>
      </c>
      <c r="M419" s="31">
        <v>31.914680000000001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107.7</v>
      </c>
      <c r="D420" s="40">
        <v>107.95</v>
      </c>
      <c r="E420" s="40">
        <v>107.05000000000001</v>
      </c>
      <c r="F420" s="40">
        <v>106.4</v>
      </c>
      <c r="G420" s="40">
        <v>105.50000000000001</v>
      </c>
      <c r="H420" s="40">
        <v>108.60000000000001</v>
      </c>
      <c r="I420" s="40">
        <v>109.50000000000001</v>
      </c>
      <c r="J420" s="40">
        <v>110.15</v>
      </c>
      <c r="K420" s="31">
        <v>108.85</v>
      </c>
      <c r="L420" s="31">
        <v>107.3</v>
      </c>
      <c r="M420" s="31">
        <v>1.6906099999999999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457.2</v>
      </c>
      <c r="D421" s="40">
        <v>460.61666666666662</v>
      </c>
      <c r="E421" s="40">
        <v>450.23333333333323</v>
      </c>
      <c r="F421" s="40">
        <v>443.26666666666659</v>
      </c>
      <c r="G421" s="40">
        <v>432.88333333333321</v>
      </c>
      <c r="H421" s="40">
        <v>467.58333333333326</v>
      </c>
      <c r="I421" s="40">
        <v>477.96666666666658</v>
      </c>
      <c r="J421" s="40">
        <v>484.93333333333328</v>
      </c>
      <c r="K421" s="31">
        <v>471</v>
      </c>
      <c r="L421" s="31">
        <v>453.65</v>
      </c>
      <c r="M421" s="31">
        <v>190.5669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115.75</v>
      </c>
      <c r="D422" s="40">
        <v>117.58333333333333</v>
      </c>
      <c r="E422" s="40">
        <v>113.16666666666666</v>
      </c>
      <c r="F422" s="40">
        <v>110.58333333333333</v>
      </c>
      <c r="G422" s="40">
        <v>106.16666666666666</v>
      </c>
      <c r="H422" s="40">
        <v>120.16666666666666</v>
      </c>
      <c r="I422" s="40">
        <v>124.58333333333331</v>
      </c>
      <c r="J422" s="40">
        <v>127.16666666666666</v>
      </c>
      <c r="K422" s="31">
        <v>122</v>
      </c>
      <c r="L422" s="31">
        <v>115</v>
      </c>
      <c r="M422" s="31">
        <v>526.48409000000004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391.15</v>
      </c>
      <c r="D423" s="40">
        <v>397.63333333333338</v>
      </c>
      <c r="E423" s="40">
        <v>381.41666666666674</v>
      </c>
      <c r="F423" s="40">
        <v>371.68333333333334</v>
      </c>
      <c r="G423" s="40">
        <v>355.4666666666667</v>
      </c>
      <c r="H423" s="40">
        <v>407.36666666666679</v>
      </c>
      <c r="I423" s="40">
        <v>423.58333333333337</v>
      </c>
      <c r="J423" s="40">
        <v>433.31666666666683</v>
      </c>
      <c r="K423" s="31">
        <v>413.85</v>
      </c>
      <c r="L423" s="31">
        <v>387.9</v>
      </c>
      <c r="M423" s="31">
        <v>17.885249999999999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277.85000000000002</v>
      </c>
      <c r="D424" s="40">
        <v>280.13333333333338</v>
      </c>
      <c r="E424" s="40">
        <v>273.71666666666675</v>
      </c>
      <c r="F424" s="40">
        <v>269.58333333333337</v>
      </c>
      <c r="G424" s="40">
        <v>263.16666666666674</v>
      </c>
      <c r="H424" s="40">
        <v>284.26666666666677</v>
      </c>
      <c r="I424" s="40">
        <v>290.68333333333339</v>
      </c>
      <c r="J424" s="40">
        <v>294.81666666666678</v>
      </c>
      <c r="K424" s="31">
        <v>286.55</v>
      </c>
      <c r="L424" s="31">
        <v>276</v>
      </c>
      <c r="M424" s="31">
        <v>2.3227000000000002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584.20000000000005</v>
      </c>
      <c r="D425" s="40">
        <v>588.06666666666672</v>
      </c>
      <c r="E425" s="40">
        <v>576.33333333333348</v>
      </c>
      <c r="F425" s="40">
        <v>568.46666666666681</v>
      </c>
      <c r="G425" s="40">
        <v>556.73333333333358</v>
      </c>
      <c r="H425" s="40">
        <v>595.93333333333339</v>
      </c>
      <c r="I425" s="40">
        <v>607.66666666666674</v>
      </c>
      <c r="J425" s="40">
        <v>615.5333333333333</v>
      </c>
      <c r="K425" s="31">
        <v>599.79999999999995</v>
      </c>
      <c r="L425" s="31">
        <v>580.20000000000005</v>
      </c>
      <c r="M425" s="31">
        <v>4.8455399999999997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681.5</v>
      </c>
      <c r="D426" s="40">
        <v>691</v>
      </c>
      <c r="E426" s="40">
        <v>667.1</v>
      </c>
      <c r="F426" s="40">
        <v>652.70000000000005</v>
      </c>
      <c r="G426" s="40">
        <v>628.80000000000007</v>
      </c>
      <c r="H426" s="40">
        <v>705.4</v>
      </c>
      <c r="I426" s="40">
        <v>729.30000000000007</v>
      </c>
      <c r="J426" s="40">
        <v>743.69999999999993</v>
      </c>
      <c r="K426" s="31">
        <v>714.9</v>
      </c>
      <c r="L426" s="31">
        <v>676.6</v>
      </c>
      <c r="M426" s="31">
        <v>14.678000000000001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415.95</v>
      </c>
      <c r="D427" s="40">
        <v>418.48333333333335</v>
      </c>
      <c r="E427" s="40">
        <v>407.9666666666667</v>
      </c>
      <c r="F427" s="40">
        <v>399.98333333333335</v>
      </c>
      <c r="G427" s="40">
        <v>389.4666666666667</v>
      </c>
      <c r="H427" s="40">
        <v>426.4666666666667</v>
      </c>
      <c r="I427" s="40">
        <v>436.98333333333335</v>
      </c>
      <c r="J427" s="40">
        <v>444.9666666666667</v>
      </c>
      <c r="K427" s="31">
        <v>429</v>
      </c>
      <c r="L427" s="31">
        <v>410.5</v>
      </c>
      <c r="M427" s="31">
        <v>10.66226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280.55</v>
      </c>
      <c r="D428" s="40">
        <v>284.34999999999997</v>
      </c>
      <c r="E428" s="40">
        <v>275.69999999999993</v>
      </c>
      <c r="F428" s="40">
        <v>270.84999999999997</v>
      </c>
      <c r="G428" s="40">
        <v>262.19999999999993</v>
      </c>
      <c r="H428" s="40">
        <v>289.19999999999993</v>
      </c>
      <c r="I428" s="40">
        <v>297.84999999999991</v>
      </c>
      <c r="J428" s="40">
        <v>302.69999999999993</v>
      </c>
      <c r="K428" s="31">
        <v>293</v>
      </c>
      <c r="L428" s="31">
        <v>279.5</v>
      </c>
      <c r="M428" s="31">
        <v>4.9446000000000003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800.6</v>
      </c>
      <c r="D429" s="40">
        <v>807.29999999999984</v>
      </c>
      <c r="E429" s="40">
        <v>790.59999999999968</v>
      </c>
      <c r="F429" s="40">
        <v>780.5999999999998</v>
      </c>
      <c r="G429" s="40">
        <v>763.89999999999964</v>
      </c>
      <c r="H429" s="40">
        <v>817.29999999999973</v>
      </c>
      <c r="I429" s="40">
        <v>833.99999999999977</v>
      </c>
      <c r="J429" s="40">
        <v>843.99999999999977</v>
      </c>
      <c r="K429" s="31">
        <v>824</v>
      </c>
      <c r="L429" s="31">
        <v>797.3</v>
      </c>
      <c r="M429" s="31">
        <v>29.10453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537.75</v>
      </c>
      <c r="D430" s="40">
        <v>536.98333333333335</v>
      </c>
      <c r="E430" s="40">
        <v>528.26666666666665</v>
      </c>
      <c r="F430" s="40">
        <v>518.7833333333333</v>
      </c>
      <c r="G430" s="40">
        <v>510.06666666666661</v>
      </c>
      <c r="H430" s="40">
        <v>546.4666666666667</v>
      </c>
      <c r="I430" s="40">
        <v>555.18333333333339</v>
      </c>
      <c r="J430" s="40">
        <v>564.66666666666674</v>
      </c>
      <c r="K430" s="31">
        <v>545.70000000000005</v>
      </c>
      <c r="L430" s="31">
        <v>527.5</v>
      </c>
      <c r="M430" s="31">
        <v>41.84525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3440.35</v>
      </c>
      <c r="D431" s="40">
        <v>3432.7833333333333</v>
      </c>
      <c r="E431" s="40">
        <v>3410.5666666666666</v>
      </c>
      <c r="F431" s="40">
        <v>3380.7833333333333</v>
      </c>
      <c r="G431" s="40">
        <v>3358.5666666666666</v>
      </c>
      <c r="H431" s="40">
        <v>3462.5666666666666</v>
      </c>
      <c r="I431" s="40">
        <v>3484.7833333333328</v>
      </c>
      <c r="J431" s="40">
        <v>3514.5666666666666</v>
      </c>
      <c r="K431" s="31">
        <v>3455</v>
      </c>
      <c r="L431" s="31">
        <v>3403</v>
      </c>
      <c r="M431" s="31">
        <v>3.422E-2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2440.5500000000002</v>
      </c>
      <c r="D432" s="40">
        <v>2451.15</v>
      </c>
      <c r="E432" s="40">
        <v>2424.4</v>
      </c>
      <c r="F432" s="40">
        <v>2408.25</v>
      </c>
      <c r="G432" s="40">
        <v>2381.5</v>
      </c>
      <c r="H432" s="40">
        <v>2467.3000000000002</v>
      </c>
      <c r="I432" s="40">
        <v>2494.0500000000002</v>
      </c>
      <c r="J432" s="40">
        <v>2510.2000000000003</v>
      </c>
      <c r="K432" s="31">
        <v>2477.9</v>
      </c>
      <c r="L432" s="31">
        <v>2435</v>
      </c>
      <c r="M432" s="31">
        <v>9.7140000000000004E-2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933.5</v>
      </c>
      <c r="D433" s="40">
        <v>930.23333333333323</v>
      </c>
      <c r="E433" s="40">
        <v>920.51666666666642</v>
      </c>
      <c r="F433" s="40">
        <v>907.53333333333319</v>
      </c>
      <c r="G433" s="40">
        <v>897.81666666666638</v>
      </c>
      <c r="H433" s="40">
        <v>943.21666666666647</v>
      </c>
      <c r="I433" s="40">
        <v>952.93333333333339</v>
      </c>
      <c r="J433" s="40">
        <v>965.91666666666652</v>
      </c>
      <c r="K433" s="31">
        <v>939.95</v>
      </c>
      <c r="L433" s="31">
        <v>917.25</v>
      </c>
      <c r="M433" s="31">
        <v>0.92227999999999999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476.6</v>
      </c>
      <c r="D434" s="40">
        <v>481.2833333333333</v>
      </c>
      <c r="E434" s="40">
        <v>466.31666666666661</v>
      </c>
      <c r="F434" s="40">
        <v>456.0333333333333</v>
      </c>
      <c r="G434" s="40">
        <v>441.06666666666661</v>
      </c>
      <c r="H434" s="40">
        <v>491.56666666666661</v>
      </c>
      <c r="I434" s="40">
        <v>506.5333333333333</v>
      </c>
      <c r="J434" s="40">
        <v>516.81666666666661</v>
      </c>
      <c r="K434" s="31">
        <v>496.25</v>
      </c>
      <c r="L434" s="31">
        <v>471</v>
      </c>
      <c r="M434" s="31">
        <v>7.34457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327.05</v>
      </c>
      <c r="D435" s="40">
        <v>327.34999999999997</v>
      </c>
      <c r="E435" s="40">
        <v>322.69999999999993</v>
      </c>
      <c r="F435" s="40">
        <v>318.34999999999997</v>
      </c>
      <c r="G435" s="40">
        <v>313.69999999999993</v>
      </c>
      <c r="H435" s="40">
        <v>331.69999999999993</v>
      </c>
      <c r="I435" s="40">
        <v>336.34999999999991</v>
      </c>
      <c r="J435" s="40">
        <v>340.69999999999993</v>
      </c>
      <c r="K435" s="31">
        <v>332</v>
      </c>
      <c r="L435" s="31">
        <v>323</v>
      </c>
      <c r="M435" s="31">
        <v>2.83047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2528.4499999999998</v>
      </c>
      <c r="D436" s="40">
        <v>2512.7166666666667</v>
      </c>
      <c r="E436" s="40">
        <v>2475.4333333333334</v>
      </c>
      <c r="F436" s="40">
        <v>2422.4166666666665</v>
      </c>
      <c r="G436" s="40">
        <v>2385.1333333333332</v>
      </c>
      <c r="H436" s="40">
        <v>2565.7333333333336</v>
      </c>
      <c r="I436" s="40">
        <v>2603.0166666666673</v>
      </c>
      <c r="J436" s="40">
        <v>2656.0333333333338</v>
      </c>
      <c r="K436" s="31">
        <v>2550</v>
      </c>
      <c r="L436" s="31">
        <v>2459.6999999999998</v>
      </c>
      <c r="M436" s="31">
        <v>0.86429999999999996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734.9</v>
      </c>
      <c r="D437" s="40">
        <v>745.30000000000007</v>
      </c>
      <c r="E437" s="40">
        <v>720.60000000000014</v>
      </c>
      <c r="F437" s="40">
        <v>706.30000000000007</v>
      </c>
      <c r="G437" s="40">
        <v>681.60000000000014</v>
      </c>
      <c r="H437" s="40">
        <v>759.60000000000014</v>
      </c>
      <c r="I437" s="40">
        <v>784.30000000000018</v>
      </c>
      <c r="J437" s="40">
        <v>798.60000000000014</v>
      </c>
      <c r="K437" s="31">
        <v>770</v>
      </c>
      <c r="L437" s="31">
        <v>731</v>
      </c>
      <c r="M437" s="31">
        <v>2.8715099999999998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539.35</v>
      </c>
      <c r="D438" s="40">
        <v>535.61666666666667</v>
      </c>
      <c r="E438" s="40">
        <v>529.23333333333335</v>
      </c>
      <c r="F438" s="40">
        <v>519.11666666666667</v>
      </c>
      <c r="G438" s="40">
        <v>512.73333333333335</v>
      </c>
      <c r="H438" s="40">
        <v>545.73333333333335</v>
      </c>
      <c r="I438" s="40">
        <v>552.11666666666679</v>
      </c>
      <c r="J438" s="40">
        <v>562.23333333333335</v>
      </c>
      <c r="K438" s="31">
        <v>542</v>
      </c>
      <c r="L438" s="31">
        <v>525.5</v>
      </c>
      <c r="M438" s="31">
        <v>3.5953599999999999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6.85</v>
      </c>
      <c r="D439" s="40">
        <v>7.0333333333333341</v>
      </c>
      <c r="E439" s="40">
        <v>6.616666666666668</v>
      </c>
      <c r="F439" s="40">
        <v>6.3833333333333337</v>
      </c>
      <c r="G439" s="40">
        <v>5.9666666666666677</v>
      </c>
      <c r="H439" s="40">
        <v>7.2666666666666684</v>
      </c>
      <c r="I439" s="40">
        <v>7.6833333333333345</v>
      </c>
      <c r="J439" s="40">
        <v>7.9166666666666687</v>
      </c>
      <c r="K439" s="31">
        <v>7.45</v>
      </c>
      <c r="L439" s="31">
        <v>6.8</v>
      </c>
      <c r="M439" s="31">
        <v>1563.9599499999999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128.94999999999999</v>
      </c>
      <c r="D440" s="40">
        <v>129.28333333333333</v>
      </c>
      <c r="E440" s="40">
        <v>127.86666666666667</v>
      </c>
      <c r="F440" s="40">
        <v>126.78333333333333</v>
      </c>
      <c r="G440" s="40">
        <v>125.36666666666667</v>
      </c>
      <c r="H440" s="40">
        <v>130.36666666666667</v>
      </c>
      <c r="I440" s="40">
        <v>131.78333333333336</v>
      </c>
      <c r="J440" s="40">
        <v>132.86666666666667</v>
      </c>
      <c r="K440" s="31">
        <v>130.69999999999999</v>
      </c>
      <c r="L440" s="31">
        <v>128.19999999999999</v>
      </c>
      <c r="M440" s="31">
        <v>0.35435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1090.8</v>
      </c>
      <c r="D441" s="40">
        <v>1084.2666666666667</v>
      </c>
      <c r="E441" s="40">
        <v>1070.5333333333333</v>
      </c>
      <c r="F441" s="40">
        <v>1050.2666666666667</v>
      </c>
      <c r="G441" s="40">
        <v>1036.5333333333333</v>
      </c>
      <c r="H441" s="40">
        <v>1104.5333333333333</v>
      </c>
      <c r="I441" s="40">
        <v>1118.2666666666664</v>
      </c>
      <c r="J441" s="40">
        <v>1138.5333333333333</v>
      </c>
      <c r="K441" s="31">
        <v>1098</v>
      </c>
      <c r="L441" s="31">
        <v>1064</v>
      </c>
      <c r="M441" s="31">
        <v>1.78267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620.6</v>
      </c>
      <c r="D442" s="40">
        <v>623.96666666666658</v>
      </c>
      <c r="E442" s="40">
        <v>608.68333333333317</v>
      </c>
      <c r="F442" s="40">
        <v>596.76666666666654</v>
      </c>
      <c r="G442" s="40">
        <v>581.48333333333312</v>
      </c>
      <c r="H442" s="40">
        <v>635.88333333333321</v>
      </c>
      <c r="I442" s="40">
        <v>651.16666666666674</v>
      </c>
      <c r="J442" s="40">
        <v>663.08333333333326</v>
      </c>
      <c r="K442" s="31">
        <v>639.25</v>
      </c>
      <c r="L442" s="31">
        <v>612.04999999999995</v>
      </c>
      <c r="M442" s="31">
        <v>4.9111399999999996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1519.4</v>
      </c>
      <c r="D443" s="40">
        <v>1533.1333333333332</v>
      </c>
      <c r="E443" s="40">
        <v>1496.2666666666664</v>
      </c>
      <c r="F443" s="40">
        <v>1473.1333333333332</v>
      </c>
      <c r="G443" s="40">
        <v>1436.2666666666664</v>
      </c>
      <c r="H443" s="40">
        <v>1556.2666666666664</v>
      </c>
      <c r="I443" s="40">
        <v>1593.1333333333332</v>
      </c>
      <c r="J443" s="40">
        <v>1616.2666666666664</v>
      </c>
      <c r="K443" s="31">
        <v>1570</v>
      </c>
      <c r="L443" s="31">
        <v>1510</v>
      </c>
      <c r="M443" s="31">
        <v>0.31739000000000001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648.29999999999995</v>
      </c>
      <c r="D444" s="40">
        <v>656.43333333333328</v>
      </c>
      <c r="E444" s="40">
        <v>638.86666666666656</v>
      </c>
      <c r="F444" s="40">
        <v>629.43333333333328</v>
      </c>
      <c r="G444" s="40">
        <v>611.86666666666656</v>
      </c>
      <c r="H444" s="40">
        <v>665.86666666666656</v>
      </c>
      <c r="I444" s="40">
        <v>683.43333333333339</v>
      </c>
      <c r="J444" s="40">
        <v>692.86666666666656</v>
      </c>
      <c r="K444" s="31">
        <v>674</v>
      </c>
      <c r="L444" s="31">
        <v>647</v>
      </c>
      <c r="M444" s="31">
        <v>0.74155000000000004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8799.2999999999993</v>
      </c>
      <c r="D445" s="40">
        <v>8870.0333333333328</v>
      </c>
      <c r="E445" s="40">
        <v>8711.3166666666657</v>
      </c>
      <c r="F445" s="40">
        <v>8623.3333333333321</v>
      </c>
      <c r="G445" s="40">
        <v>8464.616666666665</v>
      </c>
      <c r="H445" s="40">
        <v>8958.0166666666664</v>
      </c>
      <c r="I445" s="40">
        <v>9116.7333333333336</v>
      </c>
      <c r="J445" s="40">
        <v>9204.7166666666672</v>
      </c>
      <c r="K445" s="31">
        <v>9028.75</v>
      </c>
      <c r="L445" s="31">
        <v>8782.0499999999993</v>
      </c>
      <c r="M445" s="31">
        <v>8.0610000000000001E-2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42.6</v>
      </c>
      <c r="D446" s="40">
        <v>43.150000000000006</v>
      </c>
      <c r="E446" s="40">
        <v>41.600000000000009</v>
      </c>
      <c r="F446" s="40">
        <v>40.6</v>
      </c>
      <c r="G446" s="40">
        <v>39.050000000000004</v>
      </c>
      <c r="H446" s="40">
        <v>44.150000000000013</v>
      </c>
      <c r="I446" s="40">
        <v>45.70000000000001</v>
      </c>
      <c r="J446" s="40">
        <v>46.700000000000017</v>
      </c>
      <c r="K446" s="31">
        <v>44.7</v>
      </c>
      <c r="L446" s="31">
        <v>42.15</v>
      </c>
      <c r="M446" s="31">
        <v>116.19485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544</v>
      </c>
      <c r="D447" s="40">
        <v>550.01666666666665</v>
      </c>
      <c r="E447" s="40">
        <v>534.0333333333333</v>
      </c>
      <c r="F447" s="40">
        <v>524.06666666666661</v>
      </c>
      <c r="G447" s="40">
        <v>508.08333333333326</v>
      </c>
      <c r="H447" s="40">
        <v>559.98333333333335</v>
      </c>
      <c r="I447" s="40">
        <v>575.9666666666667</v>
      </c>
      <c r="J447" s="40">
        <v>585.93333333333339</v>
      </c>
      <c r="K447" s="31">
        <v>566</v>
      </c>
      <c r="L447" s="31">
        <v>540.04999999999995</v>
      </c>
      <c r="M447" s="31">
        <v>20.251100000000001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865.8</v>
      </c>
      <c r="D448" s="40">
        <v>874.15</v>
      </c>
      <c r="E448" s="40">
        <v>845.05</v>
      </c>
      <c r="F448" s="40">
        <v>824.3</v>
      </c>
      <c r="G448" s="40">
        <v>795.19999999999993</v>
      </c>
      <c r="H448" s="40">
        <v>894.9</v>
      </c>
      <c r="I448" s="40">
        <v>924.00000000000011</v>
      </c>
      <c r="J448" s="40">
        <v>944.75</v>
      </c>
      <c r="K448" s="31">
        <v>903.25</v>
      </c>
      <c r="L448" s="31">
        <v>853.4</v>
      </c>
      <c r="M448" s="31">
        <v>0.81155999999999995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18117.099999999999</v>
      </c>
      <c r="D449" s="40">
        <v>18227.616666666665</v>
      </c>
      <c r="E449" s="40">
        <v>17925.23333333333</v>
      </c>
      <c r="F449" s="40">
        <v>17733.366666666665</v>
      </c>
      <c r="G449" s="40">
        <v>17430.98333333333</v>
      </c>
      <c r="H449" s="40">
        <v>18419.48333333333</v>
      </c>
      <c r="I449" s="40">
        <v>18721.866666666669</v>
      </c>
      <c r="J449" s="40">
        <v>18913.73333333333</v>
      </c>
      <c r="K449" s="31">
        <v>18530</v>
      </c>
      <c r="L449" s="31">
        <v>18035.75</v>
      </c>
      <c r="M449" s="31">
        <v>1.7330000000000002E-2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962.55</v>
      </c>
      <c r="D450" s="40">
        <v>958.80000000000007</v>
      </c>
      <c r="E450" s="40">
        <v>936.75000000000011</v>
      </c>
      <c r="F450" s="40">
        <v>910.95</v>
      </c>
      <c r="G450" s="40">
        <v>888.90000000000009</v>
      </c>
      <c r="H450" s="40">
        <v>984.60000000000014</v>
      </c>
      <c r="I450" s="40">
        <v>1006.6500000000001</v>
      </c>
      <c r="J450" s="40">
        <v>1032.4500000000003</v>
      </c>
      <c r="K450" s="31">
        <v>980.85</v>
      </c>
      <c r="L450" s="31">
        <v>933</v>
      </c>
      <c r="M450" s="31">
        <v>85.556399999999996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212.95</v>
      </c>
      <c r="D451" s="40">
        <v>211.98333333333335</v>
      </c>
      <c r="E451" s="40">
        <v>205.06666666666669</v>
      </c>
      <c r="F451" s="40">
        <v>197.18333333333334</v>
      </c>
      <c r="G451" s="40">
        <v>190.26666666666668</v>
      </c>
      <c r="H451" s="40">
        <v>219.8666666666667</v>
      </c>
      <c r="I451" s="40">
        <v>226.78333333333333</v>
      </c>
      <c r="J451" s="40">
        <v>234.66666666666671</v>
      </c>
      <c r="K451" s="31">
        <v>218.9</v>
      </c>
      <c r="L451" s="31">
        <v>204.1</v>
      </c>
      <c r="M451" s="31">
        <v>100.37554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1477.45</v>
      </c>
      <c r="D452" s="40">
        <v>1475.4833333333333</v>
      </c>
      <c r="E452" s="40">
        <v>1431.9666666666667</v>
      </c>
      <c r="F452" s="40">
        <v>1386.4833333333333</v>
      </c>
      <c r="G452" s="40">
        <v>1342.9666666666667</v>
      </c>
      <c r="H452" s="40">
        <v>1520.9666666666667</v>
      </c>
      <c r="I452" s="40">
        <v>1564.4833333333336</v>
      </c>
      <c r="J452" s="40">
        <v>1609.9666666666667</v>
      </c>
      <c r="K452" s="31">
        <v>1519</v>
      </c>
      <c r="L452" s="31">
        <v>1430</v>
      </c>
      <c r="M452" s="31">
        <v>3.5506000000000002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3810.9</v>
      </c>
      <c r="D453" s="40">
        <v>3821.1166666666668</v>
      </c>
      <c r="E453" s="40">
        <v>3784.7833333333338</v>
      </c>
      <c r="F453" s="40">
        <v>3758.666666666667</v>
      </c>
      <c r="G453" s="40">
        <v>3722.3333333333339</v>
      </c>
      <c r="H453" s="40">
        <v>3847.2333333333336</v>
      </c>
      <c r="I453" s="40">
        <v>3883.5666666666666</v>
      </c>
      <c r="J453" s="40">
        <v>3909.6833333333334</v>
      </c>
      <c r="K453" s="31">
        <v>3857.45</v>
      </c>
      <c r="L453" s="31">
        <v>3795</v>
      </c>
      <c r="M453" s="31">
        <v>16.78154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820.65</v>
      </c>
      <c r="D454" s="40">
        <v>819.2166666666667</v>
      </c>
      <c r="E454" s="40">
        <v>804.43333333333339</v>
      </c>
      <c r="F454" s="40">
        <v>788.2166666666667</v>
      </c>
      <c r="G454" s="40">
        <v>773.43333333333339</v>
      </c>
      <c r="H454" s="40">
        <v>835.43333333333339</v>
      </c>
      <c r="I454" s="40">
        <v>850.2166666666667</v>
      </c>
      <c r="J454" s="40">
        <v>866.43333333333339</v>
      </c>
      <c r="K454" s="31">
        <v>834</v>
      </c>
      <c r="L454" s="31">
        <v>803</v>
      </c>
      <c r="M454" s="31">
        <v>52.155180000000001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6163.95</v>
      </c>
      <c r="D455" s="40">
        <v>6096.9833333333336</v>
      </c>
      <c r="E455" s="40">
        <v>5916.9666666666672</v>
      </c>
      <c r="F455" s="40">
        <v>5669.9833333333336</v>
      </c>
      <c r="G455" s="40">
        <v>5489.9666666666672</v>
      </c>
      <c r="H455" s="40">
        <v>6343.9666666666672</v>
      </c>
      <c r="I455" s="40">
        <v>6523.9833333333336</v>
      </c>
      <c r="J455" s="40">
        <v>6770.9666666666672</v>
      </c>
      <c r="K455" s="31">
        <v>6277</v>
      </c>
      <c r="L455" s="31">
        <v>5850</v>
      </c>
      <c r="M455" s="31">
        <v>7.0181300000000002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1436.3</v>
      </c>
      <c r="D456" s="40">
        <v>1447.5166666666664</v>
      </c>
      <c r="E456" s="40">
        <v>1408.8833333333328</v>
      </c>
      <c r="F456" s="40">
        <v>1381.4666666666662</v>
      </c>
      <c r="G456" s="40">
        <v>1342.8333333333326</v>
      </c>
      <c r="H456" s="40">
        <v>1474.9333333333329</v>
      </c>
      <c r="I456" s="40">
        <v>1513.5666666666666</v>
      </c>
      <c r="J456" s="40">
        <v>1540.9833333333331</v>
      </c>
      <c r="K456" s="31">
        <v>1486.15</v>
      </c>
      <c r="L456" s="31">
        <v>1420.1</v>
      </c>
      <c r="M456" s="31">
        <v>1.7232400000000001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179.2</v>
      </c>
      <c r="D457" s="40">
        <v>182.31666666666669</v>
      </c>
      <c r="E457" s="40">
        <v>174.98333333333338</v>
      </c>
      <c r="F457" s="40">
        <v>170.76666666666668</v>
      </c>
      <c r="G457" s="40">
        <v>163.43333333333337</v>
      </c>
      <c r="H457" s="40">
        <v>186.53333333333339</v>
      </c>
      <c r="I457" s="40">
        <v>193.8666666666667</v>
      </c>
      <c r="J457" s="40">
        <v>198.0833333333334</v>
      </c>
      <c r="K457" s="31">
        <v>189.65</v>
      </c>
      <c r="L457" s="31">
        <v>178.1</v>
      </c>
      <c r="M457" s="31">
        <v>72.880350000000007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336.05</v>
      </c>
      <c r="D458" s="40">
        <v>339.91666666666669</v>
      </c>
      <c r="E458" s="40">
        <v>331.13333333333338</v>
      </c>
      <c r="F458" s="40">
        <v>326.2166666666667</v>
      </c>
      <c r="G458" s="40">
        <v>317.43333333333339</v>
      </c>
      <c r="H458" s="40">
        <v>344.83333333333337</v>
      </c>
      <c r="I458" s="40">
        <v>353.61666666666667</v>
      </c>
      <c r="J458" s="40">
        <v>358.53333333333336</v>
      </c>
      <c r="K458" s="31">
        <v>348.7</v>
      </c>
      <c r="L458" s="31">
        <v>335</v>
      </c>
      <c r="M458" s="31">
        <v>252.72592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175.95</v>
      </c>
      <c r="D459" s="40">
        <v>177.19999999999996</v>
      </c>
      <c r="E459" s="40">
        <v>171.54999999999993</v>
      </c>
      <c r="F459" s="40">
        <v>167.14999999999998</v>
      </c>
      <c r="G459" s="40">
        <v>161.49999999999994</v>
      </c>
      <c r="H459" s="40">
        <v>181.59999999999991</v>
      </c>
      <c r="I459" s="40">
        <v>187.24999999999994</v>
      </c>
      <c r="J459" s="40">
        <v>191.64999999999989</v>
      </c>
      <c r="K459" s="31">
        <v>182.85</v>
      </c>
      <c r="L459" s="31">
        <v>172.8</v>
      </c>
      <c r="M459" s="31">
        <v>1012.32618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1279.9000000000001</v>
      </c>
      <c r="D460" s="40">
        <v>1293.8833333333334</v>
      </c>
      <c r="E460" s="40">
        <v>1259.166666666667</v>
      </c>
      <c r="F460" s="40">
        <v>1238.4333333333336</v>
      </c>
      <c r="G460" s="40">
        <v>1203.7166666666672</v>
      </c>
      <c r="H460" s="40">
        <v>1314.6166666666668</v>
      </c>
      <c r="I460" s="40">
        <v>1349.3333333333335</v>
      </c>
      <c r="J460" s="40">
        <v>1370.0666666666666</v>
      </c>
      <c r="K460" s="31">
        <v>1328.6</v>
      </c>
      <c r="L460" s="31">
        <v>1273.1500000000001</v>
      </c>
      <c r="M460" s="31">
        <v>86.316929999999999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4839.2</v>
      </c>
      <c r="D461" s="40">
        <v>4828.6833333333334</v>
      </c>
      <c r="E461" s="40">
        <v>4724.3666666666668</v>
      </c>
      <c r="F461" s="40">
        <v>4609.5333333333338</v>
      </c>
      <c r="G461" s="40">
        <v>4505.2166666666672</v>
      </c>
      <c r="H461" s="40">
        <v>4943.5166666666664</v>
      </c>
      <c r="I461" s="40">
        <v>5047.8333333333339</v>
      </c>
      <c r="J461" s="40">
        <v>5162.6666666666661</v>
      </c>
      <c r="K461" s="31">
        <v>4933</v>
      </c>
      <c r="L461" s="31">
        <v>4713.8500000000004</v>
      </c>
      <c r="M461" s="31">
        <v>0.48086000000000001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1385.65</v>
      </c>
      <c r="D462" s="40">
        <v>1397.5</v>
      </c>
      <c r="E462" s="40">
        <v>1368.1</v>
      </c>
      <c r="F462" s="40">
        <v>1350.55</v>
      </c>
      <c r="G462" s="40">
        <v>1321.1499999999999</v>
      </c>
      <c r="H462" s="40">
        <v>1415.05</v>
      </c>
      <c r="I462" s="40">
        <v>1444.45</v>
      </c>
      <c r="J462" s="40">
        <v>1462</v>
      </c>
      <c r="K462" s="31">
        <v>1426.9</v>
      </c>
      <c r="L462" s="31">
        <v>1379.95</v>
      </c>
      <c r="M462" s="31">
        <v>27.69341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163.4</v>
      </c>
      <c r="D463" s="40">
        <v>164.48333333333332</v>
      </c>
      <c r="E463" s="40">
        <v>161.96666666666664</v>
      </c>
      <c r="F463" s="40">
        <v>160.53333333333333</v>
      </c>
      <c r="G463" s="40">
        <v>158.01666666666665</v>
      </c>
      <c r="H463" s="40">
        <v>165.91666666666663</v>
      </c>
      <c r="I463" s="40">
        <v>168.43333333333334</v>
      </c>
      <c r="J463" s="40">
        <v>169.86666666666662</v>
      </c>
      <c r="K463" s="31">
        <v>167</v>
      </c>
      <c r="L463" s="31">
        <v>163.05000000000001</v>
      </c>
      <c r="M463" s="31">
        <v>3.23047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1000.25</v>
      </c>
      <c r="D464" s="40">
        <v>1007.7833333333333</v>
      </c>
      <c r="E464" s="40">
        <v>988.56666666666661</v>
      </c>
      <c r="F464" s="40">
        <v>976.88333333333333</v>
      </c>
      <c r="G464" s="40">
        <v>957.66666666666663</v>
      </c>
      <c r="H464" s="40">
        <v>1019.4666666666666</v>
      </c>
      <c r="I464" s="40">
        <v>1038.6833333333334</v>
      </c>
      <c r="J464" s="40">
        <v>1050.3666666666666</v>
      </c>
      <c r="K464" s="31">
        <v>1027</v>
      </c>
      <c r="L464" s="31">
        <v>996.1</v>
      </c>
      <c r="M464" s="31">
        <v>2.67144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1358.95</v>
      </c>
      <c r="D465" s="40">
        <v>1354.55</v>
      </c>
      <c r="E465" s="40">
        <v>1344.3999999999999</v>
      </c>
      <c r="F465" s="40">
        <v>1329.85</v>
      </c>
      <c r="G465" s="40">
        <v>1319.6999999999998</v>
      </c>
      <c r="H465" s="40">
        <v>1369.1</v>
      </c>
      <c r="I465" s="40">
        <v>1379.25</v>
      </c>
      <c r="J465" s="40">
        <v>1393.8</v>
      </c>
      <c r="K465" s="31">
        <v>1364.7</v>
      </c>
      <c r="L465" s="31">
        <v>1340</v>
      </c>
      <c r="M465" s="31">
        <v>0.34451999999999999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1169.45</v>
      </c>
      <c r="D466" s="40">
        <v>1167.8166666666666</v>
      </c>
      <c r="E466" s="40">
        <v>1159.6333333333332</v>
      </c>
      <c r="F466" s="40">
        <v>1149.8166666666666</v>
      </c>
      <c r="G466" s="40">
        <v>1141.6333333333332</v>
      </c>
      <c r="H466" s="40">
        <v>1177.6333333333332</v>
      </c>
      <c r="I466" s="40">
        <v>1185.8166666666666</v>
      </c>
      <c r="J466" s="40">
        <v>1195.6333333333332</v>
      </c>
      <c r="K466" s="31">
        <v>1176</v>
      </c>
      <c r="L466" s="31">
        <v>1158</v>
      </c>
      <c r="M466" s="31">
        <v>0.56076999999999999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1700.5</v>
      </c>
      <c r="D467" s="40">
        <v>1698.2333333333333</v>
      </c>
      <c r="E467" s="40">
        <v>1682.2666666666667</v>
      </c>
      <c r="F467" s="40">
        <v>1664.0333333333333</v>
      </c>
      <c r="G467" s="40">
        <v>1648.0666666666666</v>
      </c>
      <c r="H467" s="40">
        <v>1716.4666666666667</v>
      </c>
      <c r="I467" s="40">
        <v>1732.4333333333334</v>
      </c>
      <c r="J467" s="40">
        <v>1750.6666666666667</v>
      </c>
      <c r="K467" s="31">
        <v>1714.2</v>
      </c>
      <c r="L467" s="31">
        <v>1680</v>
      </c>
      <c r="M467" s="31">
        <v>0.79549000000000003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2147.65</v>
      </c>
      <c r="D468" s="40">
        <v>2162.4833333333336</v>
      </c>
      <c r="E468" s="40">
        <v>2120.2666666666673</v>
      </c>
      <c r="F468" s="40">
        <v>2092.8833333333337</v>
      </c>
      <c r="G468" s="40">
        <v>2050.6666666666674</v>
      </c>
      <c r="H468" s="40">
        <v>2189.8666666666672</v>
      </c>
      <c r="I468" s="40">
        <v>2232.0833333333335</v>
      </c>
      <c r="J468" s="40">
        <v>2259.4666666666672</v>
      </c>
      <c r="K468" s="31">
        <v>2204.6999999999998</v>
      </c>
      <c r="L468" s="31">
        <v>2135.1</v>
      </c>
      <c r="M468" s="31">
        <v>8.9520999999999997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3064.95</v>
      </c>
      <c r="D469" s="40">
        <v>3088.1666666666665</v>
      </c>
      <c r="E469" s="40">
        <v>3034.833333333333</v>
      </c>
      <c r="F469" s="40">
        <v>3004.7166666666667</v>
      </c>
      <c r="G469" s="40">
        <v>2951.3833333333332</v>
      </c>
      <c r="H469" s="40">
        <v>3118.2833333333328</v>
      </c>
      <c r="I469" s="40">
        <v>3171.6166666666659</v>
      </c>
      <c r="J469" s="40">
        <v>3201.7333333333327</v>
      </c>
      <c r="K469" s="31">
        <v>3141.5</v>
      </c>
      <c r="L469" s="31">
        <v>3058.05</v>
      </c>
      <c r="M469" s="31">
        <v>0.56255999999999995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505.7</v>
      </c>
      <c r="D470" s="40">
        <v>510.63333333333327</v>
      </c>
      <c r="E470" s="40">
        <v>498.61666666666656</v>
      </c>
      <c r="F470" s="40">
        <v>491.5333333333333</v>
      </c>
      <c r="G470" s="40">
        <v>479.51666666666659</v>
      </c>
      <c r="H470" s="40">
        <v>517.71666666666647</v>
      </c>
      <c r="I470" s="40">
        <v>529.73333333333335</v>
      </c>
      <c r="J470" s="40">
        <v>536.81666666666649</v>
      </c>
      <c r="K470" s="31">
        <v>522.65</v>
      </c>
      <c r="L470" s="31">
        <v>503.55</v>
      </c>
      <c r="M470" s="31">
        <v>7.8184899999999997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1044.55</v>
      </c>
      <c r="D471" s="40">
        <v>1059.4666666666665</v>
      </c>
      <c r="E471" s="40">
        <v>1021.133333333333</v>
      </c>
      <c r="F471" s="40">
        <v>997.71666666666647</v>
      </c>
      <c r="G471" s="40">
        <v>959.38333333333298</v>
      </c>
      <c r="H471" s="40">
        <v>1082.883333333333</v>
      </c>
      <c r="I471" s="40">
        <v>1121.2166666666665</v>
      </c>
      <c r="J471" s="40">
        <v>1144.633333333333</v>
      </c>
      <c r="K471" s="31">
        <v>1097.8</v>
      </c>
      <c r="L471" s="31">
        <v>1036.05</v>
      </c>
      <c r="M471" s="31">
        <v>13.24497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33.950000000000003</v>
      </c>
      <c r="D472" s="40">
        <v>33.483333333333334</v>
      </c>
      <c r="E472" s="40">
        <v>33.016666666666666</v>
      </c>
      <c r="F472" s="40">
        <v>32.083333333333329</v>
      </c>
      <c r="G472" s="40">
        <v>31.61666666666666</v>
      </c>
      <c r="H472" s="40">
        <v>34.416666666666671</v>
      </c>
      <c r="I472" s="40">
        <v>34.88333333333334</v>
      </c>
      <c r="J472" s="40">
        <v>35.816666666666677</v>
      </c>
      <c r="K472" s="31">
        <v>33.950000000000003</v>
      </c>
      <c r="L472" s="31">
        <v>32.549999999999997</v>
      </c>
      <c r="M472" s="31">
        <v>342.59204999999997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179.95</v>
      </c>
      <c r="D473" s="40">
        <v>179.96666666666667</v>
      </c>
      <c r="E473" s="40">
        <v>175.38333333333333</v>
      </c>
      <c r="F473" s="40">
        <v>170.81666666666666</v>
      </c>
      <c r="G473" s="40">
        <v>166.23333333333332</v>
      </c>
      <c r="H473" s="40">
        <v>184.53333333333333</v>
      </c>
      <c r="I473" s="40">
        <v>189.11666666666665</v>
      </c>
      <c r="J473" s="40">
        <v>193.68333333333334</v>
      </c>
      <c r="K473" s="31">
        <v>184.55</v>
      </c>
      <c r="L473" s="31">
        <v>175.4</v>
      </c>
      <c r="M473" s="31">
        <v>8.5680800000000001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1289.1500000000001</v>
      </c>
      <c r="D474" s="40">
        <v>1307.25</v>
      </c>
      <c r="E474" s="40">
        <v>1262.9000000000001</v>
      </c>
      <c r="F474" s="40">
        <v>1236.6500000000001</v>
      </c>
      <c r="G474" s="40">
        <v>1192.3000000000002</v>
      </c>
      <c r="H474" s="40">
        <v>1333.5</v>
      </c>
      <c r="I474" s="40">
        <v>1377.85</v>
      </c>
      <c r="J474" s="40">
        <v>1404.1</v>
      </c>
      <c r="K474" s="31">
        <v>1351.6</v>
      </c>
      <c r="L474" s="31">
        <v>1281</v>
      </c>
      <c r="M474" s="31">
        <v>1.3047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</v>
      </c>
      <c r="D475" s="40">
        <v>13.616666666666667</v>
      </c>
      <c r="E475" s="40">
        <v>13.383333333333335</v>
      </c>
      <c r="F475" s="40">
        <v>13.266666666666667</v>
      </c>
      <c r="G475" s="40">
        <v>13.033333333333335</v>
      </c>
      <c r="H475" s="40">
        <v>13.733333333333334</v>
      </c>
      <c r="I475" s="40">
        <v>13.966666666666669</v>
      </c>
      <c r="J475" s="40">
        <v>14.083333333333334</v>
      </c>
      <c r="K475" s="31">
        <v>13.85</v>
      </c>
      <c r="L475" s="31">
        <v>13.5</v>
      </c>
      <c r="M475" s="31">
        <v>34.797260000000001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566.15</v>
      </c>
      <c r="D476" s="40">
        <v>560.73333333333323</v>
      </c>
      <c r="E476" s="40">
        <v>545.56666666666649</v>
      </c>
      <c r="F476" s="40">
        <v>524.98333333333323</v>
      </c>
      <c r="G476" s="40">
        <v>509.81666666666649</v>
      </c>
      <c r="H476" s="40">
        <v>581.31666666666649</v>
      </c>
      <c r="I476" s="40">
        <v>596.48333333333323</v>
      </c>
      <c r="J476" s="40">
        <v>617.06666666666649</v>
      </c>
      <c r="K476" s="31">
        <v>575.9</v>
      </c>
      <c r="L476" s="31">
        <v>540.15</v>
      </c>
      <c r="M476" s="31">
        <v>16.484079999999999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727.3</v>
      </c>
      <c r="D477" s="40">
        <v>729.08333333333337</v>
      </c>
      <c r="E477" s="40">
        <v>713.7166666666667</v>
      </c>
      <c r="F477" s="40">
        <v>700.13333333333333</v>
      </c>
      <c r="G477" s="40">
        <v>684.76666666666665</v>
      </c>
      <c r="H477" s="40">
        <v>742.66666666666674</v>
      </c>
      <c r="I477" s="40">
        <v>758.0333333333333</v>
      </c>
      <c r="J477" s="40">
        <v>771.61666666666679</v>
      </c>
      <c r="K477" s="31">
        <v>744.45</v>
      </c>
      <c r="L477" s="31">
        <v>715.5</v>
      </c>
      <c r="M477" s="31">
        <v>77.738110000000006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1040</v>
      </c>
      <c r="D478" s="40">
        <v>1047.3166666666666</v>
      </c>
      <c r="E478" s="40">
        <v>1027.6833333333332</v>
      </c>
      <c r="F478" s="40">
        <v>1015.3666666666666</v>
      </c>
      <c r="G478" s="40">
        <v>995.73333333333312</v>
      </c>
      <c r="H478" s="40">
        <v>1059.6333333333332</v>
      </c>
      <c r="I478" s="40">
        <v>1079.2666666666664</v>
      </c>
      <c r="J478" s="40">
        <v>1091.5833333333333</v>
      </c>
      <c r="K478" s="31">
        <v>1066.95</v>
      </c>
      <c r="L478" s="31">
        <v>1035</v>
      </c>
      <c r="M478" s="31">
        <v>1.9217200000000001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151.80000000000001</v>
      </c>
      <c r="D479" s="40">
        <v>152.68333333333334</v>
      </c>
      <c r="E479" s="40">
        <v>150.61666666666667</v>
      </c>
      <c r="F479" s="40">
        <v>149.43333333333334</v>
      </c>
      <c r="G479" s="40">
        <v>147.36666666666667</v>
      </c>
      <c r="H479" s="40">
        <v>153.86666666666667</v>
      </c>
      <c r="I479" s="40">
        <v>155.93333333333334</v>
      </c>
      <c r="J479" s="40">
        <v>157.11666666666667</v>
      </c>
      <c r="K479" s="31">
        <v>154.75</v>
      </c>
      <c r="L479" s="31">
        <v>151.5</v>
      </c>
      <c r="M479" s="31">
        <v>4.0784900000000004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20.65</v>
      </c>
      <c r="D480" s="40">
        <v>20.8</v>
      </c>
      <c r="E480" s="40">
        <v>20.5</v>
      </c>
      <c r="F480" s="40">
        <v>20.349999999999998</v>
      </c>
      <c r="G480" s="40">
        <v>20.049999999999997</v>
      </c>
      <c r="H480" s="40">
        <v>20.950000000000003</v>
      </c>
      <c r="I480" s="40">
        <v>21.250000000000007</v>
      </c>
      <c r="J480" s="40">
        <v>21.400000000000006</v>
      </c>
      <c r="K480" s="31">
        <v>21.1</v>
      </c>
      <c r="L480" s="31">
        <v>20.65</v>
      </c>
      <c r="M480" s="31">
        <v>22.60172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7363</v>
      </c>
      <c r="D481" s="40">
        <v>7416</v>
      </c>
      <c r="E481" s="40">
        <v>7293</v>
      </c>
      <c r="F481" s="40">
        <v>7223</v>
      </c>
      <c r="G481" s="40">
        <v>7100</v>
      </c>
      <c r="H481" s="40">
        <v>7486</v>
      </c>
      <c r="I481" s="40">
        <v>7609</v>
      </c>
      <c r="J481" s="40">
        <v>7679</v>
      </c>
      <c r="K481" s="31">
        <v>7539</v>
      </c>
      <c r="L481" s="31">
        <v>7346</v>
      </c>
      <c r="M481" s="31">
        <v>2.7981400000000001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36.450000000000003</v>
      </c>
      <c r="D482" s="40">
        <v>36.799999999999997</v>
      </c>
      <c r="E482" s="40">
        <v>35.699999999999996</v>
      </c>
      <c r="F482" s="40">
        <v>34.949999999999996</v>
      </c>
      <c r="G482" s="40">
        <v>33.849999999999994</v>
      </c>
      <c r="H482" s="40">
        <v>37.549999999999997</v>
      </c>
      <c r="I482" s="40">
        <v>38.649999999999991</v>
      </c>
      <c r="J482" s="40">
        <v>39.4</v>
      </c>
      <c r="K482" s="31">
        <v>37.9</v>
      </c>
      <c r="L482" s="31">
        <v>36.049999999999997</v>
      </c>
      <c r="M482" s="31">
        <v>134.30757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1589.15</v>
      </c>
      <c r="D483" s="40">
        <v>1592.6500000000003</v>
      </c>
      <c r="E483" s="40">
        <v>1567.4000000000005</v>
      </c>
      <c r="F483" s="40">
        <v>1545.6500000000003</v>
      </c>
      <c r="G483" s="40">
        <v>1520.4000000000005</v>
      </c>
      <c r="H483" s="40">
        <v>1614.4000000000005</v>
      </c>
      <c r="I483" s="40">
        <v>1639.65</v>
      </c>
      <c r="J483" s="40">
        <v>1661.4000000000005</v>
      </c>
      <c r="K483" s="31">
        <v>1617.9</v>
      </c>
      <c r="L483" s="31">
        <v>1570.9</v>
      </c>
      <c r="M483" s="31">
        <v>3.6594899999999999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873.65</v>
      </c>
      <c r="D484" s="40">
        <v>874.4666666666667</v>
      </c>
      <c r="E484" s="40">
        <v>859.18333333333339</v>
      </c>
      <c r="F484" s="40">
        <v>844.7166666666667</v>
      </c>
      <c r="G484" s="40">
        <v>829.43333333333339</v>
      </c>
      <c r="H484" s="40">
        <v>888.93333333333339</v>
      </c>
      <c r="I484" s="40">
        <v>904.2166666666667</v>
      </c>
      <c r="J484" s="40">
        <v>918.68333333333339</v>
      </c>
      <c r="K484" s="31">
        <v>889.75</v>
      </c>
      <c r="L484" s="31">
        <v>860</v>
      </c>
      <c r="M484" s="31">
        <v>25.35979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259.3</v>
      </c>
      <c r="D485" s="40">
        <v>257.33333333333331</v>
      </c>
      <c r="E485" s="40">
        <v>252.16666666666663</v>
      </c>
      <c r="F485" s="40">
        <v>245.0333333333333</v>
      </c>
      <c r="G485" s="40">
        <v>239.86666666666662</v>
      </c>
      <c r="H485" s="40">
        <v>264.46666666666664</v>
      </c>
      <c r="I485" s="40">
        <v>269.63333333333327</v>
      </c>
      <c r="J485" s="40">
        <v>276.76666666666665</v>
      </c>
      <c r="K485" s="31">
        <v>262.5</v>
      </c>
      <c r="L485" s="31">
        <v>250.2</v>
      </c>
      <c r="M485" s="31">
        <v>11.496169999999999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3722.35</v>
      </c>
      <c r="D486" s="40">
        <v>3772.7833333333333</v>
      </c>
      <c r="E486" s="40">
        <v>3605.5666666666666</v>
      </c>
      <c r="F486" s="40">
        <v>3488.7833333333333</v>
      </c>
      <c r="G486" s="40">
        <v>3321.5666666666666</v>
      </c>
      <c r="H486" s="40">
        <v>3889.5666666666666</v>
      </c>
      <c r="I486" s="40">
        <v>4056.7833333333328</v>
      </c>
      <c r="J486" s="40">
        <v>4173.5666666666666</v>
      </c>
      <c r="K486" s="31">
        <v>3940</v>
      </c>
      <c r="L486" s="31">
        <v>3656</v>
      </c>
      <c r="M486" s="31">
        <v>0.60174000000000005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499.25</v>
      </c>
      <c r="D487" s="40">
        <v>499.75</v>
      </c>
      <c r="E487" s="40">
        <v>492.5</v>
      </c>
      <c r="F487" s="40">
        <v>485.75</v>
      </c>
      <c r="G487" s="40">
        <v>478.5</v>
      </c>
      <c r="H487" s="40">
        <v>506.5</v>
      </c>
      <c r="I487" s="40">
        <v>513.75</v>
      </c>
      <c r="J487" s="40">
        <v>520.5</v>
      </c>
      <c r="K487" s="31">
        <v>507</v>
      </c>
      <c r="L487" s="31">
        <v>493</v>
      </c>
      <c r="M487" s="31">
        <v>4.2192499999999997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3451.05</v>
      </c>
      <c r="D488" s="40">
        <v>3453.25</v>
      </c>
      <c r="E488" s="40">
        <v>3407.5</v>
      </c>
      <c r="F488" s="40">
        <v>3363.95</v>
      </c>
      <c r="G488" s="40">
        <v>3318.2</v>
      </c>
      <c r="H488" s="40">
        <v>3496.8</v>
      </c>
      <c r="I488" s="40">
        <v>3542.55</v>
      </c>
      <c r="J488" s="40">
        <v>3586.1000000000004</v>
      </c>
      <c r="K488" s="31">
        <v>3499</v>
      </c>
      <c r="L488" s="31">
        <v>3409.7</v>
      </c>
      <c r="M488" s="31">
        <v>4.3779999999999999E-2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699.25</v>
      </c>
      <c r="D489" s="40">
        <v>702.33333333333337</v>
      </c>
      <c r="E489" s="40">
        <v>694.66666666666674</v>
      </c>
      <c r="F489" s="40">
        <v>690.08333333333337</v>
      </c>
      <c r="G489" s="40">
        <v>682.41666666666674</v>
      </c>
      <c r="H489" s="40">
        <v>706.91666666666674</v>
      </c>
      <c r="I489" s="40">
        <v>714.58333333333348</v>
      </c>
      <c r="J489" s="40">
        <v>719.16666666666674</v>
      </c>
      <c r="K489" s="31">
        <v>710</v>
      </c>
      <c r="L489" s="31">
        <v>697.75</v>
      </c>
      <c r="M489" s="31">
        <v>0.94389000000000001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40.6</v>
      </c>
      <c r="D490" s="40">
        <v>40.533333333333331</v>
      </c>
      <c r="E490" s="40">
        <v>39.716666666666661</v>
      </c>
      <c r="F490" s="40">
        <v>38.833333333333329</v>
      </c>
      <c r="G490" s="40">
        <v>38.016666666666659</v>
      </c>
      <c r="H490" s="40">
        <v>41.416666666666664</v>
      </c>
      <c r="I490" s="40">
        <v>42.233333333333327</v>
      </c>
      <c r="J490" s="40">
        <v>43.116666666666667</v>
      </c>
      <c r="K490" s="31">
        <v>41.35</v>
      </c>
      <c r="L490" s="31">
        <v>39.65</v>
      </c>
      <c r="M490" s="31">
        <v>66.779499999999999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1522.55</v>
      </c>
      <c r="D491" s="40">
        <v>1565.8333333333333</v>
      </c>
      <c r="E491" s="40">
        <v>1466.7166666666665</v>
      </c>
      <c r="F491" s="40">
        <v>1410.8833333333332</v>
      </c>
      <c r="G491" s="40">
        <v>1311.7666666666664</v>
      </c>
      <c r="H491" s="40">
        <v>1621.6666666666665</v>
      </c>
      <c r="I491" s="40">
        <v>1720.7833333333333</v>
      </c>
      <c r="J491" s="40">
        <v>1776.6166666666666</v>
      </c>
      <c r="K491" s="31">
        <v>1664.95</v>
      </c>
      <c r="L491" s="31">
        <v>1510</v>
      </c>
      <c r="M491" s="31">
        <v>3.61429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1938.25</v>
      </c>
      <c r="D492" s="40">
        <v>1935.6666666666667</v>
      </c>
      <c r="E492" s="40">
        <v>1896.3333333333335</v>
      </c>
      <c r="F492" s="40">
        <v>1854.4166666666667</v>
      </c>
      <c r="G492" s="40">
        <v>1815.0833333333335</v>
      </c>
      <c r="H492" s="40">
        <v>1977.5833333333335</v>
      </c>
      <c r="I492" s="40">
        <v>2016.916666666667</v>
      </c>
      <c r="J492" s="40">
        <v>2058.8333333333335</v>
      </c>
      <c r="K492" s="31">
        <v>1975</v>
      </c>
      <c r="L492" s="31">
        <v>1893.75</v>
      </c>
      <c r="M492" s="31">
        <v>1.4247399999999999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294.8</v>
      </c>
      <c r="D493" s="40">
        <v>297.14999999999998</v>
      </c>
      <c r="E493" s="40">
        <v>291.79999999999995</v>
      </c>
      <c r="F493" s="40">
        <v>288.79999999999995</v>
      </c>
      <c r="G493" s="40">
        <v>283.44999999999993</v>
      </c>
      <c r="H493" s="40">
        <v>300.14999999999998</v>
      </c>
      <c r="I493" s="40">
        <v>305.5</v>
      </c>
      <c r="J493" s="40">
        <v>308.5</v>
      </c>
      <c r="K493" s="31">
        <v>302.5</v>
      </c>
      <c r="L493" s="31">
        <v>294.14999999999998</v>
      </c>
      <c r="M493" s="31">
        <v>1.0990599999999999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896</v>
      </c>
      <c r="D494" s="40">
        <v>902.51666666666677</v>
      </c>
      <c r="E494" s="40">
        <v>887.48333333333358</v>
      </c>
      <c r="F494" s="40">
        <v>878.96666666666681</v>
      </c>
      <c r="G494" s="40">
        <v>863.93333333333362</v>
      </c>
      <c r="H494" s="40">
        <v>911.03333333333353</v>
      </c>
      <c r="I494" s="40">
        <v>926.06666666666661</v>
      </c>
      <c r="J494" s="40">
        <v>934.58333333333348</v>
      </c>
      <c r="K494" s="31">
        <v>917.55</v>
      </c>
      <c r="L494" s="31">
        <v>894</v>
      </c>
      <c r="M494" s="31">
        <v>4.7617500000000001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290.95</v>
      </c>
      <c r="D495" s="40">
        <v>295.68333333333334</v>
      </c>
      <c r="E495" s="40">
        <v>284.26666666666665</v>
      </c>
      <c r="F495" s="40">
        <v>277.58333333333331</v>
      </c>
      <c r="G495" s="40">
        <v>266.16666666666663</v>
      </c>
      <c r="H495" s="40">
        <v>302.36666666666667</v>
      </c>
      <c r="I495" s="40">
        <v>313.7833333333333</v>
      </c>
      <c r="J495" s="40">
        <v>320.4666666666667</v>
      </c>
      <c r="K495" s="31">
        <v>307.10000000000002</v>
      </c>
      <c r="L495" s="31">
        <v>289</v>
      </c>
      <c r="M495" s="31">
        <v>98.508250000000004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2959.15</v>
      </c>
      <c r="D496" s="40">
        <v>2971.15</v>
      </c>
      <c r="E496" s="40">
        <v>2913.55</v>
      </c>
      <c r="F496" s="40">
        <v>2867.9500000000003</v>
      </c>
      <c r="G496" s="40">
        <v>2810.3500000000004</v>
      </c>
      <c r="H496" s="40">
        <v>3016.75</v>
      </c>
      <c r="I496" s="40">
        <v>3074.3499999999995</v>
      </c>
      <c r="J496" s="40">
        <v>3119.95</v>
      </c>
      <c r="K496" s="31">
        <v>3028.75</v>
      </c>
      <c r="L496" s="31">
        <v>2925.55</v>
      </c>
      <c r="M496" s="31">
        <v>0.66285000000000005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2073.9499999999998</v>
      </c>
      <c r="D497" s="40">
        <v>2076.65</v>
      </c>
      <c r="E497" s="40">
        <v>2028.3000000000002</v>
      </c>
      <c r="F497" s="40">
        <v>1982.65</v>
      </c>
      <c r="G497" s="40">
        <v>1934.3000000000002</v>
      </c>
      <c r="H497" s="40">
        <v>2122.3000000000002</v>
      </c>
      <c r="I497" s="40">
        <v>2170.6499999999996</v>
      </c>
      <c r="J497" s="40">
        <v>2216.3000000000002</v>
      </c>
      <c r="K497" s="31">
        <v>2125</v>
      </c>
      <c r="L497" s="31">
        <v>2031</v>
      </c>
      <c r="M497" s="31">
        <v>4.90198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11.45</v>
      </c>
      <c r="D498" s="40">
        <v>11.533333333333333</v>
      </c>
      <c r="E498" s="40">
        <v>11.066666666666666</v>
      </c>
      <c r="F498" s="40">
        <v>10.683333333333334</v>
      </c>
      <c r="G498" s="40">
        <v>10.216666666666667</v>
      </c>
      <c r="H498" s="40">
        <v>11.916666666666666</v>
      </c>
      <c r="I498" s="40">
        <v>12.383333333333331</v>
      </c>
      <c r="J498" s="40">
        <v>12.766666666666666</v>
      </c>
      <c r="K498" s="31">
        <v>12</v>
      </c>
      <c r="L498" s="31">
        <v>11.15</v>
      </c>
      <c r="M498" s="31">
        <v>4552.0852800000002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1229.9000000000001</v>
      </c>
      <c r="D499" s="40">
        <v>1241</v>
      </c>
      <c r="E499" s="40">
        <v>1212.5</v>
      </c>
      <c r="F499" s="40">
        <v>1195.0999999999999</v>
      </c>
      <c r="G499" s="40">
        <v>1166.5999999999999</v>
      </c>
      <c r="H499" s="40">
        <v>1258.4000000000001</v>
      </c>
      <c r="I499" s="40">
        <v>1286.9000000000001</v>
      </c>
      <c r="J499" s="40">
        <v>1304.3000000000002</v>
      </c>
      <c r="K499" s="31">
        <v>1269.5</v>
      </c>
      <c r="L499" s="31">
        <v>1223.5999999999999</v>
      </c>
      <c r="M499" s="31">
        <v>16.37172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7137.75</v>
      </c>
      <c r="D500" s="40">
        <v>7182.25</v>
      </c>
      <c r="E500" s="40">
        <v>7085.5</v>
      </c>
      <c r="F500" s="40">
        <v>7033.25</v>
      </c>
      <c r="G500" s="40">
        <v>6936.5</v>
      </c>
      <c r="H500" s="40">
        <v>7234.5</v>
      </c>
      <c r="I500" s="40">
        <v>7331.25</v>
      </c>
      <c r="J500" s="40">
        <v>7383.5</v>
      </c>
      <c r="K500" s="31">
        <v>7279</v>
      </c>
      <c r="L500" s="31">
        <v>7130</v>
      </c>
      <c r="M500" s="31">
        <v>0.12662999999999999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145.94999999999999</v>
      </c>
      <c r="D501" s="40">
        <v>147.11666666666667</v>
      </c>
      <c r="E501" s="40">
        <v>143.33333333333334</v>
      </c>
      <c r="F501" s="40">
        <v>140.71666666666667</v>
      </c>
      <c r="G501" s="40">
        <v>136.93333333333334</v>
      </c>
      <c r="H501" s="40">
        <v>149.73333333333335</v>
      </c>
      <c r="I501" s="40">
        <v>153.51666666666665</v>
      </c>
      <c r="J501" s="40">
        <v>156.13333333333335</v>
      </c>
      <c r="K501" s="31">
        <v>150.9</v>
      </c>
      <c r="L501" s="31">
        <v>144.5</v>
      </c>
      <c r="M501" s="31">
        <v>34.739899999999999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164.05</v>
      </c>
      <c r="D502" s="40">
        <v>164.93333333333337</v>
      </c>
      <c r="E502" s="40">
        <v>162.21666666666673</v>
      </c>
      <c r="F502" s="40">
        <v>160.38333333333335</v>
      </c>
      <c r="G502" s="40">
        <v>157.66666666666671</v>
      </c>
      <c r="H502" s="40">
        <v>166.76666666666674</v>
      </c>
      <c r="I502" s="40">
        <v>169.48333333333338</v>
      </c>
      <c r="J502" s="40">
        <v>171.31666666666675</v>
      </c>
      <c r="K502" s="31">
        <v>167.65</v>
      </c>
      <c r="L502" s="31">
        <v>163.1</v>
      </c>
      <c r="M502" s="31">
        <v>30.54025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553.5</v>
      </c>
      <c r="D503" s="40">
        <v>556.16666666666663</v>
      </c>
      <c r="E503" s="40">
        <v>547.33333333333326</v>
      </c>
      <c r="F503" s="40">
        <v>541.16666666666663</v>
      </c>
      <c r="G503" s="40">
        <v>532.33333333333326</v>
      </c>
      <c r="H503" s="40">
        <v>562.33333333333326</v>
      </c>
      <c r="I503" s="40">
        <v>571.16666666666652</v>
      </c>
      <c r="J503" s="40">
        <v>577.33333333333326</v>
      </c>
      <c r="K503" s="31">
        <v>565</v>
      </c>
      <c r="L503" s="31">
        <v>550</v>
      </c>
      <c r="M503" s="31">
        <v>4.5629099999999996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2262.3000000000002</v>
      </c>
      <c r="D504" s="40">
        <v>2266.7999999999997</v>
      </c>
      <c r="E504" s="40">
        <v>2233.7499999999995</v>
      </c>
      <c r="F504" s="40">
        <v>2205.1999999999998</v>
      </c>
      <c r="G504" s="40">
        <v>2172.1499999999996</v>
      </c>
      <c r="H504" s="40">
        <v>2295.3499999999995</v>
      </c>
      <c r="I504" s="40">
        <v>2328.3999999999996</v>
      </c>
      <c r="J504" s="40">
        <v>2356.9499999999994</v>
      </c>
      <c r="K504" s="31">
        <v>2299.85</v>
      </c>
      <c r="L504" s="31">
        <v>2238.25</v>
      </c>
      <c r="M504" s="31">
        <v>0.53349999999999997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635.75</v>
      </c>
      <c r="D505" s="40">
        <v>640.19999999999993</v>
      </c>
      <c r="E505" s="40">
        <v>629.94999999999982</v>
      </c>
      <c r="F505" s="40">
        <v>624.14999999999986</v>
      </c>
      <c r="G505" s="40">
        <v>613.89999999999975</v>
      </c>
      <c r="H505" s="40">
        <v>645.99999999999989</v>
      </c>
      <c r="I505" s="40">
        <v>656.25000000000011</v>
      </c>
      <c r="J505" s="40">
        <v>662.05</v>
      </c>
      <c r="K505" s="31">
        <v>650.45000000000005</v>
      </c>
      <c r="L505" s="31">
        <v>634.4</v>
      </c>
      <c r="M505" s="31">
        <v>48.365989999999996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443.65</v>
      </c>
      <c r="D506" s="40">
        <v>447.51666666666671</v>
      </c>
      <c r="E506" s="40">
        <v>436.23333333333341</v>
      </c>
      <c r="F506" s="40">
        <v>428.81666666666672</v>
      </c>
      <c r="G506" s="40">
        <v>417.53333333333342</v>
      </c>
      <c r="H506" s="40">
        <v>454.93333333333339</v>
      </c>
      <c r="I506" s="40">
        <v>466.2166666666667</v>
      </c>
      <c r="J506" s="40">
        <v>473.63333333333338</v>
      </c>
      <c r="K506" s="31">
        <v>458.8</v>
      </c>
      <c r="L506" s="31">
        <v>440.1</v>
      </c>
      <c r="M506" s="31">
        <v>6.2252700000000001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13.05</v>
      </c>
      <c r="D507" s="40">
        <v>13.183333333333332</v>
      </c>
      <c r="E507" s="40">
        <v>12.866666666666664</v>
      </c>
      <c r="F507" s="40">
        <v>12.683333333333332</v>
      </c>
      <c r="G507" s="40">
        <v>12.366666666666664</v>
      </c>
      <c r="H507" s="40">
        <v>13.366666666666664</v>
      </c>
      <c r="I507" s="40">
        <v>13.68333333333333</v>
      </c>
      <c r="J507" s="40">
        <v>13.866666666666664</v>
      </c>
      <c r="K507" s="31">
        <v>13.5</v>
      </c>
      <c r="L507" s="31">
        <v>13</v>
      </c>
      <c r="M507" s="31">
        <v>1243.0904700000001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294.7</v>
      </c>
      <c r="D508" s="40">
        <v>298</v>
      </c>
      <c r="E508" s="40">
        <v>289.2</v>
      </c>
      <c r="F508" s="40">
        <v>283.7</v>
      </c>
      <c r="G508" s="40">
        <v>274.89999999999998</v>
      </c>
      <c r="H508" s="40">
        <v>303.5</v>
      </c>
      <c r="I508" s="40">
        <v>312.29999999999995</v>
      </c>
      <c r="J508" s="40">
        <v>317.8</v>
      </c>
      <c r="K508" s="31">
        <v>306.8</v>
      </c>
      <c r="L508" s="31">
        <v>292.5</v>
      </c>
      <c r="M508" s="31">
        <v>209.47344000000001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468.55</v>
      </c>
      <c r="D509" s="40">
        <v>475.0333333333333</v>
      </c>
      <c r="E509" s="40">
        <v>459.06666666666661</v>
      </c>
      <c r="F509" s="40">
        <v>449.58333333333331</v>
      </c>
      <c r="G509" s="40">
        <v>433.61666666666662</v>
      </c>
      <c r="H509" s="40">
        <v>484.51666666666659</v>
      </c>
      <c r="I509" s="40">
        <v>500.48333333333329</v>
      </c>
      <c r="J509" s="40">
        <v>509.96666666666658</v>
      </c>
      <c r="K509" s="31">
        <v>491</v>
      </c>
      <c r="L509" s="31">
        <v>465.55</v>
      </c>
      <c r="M509" s="31">
        <v>9.9370399999999997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2320</v>
      </c>
      <c r="D510" s="40">
        <v>2331.6166666666668</v>
      </c>
      <c r="E510" s="40">
        <v>2298.4333333333334</v>
      </c>
      <c r="F510" s="40">
        <v>2276.8666666666668</v>
      </c>
      <c r="G510" s="40">
        <v>2243.6833333333334</v>
      </c>
      <c r="H510" s="40">
        <v>2353.1833333333334</v>
      </c>
      <c r="I510" s="40">
        <v>2386.3666666666668</v>
      </c>
      <c r="J510" s="40">
        <v>2407.9333333333334</v>
      </c>
      <c r="K510" s="31">
        <v>2364.8000000000002</v>
      </c>
      <c r="L510" s="31">
        <v>2310.0500000000002</v>
      </c>
      <c r="M510" s="31">
        <v>1.5842700000000001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2217.1</v>
      </c>
      <c r="D511" s="40">
        <v>2225.0166666666664</v>
      </c>
      <c r="E511" s="40">
        <v>2192.083333333333</v>
      </c>
      <c r="F511" s="40">
        <v>2167.0666666666666</v>
      </c>
      <c r="G511" s="40">
        <v>2134.1333333333332</v>
      </c>
      <c r="H511" s="40">
        <v>2250.0333333333328</v>
      </c>
      <c r="I511" s="40">
        <v>2282.9666666666662</v>
      </c>
      <c r="J511" s="40">
        <v>2307.9833333333327</v>
      </c>
      <c r="K511" s="31">
        <v>2257.9499999999998</v>
      </c>
      <c r="L511" s="31">
        <v>2200</v>
      </c>
      <c r="M511" s="31">
        <v>0.34305999999999998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79" sqref="H7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03"/>
      <c r="B5" s="404"/>
      <c r="C5" s="403"/>
      <c r="D5" s="40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05" t="s">
        <v>589</v>
      </c>
      <c r="C7" s="404"/>
      <c r="D7" s="7">
        <f>Main!B10</f>
        <v>44476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44475</v>
      </c>
      <c r="B10" s="32">
        <v>538812</v>
      </c>
      <c r="C10" s="31" t="s">
        <v>906</v>
      </c>
      <c r="D10" s="31" t="s">
        <v>963</v>
      </c>
      <c r="E10" s="31" t="s">
        <v>599</v>
      </c>
      <c r="F10" s="90">
        <v>300000</v>
      </c>
      <c r="G10" s="32">
        <v>9.33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44475</v>
      </c>
      <c r="B11" s="32">
        <v>536737</v>
      </c>
      <c r="C11" s="31" t="s">
        <v>964</v>
      </c>
      <c r="D11" s="31" t="s">
        <v>965</v>
      </c>
      <c r="E11" s="31" t="s">
        <v>599</v>
      </c>
      <c r="F11" s="90">
        <v>354000</v>
      </c>
      <c r="G11" s="32">
        <v>6.85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44475</v>
      </c>
      <c r="B12" s="32">
        <v>536737</v>
      </c>
      <c r="C12" s="31" t="s">
        <v>964</v>
      </c>
      <c r="D12" s="31" t="s">
        <v>966</v>
      </c>
      <c r="E12" s="31" t="s">
        <v>599</v>
      </c>
      <c r="F12" s="90">
        <v>361200</v>
      </c>
      <c r="G12" s="32">
        <v>6.85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44475</v>
      </c>
      <c r="B13" s="32">
        <v>536737</v>
      </c>
      <c r="C13" s="31" t="s">
        <v>964</v>
      </c>
      <c r="D13" s="31" t="s">
        <v>967</v>
      </c>
      <c r="E13" s="31" t="s">
        <v>599</v>
      </c>
      <c r="F13" s="90">
        <v>363600</v>
      </c>
      <c r="G13" s="32">
        <v>6.85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44475</v>
      </c>
      <c r="B14" s="32">
        <v>536737</v>
      </c>
      <c r="C14" s="31" t="s">
        <v>964</v>
      </c>
      <c r="D14" s="31" t="s">
        <v>965</v>
      </c>
      <c r="E14" s="31" t="s">
        <v>599</v>
      </c>
      <c r="F14" s="90">
        <v>98400</v>
      </c>
      <c r="G14" s="32">
        <v>6.85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44475</v>
      </c>
      <c r="B15" s="32">
        <v>536737</v>
      </c>
      <c r="C15" s="31" t="s">
        <v>964</v>
      </c>
      <c r="D15" s="31" t="s">
        <v>968</v>
      </c>
      <c r="E15" s="31" t="s">
        <v>599</v>
      </c>
      <c r="F15" s="90">
        <v>112800</v>
      </c>
      <c r="G15" s="32">
        <v>6.85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44475</v>
      </c>
      <c r="B16" s="32">
        <v>536737</v>
      </c>
      <c r="C16" s="31" t="s">
        <v>964</v>
      </c>
      <c r="D16" s="31" t="s">
        <v>969</v>
      </c>
      <c r="E16" s="31" t="s">
        <v>598</v>
      </c>
      <c r="F16" s="90">
        <v>416400</v>
      </c>
      <c r="G16" s="32">
        <v>6.85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44475</v>
      </c>
      <c r="B17" s="32">
        <v>536737</v>
      </c>
      <c r="C17" s="31" t="s">
        <v>964</v>
      </c>
      <c r="D17" s="31" t="s">
        <v>970</v>
      </c>
      <c r="E17" s="31" t="s">
        <v>598</v>
      </c>
      <c r="F17" s="90">
        <v>897600</v>
      </c>
      <c r="G17" s="32">
        <v>6.85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44475</v>
      </c>
      <c r="B18" s="32">
        <v>538778</v>
      </c>
      <c r="C18" s="31" t="s">
        <v>927</v>
      </c>
      <c r="D18" s="31" t="s">
        <v>929</v>
      </c>
      <c r="E18" s="31" t="s">
        <v>599</v>
      </c>
      <c r="F18" s="90">
        <v>85000</v>
      </c>
      <c r="G18" s="32">
        <v>58.47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44475</v>
      </c>
      <c r="B19" s="32">
        <v>538778</v>
      </c>
      <c r="C19" s="31" t="s">
        <v>927</v>
      </c>
      <c r="D19" s="31" t="s">
        <v>928</v>
      </c>
      <c r="E19" s="31" t="s">
        <v>598</v>
      </c>
      <c r="F19" s="90">
        <v>84475</v>
      </c>
      <c r="G19" s="32">
        <v>58.44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44475</v>
      </c>
      <c r="B20" s="32">
        <v>538778</v>
      </c>
      <c r="C20" s="31" t="s">
        <v>927</v>
      </c>
      <c r="D20" s="31" t="s">
        <v>928</v>
      </c>
      <c r="E20" s="31" t="s">
        <v>599</v>
      </c>
      <c r="F20" s="90">
        <v>83765</v>
      </c>
      <c r="G20" s="32">
        <v>59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44475</v>
      </c>
      <c r="B21" s="32">
        <v>530109</v>
      </c>
      <c r="C21" s="31" t="s">
        <v>971</v>
      </c>
      <c r="D21" s="31" t="s">
        <v>972</v>
      </c>
      <c r="E21" s="31" t="s">
        <v>599</v>
      </c>
      <c r="F21" s="90">
        <v>605000</v>
      </c>
      <c r="G21" s="32">
        <v>2.5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44475</v>
      </c>
      <c r="B22" s="32">
        <v>539274</v>
      </c>
      <c r="C22" s="31" t="s">
        <v>973</v>
      </c>
      <c r="D22" s="31" t="s">
        <v>974</v>
      </c>
      <c r="E22" s="31" t="s">
        <v>599</v>
      </c>
      <c r="F22" s="90">
        <v>40000</v>
      </c>
      <c r="G22" s="32">
        <v>3.85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44475</v>
      </c>
      <c r="B23" s="32">
        <v>539274</v>
      </c>
      <c r="C23" s="31" t="s">
        <v>973</v>
      </c>
      <c r="D23" s="31" t="s">
        <v>975</v>
      </c>
      <c r="E23" s="31" t="s">
        <v>598</v>
      </c>
      <c r="F23" s="90">
        <v>56429</v>
      </c>
      <c r="G23" s="32">
        <v>3.86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44475</v>
      </c>
      <c r="B24" s="32">
        <v>514440</v>
      </c>
      <c r="C24" s="31" t="s">
        <v>976</v>
      </c>
      <c r="D24" s="31" t="s">
        <v>977</v>
      </c>
      <c r="E24" s="31" t="s">
        <v>598</v>
      </c>
      <c r="F24" s="90">
        <v>7981</v>
      </c>
      <c r="G24" s="32">
        <v>12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44475</v>
      </c>
      <c r="B25" s="32">
        <v>514440</v>
      </c>
      <c r="C25" s="31" t="s">
        <v>976</v>
      </c>
      <c r="D25" s="31" t="s">
        <v>978</v>
      </c>
      <c r="E25" s="31" t="s">
        <v>599</v>
      </c>
      <c r="F25" s="90">
        <v>8000</v>
      </c>
      <c r="G25" s="32">
        <v>12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44475</v>
      </c>
      <c r="B26" s="32">
        <v>540681</v>
      </c>
      <c r="C26" s="31" t="s">
        <v>979</v>
      </c>
      <c r="D26" s="31" t="s">
        <v>980</v>
      </c>
      <c r="E26" s="31" t="s">
        <v>598</v>
      </c>
      <c r="F26" s="90">
        <v>30000</v>
      </c>
      <c r="G26" s="32">
        <v>9.3699999999999992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44475</v>
      </c>
      <c r="B27" s="32">
        <v>532022</v>
      </c>
      <c r="C27" s="31" t="s">
        <v>930</v>
      </c>
      <c r="D27" s="31" t="s">
        <v>931</v>
      </c>
      <c r="E27" s="31" t="s">
        <v>599</v>
      </c>
      <c r="F27" s="90">
        <v>625700</v>
      </c>
      <c r="G27" s="32">
        <v>3.15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44475</v>
      </c>
      <c r="B28" s="32">
        <v>542918</v>
      </c>
      <c r="C28" s="31" t="s">
        <v>981</v>
      </c>
      <c r="D28" s="31" t="s">
        <v>982</v>
      </c>
      <c r="E28" s="31" t="s">
        <v>598</v>
      </c>
      <c r="F28" s="90">
        <v>42000</v>
      </c>
      <c r="G28" s="32">
        <v>117.49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44475</v>
      </c>
      <c r="B29" s="32">
        <v>539692</v>
      </c>
      <c r="C29" s="31" t="s">
        <v>983</v>
      </c>
      <c r="D29" s="31" t="s">
        <v>984</v>
      </c>
      <c r="E29" s="31" t="s">
        <v>598</v>
      </c>
      <c r="F29" s="90">
        <v>20000</v>
      </c>
      <c r="G29" s="32">
        <v>9.3800000000000008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44475</v>
      </c>
      <c r="B30" s="32">
        <v>542459</v>
      </c>
      <c r="C30" s="31" t="s">
        <v>985</v>
      </c>
      <c r="D30" s="31" t="s">
        <v>986</v>
      </c>
      <c r="E30" s="31" t="s">
        <v>598</v>
      </c>
      <c r="F30" s="90">
        <v>18000</v>
      </c>
      <c r="G30" s="32">
        <v>36.479999999999997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44475</v>
      </c>
      <c r="B31" s="32">
        <v>542459</v>
      </c>
      <c r="C31" s="31" t="s">
        <v>985</v>
      </c>
      <c r="D31" s="31" t="s">
        <v>986</v>
      </c>
      <c r="E31" s="31" t="s">
        <v>599</v>
      </c>
      <c r="F31" s="90">
        <v>126000</v>
      </c>
      <c r="G31" s="32">
        <v>34.94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44475</v>
      </c>
      <c r="B32" s="32">
        <v>542459</v>
      </c>
      <c r="C32" s="31" t="s">
        <v>985</v>
      </c>
      <c r="D32" s="31" t="s">
        <v>987</v>
      </c>
      <c r="E32" s="31" t="s">
        <v>598</v>
      </c>
      <c r="F32" s="90">
        <v>129600</v>
      </c>
      <c r="G32" s="32">
        <v>34.590000000000003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44475</v>
      </c>
      <c r="B33" s="32">
        <v>539814</v>
      </c>
      <c r="C33" s="31" t="s">
        <v>988</v>
      </c>
      <c r="D33" s="31" t="s">
        <v>854</v>
      </c>
      <c r="E33" s="31" t="s">
        <v>598</v>
      </c>
      <c r="F33" s="90">
        <v>125004</v>
      </c>
      <c r="G33" s="32">
        <v>22.55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44475</v>
      </c>
      <c r="B34" s="32">
        <v>539814</v>
      </c>
      <c r="C34" s="31" t="s">
        <v>988</v>
      </c>
      <c r="D34" s="31" t="s">
        <v>854</v>
      </c>
      <c r="E34" s="31" t="s">
        <v>599</v>
      </c>
      <c r="F34" s="90">
        <v>34397</v>
      </c>
      <c r="G34" s="32">
        <v>22.55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44475</v>
      </c>
      <c r="B35" s="32">
        <v>539814</v>
      </c>
      <c r="C35" s="31" t="s">
        <v>988</v>
      </c>
      <c r="D35" s="31" t="s">
        <v>989</v>
      </c>
      <c r="E35" s="31" t="s">
        <v>598</v>
      </c>
      <c r="F35" s="90">
        <v>30000</v>
      </c>
      <c r="G35" s="32">
        <v>22.55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44475</v>
      </c>
      <c r="B36" s="32">
        <v>539814</v>
      </c>
      <c r="C36" s="31" t="s">
        <v>988</v>
      </c>
      <c r="D36" s="31" t="s">
        <v>990</v>
      </c>
      <c r="E36" s="31" t="s">
        <v>598</v>
      </c>
      <c r="F36" s="90">
        <v>49537</v>
      </c>
      <c r="G36" s="32">
        <v>22.55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44475</v>
      </c>
      <c r="B37" s="32">
        <v>507912</v>
      </c>
      <c r="C37" s="31" t="s">
        <v>991</v>
      </c>
      <c r="D37" s="31" t="s">
        <v>992</v>
      </c>
      <c r="E37" s="31" t="s">
        <v>598</v>
      </c>
      <c r="F37" s="90">
        <v>300000</v>
      </c>
      <c r="G37" s="32">
        <v>129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44475</v>
      </c>
      <c r="B38" s="32">
        <v>507912</v>
      </c>
      <c r="C38" s="31" t="s">
        <v>991</v>
      </c>
      <c r="D38" s="31" t="s">
        <v>993</v>
      </c>
      <c r="E38" s="31" t="s">
        <v>599</v>
      </c>
      <c r="F38" s="90">
        <v>300000</v>
      </c>
      <c r="G38" s="32">
        <v>129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44475</v>
      </c>
      <c r="B39" s="32">
        <v>534422</v>
      </c>
      <c r="C39" s="31" t="s">
        <v>862</v>
      </c>
      <c r="D39" s="31" t="s">
        <v>885</v>
      </c>
      <c r="E39" s="31" t="s">
        <v>598</v>
      </c>
      <c r="F39" s="90">
        <v>100000</v>
      </c>
      <c r="G39" s="32">
        <v>27.65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44475</v>
      </c>
      <c r="B40" s="32">
        <v>526622</v>
      </c>
      <c r="C40" s="31" t="s">
        <v>874</v>
      </c>
      <c r="D40" s="31" t="s">
        <v>875</v>
      </c>
      <c r="E40" s="31" t="s">
        <v>599</v>
      </c>
      <c r="F40" s="90">
        <v>5904537</v>
      </c>
      <c r="G40" s="32">
        <v>0.42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44475</v>
      </c>
      <c r="B41" s="32">
        <v>539767</v>
      </c>
      <c r="C41" s="31" t="s">
        <v>858</v>
      </c>
      <c r="D41" s="31" t="s">
        <v>994</v>
      </c>
      <c r="E41" s="31" t="s">
        <v>598</v>
      </c>
      <c r="F41" s="90">
        <v>23093</v>
      </c>
      <c r="G41" s="32">
        <v>14.26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44475</v>
      </c>
      <c r="B42" s="32">
        <v>539767</v>
      </c>
      <c r="C42" s="31" t="s">
        <v>858</v>
      </c>
      <c r="D42" s="31" t="s">
        <v>994</v>
      </c>
      <c r="E42" s="31" t="s">
        <v>599</v>
      </c>
      <c r="F42" s="90">
        <v>74034</v>
      </c>
      <c r="G42" s="32">
        <v>14.64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44475</v>
      </c>
      <c r="B43" s="32">
        <v>539767</v>
      </c>
      <c r="C43" s="31" t="s">
        <v>858</v>
      </c>
      <c r="D43" s="31" t="s">
        <v>907</v>
      </c>
      <c r="E43" s="31" t="s">
        <v>599</v>
      </c>
      <c r="F43" s="90">
        <v>26212</v>
      </c>
      <c r="G43" s="32">
        <v>14.42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44475</v>
      </c>
      <c r="B44" s="32">
        <v>539767</v>
      </c>
      <c r="C44" s="31" t="s">
        <v>858</v>
      </c>
      <c r="D44" s="31" t="s">
        <v>869</v>
      </c>
      <c r="E44" s="31" t="s">
        <v>598</v>
      </c>
      <c r="F44" s="90">
        <v>29954</v>
      </c>
      <c r="G44" s="32">
        <v>15.16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44475</v>
      </c>
      <c r="B45" s="32">
        <v>543364</v>
      </c>
      <c r="C45" s="31" t="s">
        <v>886</v>
      </c>
      <c r="D45" s="31" t="s">
        <v>995</v>
      </c>
      <c r="E45" s="31" t="s">
        <v>598</v>
      </c>
      <c r="F45" s="90">
        <v>9600</v>
      </c>
      <c r="G45" s="32">
        <v>70.5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44475</v>
      </c>
      <c r="B46" s="32">
        <v>543364</v>
      </c>
      <c r="C46" s="31" t="s">
        <v>886</v>
      </c>
      <c r="D46" s="31" t="s">
        <v>995</v>
      </c>
      <c r="E46" s="31" t="s">
        <v>599</v>
      </c>
      <c r="F46" s="90">
        <v>340800</v>
      </c>
      <c r="G46" s="32">
        <v>65.92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44475</v>
      </c>
      <c r="B47" s="32">
        <v>543364</v>
      </c>
      <c r="C47" s="31" t="s">
        <v>886</v>
      </c>
      <c r="D47" s="31" t="s">
        <v>996</v>
      </c>
      <c r="E47" s="31" t="s">
        <v>598</v>
      </c>
      <c r="F47" s="90">
        <v>97600</v>
      </c>
      <c r="G47" s="32">
        <v>64.790000000000006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44475</v>
      </c>
      <c r="B48" s="32">
        <v>543364</v>
      </c>
      <c r="C48" s="31" t="s">
        <v>886</v>
      </c>
      <c r="D48" s="31" t="s">
        <v>996</v>
      </c>
      <c r="E48" s="31" t="s">
        <v>599</v>
      </c>
      <c r="F48" s="90">
        <v>91200</v>
      </c>
      <c r="G48" s="32">
        <v>69.59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44475</v>
      </c>
      <c r="B49" s="32">
        <v>543207</v>
      </c>
      <c r="C49" s="31" t="s">
        <v>908</v>
      </c>
      <c r="D49" s="31" t="s">
        <v>932</v>
      </c>
      <c r="E49" s="31" t="s">
        <v>598</v>
      </c>
      <c r="F49" s="90">
        <v>617</v>
      </c>
      <c r="G49" s="32">
        <v>29.61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44475</v>
      </c>
      <c r="B50" s="32">
        <v>543207</v>
      </c>
      <c r="C50" s="31" t="s">
        <v>908</v>
      </c>
      <c r="D50" s="31" t="s">
        <v>932</v>
      </c>
      <c r="E50" s="31" t="s">
        <v>599</v>
      </c>
      <c r="F50" s="90">
        <v>82713</v>
      </c>
      <c r="G50" s="32">
        <v>29.57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44475</v>
      </c>
      <c r="B51" s="32">
        <v>538537</v>
      </c>
      <c r="C51" s="31" t="s">
        <v>997</v>
      </c>
      <c r="D51" s="31" t="s">
        <v>998</v>
      </c>
      <c r="E51" s="31" t="s">
        <v>599</v>
      </c>
      <c r="F51" s="90">
        <v>109357</v>
      </c>
      <c r="G51" s="32">
        <v>1.33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44475</v>
      </c>
      <c r="B52" s="32">
        <v>538860</v>
      </c>
      <c r="C52" s="31" t="s">
        <v>887</v>
      </c>
      <c r="D52" s="31" t="s">
        <v>909</v>
      </c>
      <c r="E52" s="31" t="s">
        <v>599</v>
      </c>
      <c r="F52" s="90">
        <v>1304035</v>
      </c>
      <c r="G52" s="32">
        <v>0.38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44475</v>
      </c>
      <c r="B53" s="32">
        <v>538860</v>
      </c>
      <c r="C53" s="31" t="s">
        <v>887</v>
      </c>
      <c r="D53" s="31" t="s">
        <v>999</v>
      </c>
      <c r="E53" s="31" t="s">
        <v>598</v>
      </c>
      <c r="F53" s="90">
        <v>680901</v>
      </c>
      <c r="G53" s="32">
        <v>0.38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44475</v>
      </c>
      <c r="B54" s="32">
        <v>538860</v>
      </c>
      <c r="C54" s="31" t="s">
        <v>887</v>
      </c>
      <c r="D54" s="31" t="s">
        <v>999</v>
      </c>
      <c r="E54" s="31" t="s">
        <v>599</v>
      </c>
      <c r="F54" s="90">
        <v>80901</v>
      </c>
      <c r="G54" s="32">
        <v>0.4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44475</v>
      </c>
      <c r="B55" s="32">
        <v>538860</v>
      </c>
      <c r="C55" s="31" t="s">
        <v>887</v>
      </c>
      <c r="D55" s="31" t="s">
        <v>1000</v>
      </c>
      <c r="E55" s="31" t="s">
        <v>598</v>
      </c>
      <c r="F55" s="90">
        <v>371882</v>
      </c>
      <c r="G55" s="32">
        <v>0.39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44475</v>
      </c>
      <c r="B56" s="32">
        <v>538860</v>
      </c>
      <c r="C56" s="31" t="s">
        <v>887</v>
      </c>
      <c r="D56" s="31" t="s">
        <v>1000</v>
      </c>
      <c r="E56" s="31" t="s">
        <v>599</v>
      </c>
      <c r="F56" s="90">
        <v>419628</v>
      </c>
      <c r="G56" s="32">
        <v>0.38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44475</v>
      </c>
      <c r="B57" s="32">
        <v>517417</v>
      </c>
      <c r="C57" s="31" t="s">
        <v>1001</v>
      </c>
      <c r="D57" s="31" t="s">
        <v>1002</v>
      </c>
      <c r="E57" s="31" t="s">
        <v>598</v>
      </c>
      <c r="F57" s="90">
        <v>50000</v>
      </c>
      <c r="G57" s="32">
        <v>219.86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44475</v>
      </c>
      <c r="B58" s="32">
        <v>526747</v>
      </c>
      <c r="C58" s="31" t="s">
        <v>1003</v>
      </c>
      <c r="D58" s="31" t="s">
        <v>1004</v>
      </c>
      <c r="E58" s="31" t="s">
        <v>598</v>
      </c>
      <c r="F58" s="90">
        <v>51151</v>
      </c>
      <c r="G58" s="32">
        <v>445.97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44475</v>
      </c>
      <c r="B59" s="32">
        <v>526747</v>
      </c>
      <c r="C59" s="31" t="s">
        <v>1003</v>
      </c>
      <c r="D59" s="31" t="s">
        <v>1005</v>
      </c>
      <c r="E59" s="31" t="s">
        <v>599</v>
      </c>
      <c r="F59" s="90">
        <v>55191</v>
      </c>
      <c r="G59" s="32">
        <v>445.32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44475</v>
      </c>
      <c r="B60" s="32">
        <v>512481</v>
      </c>
      <c r="C60" s="31" t="s">
        <v>1006</v>
      </c>
      <c r="D60" s="31" t="s">
        <v>1007</v>
      </c>
      <c r="E60" s="31" t="s">
        <v>599</v>
      </c>
      <c r="F60" s="90">
        <v>86212</v>
      </c>
      <c r="G60" s="32">
        <v>4.3600000000000003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44475</v>
      </c>
      <c r="B61" s="32">
        <v>501314</v>
      </c>
      <c r="C61" s="31" t="s">
        <v>1008</v>
      </c>
      <c r="D61" s="31" t="s">
        <v>911</v>
      </c>
      <c r="E61" s="31" t="s">
        <v>598</v>
      </c>
      <c r="F61" s="90">
        <v>7600</v>
      </c>
      <c r="G61" s="32">
        <v>103.25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44475</v>
      </c>
      <c r="B62" s="32">
        <v>501314</v>
      </c>
      <c r="C62" s="20" t="s">
        <v>1008</v>
      </c>
      <c r="D62" s="20" t="s">
        <v>911</v>
      </c>
      <c r="E62" s="31" t="s">
        <v>599</v>
      </c>
      <c r="F62" s="90">
        <v>194846</v>
      </c>
      <c r="G62" s="32">
        <v>103.3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44475</v>
      </c>
      <c r="B63" s="32">
        <v>539673</v>
      </c>
      <c r="C63" s="31" t="s">
        <v>1009</v>
      </c>
      <c r="D63" s="31" t="s">
        <v>1010</v>
      </c>
      <c r="E63" s="31" t="s">
        <v>599</v>
      </c>
      <c r="F63" s="90">
        <v>10000</v>
      </c>
      <c r="G63" s="32">
        <v>10.23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44475</v>
      </c>
      <c r="B64" s="32">
        <v>519191</v>
      </c>
      <c r="C64" s="31" t="s">
        <v>1011</v>
      </c>
      <c r="D64" s="31" t="s">
        <v>1012</v>
      </c>
      <c r="E64" s="31" t="s">
        <v>598</v>
      </c>
      <c r="F64" s="90">
        <v>22</v>
      </c>
      <c r="G64" s="32">
        <v>24.76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44475</v>
      </c>
      <c r="B65" s="32">
        <v>519191</v>
      </c>
      <c r="C65" s="31" t="s">
        <v>1011</v>
      </c>
      <c r="D65" s="31" t="s">
        <v>1013</v>
      </c>
      <c r="E65" s="31" t="s">
        <v>598</v>
      </c>
      <c r="F65" s="90">
        <v>24302</v>
      </c>
      <c r="G65" s="32">
        <v>24.56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44475</v>
      </c>
      <c r="B66" s="32">
        <v>519191</v>
      </c>
      <c r="C66" s="31" t="s">
        <v>1011</v>
      </c>
      <c r="D66" s="31" t="s">
        <v>1013</v>
      </c>
      <c r="E66" s="31" t="s">
        <v>599</v>
      </c>
      <c r="F66" s="90">
        <v>682</v>
      </c>
      <c r="G66" s="32">
        <v>24.58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44475</v>
      </c>
      <c r="B67" s="32">
        <v>519191</v>
      </c>
      <c r="C67" s="31" t="s">
        <v>1011</v>
      </c>
      <c r="D67" s="31" t="s">
        <v>1012</v>
      </c>
      <c r="E67" s="31" t="s">
        <v>599</v>
      </c>
      <c r="F67" s="90">
        <v>27359</v>
      </c>
      <c r="G67" s="32">
        <v>24.51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44475</v>
      </c>
      <c r="B68" s="32">
        <v>543366</v>
      </c>
      <c r="C68" s="31" t="s">
        <v>1014</v>
      </c>
      <c r="D68" s="31" t="s">
        <v>1015</v>
      </c>
      <c r="E68" s="31" t="s">
        <v>598</v>
      </c>
      <c r="F68" s="90">
        <v>16800</v>
      </c>
      <c r="G68" s="32">
        <v>109.51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44475</v>
      </c>
      <c r="B69" s="32">
        <v>543366</v>
      </c>
      <c r="C69" s="31" t="s">
        <v>1014</v>
      </c>
      <c r="D69" s="31" t="s">
        <v>1016</v>
      </c>
      <c r="E69" s="31" t="s">
        <v>599</v>
      </c>
      <c r="F69" s="90">
        <v>9600</v>
      </c>
      <c r="G69" s="32">
        <v>111.2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44475</v>
      </c>
      <c r="B70" s="32">
        <v>543366</v>
      </c>
      <c r="C70" s="31" t="s">
        <v>1014</v>
      </c>
      <c r="D70" s="31" t="s">
        <v>854</v>
      </c>
      <c r="E70" s="31" t="s">
        <v>598</v>
      </c>
      <c r="F70" s="90">
        <v>4800</v>
      </c>
      <c r="G70" s="32">
        <v>107.25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44475</v>
      </c>
      <c r="B71" s="32">
        <v>540757</v>
      </c>
      <c r="C71" s="31" t="s">
        <v>933</v>
      </c>
      <c r="D71" s="31" t="s">
        <v>1017</v>
      </c>
      <c r="E71" s="31" t="s">
        <v>598</v>
      </c>
      <c r="F71" s="90">
        <v>60800</v>
      </c>
      <c r="G71" s="32">
        <v>284.10000000000002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44475</v>
      </c>
      <c r="B72" s="32">
        <v>505515</v>
      </c>
      <c r="C72" s="31" t="s">
        <v>910</v>
      </c>
      <c r="D72" s="31" t="s">
        <v>1018</v>
      </c>
      <c r="E72" s="31" t="s">
        <v>599</v>
      </c>
      <c r="F72" s="90">
        <v>233227</v>
      </c>
      <c r="G72" s="32">
        <v>25.9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44475</v>
      </c>
      <c r="B73" s="32">
        <v>539835</v>
      </c>
      <c r="C73" s="31" t="s">
        <v>1019</v>
      </c>
      <c r="D73" s="31" t="s">
        <v>1020</v>
      </c>
      <c r="E73" s="31" t="s">
        <v>598</v>
      </c>
      <c r="F73" s="90">
        <v>17780</v>
      </c>
      <c r="G73" s="32">
        <v>73.05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44475</v>
      </c>
      <c r="B74" s="32">
        <v>537582</v>
      </c>
      <c r="C74" s="31" t="s">
        <v>934</v>
      </c>
      <c r="D74" s="31" t="s">
        <v>1021</v>
      </c>
      <c r="E74" s="31" t="s">
        <v>599</v>
      </c>
      <c r="F74" s="90">
        <v>220000</v>
      </c>
      <c r="G74" s="32">
        <v>1.1200000000000001</v>
      </c>
      <c r="H74" s="32" t="s">
        <v>315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44475</v>
      </c>
      <c r="B75" s="32">
        <v>539402</v>
      </c>
      <c r="C75" s="31" t="s">
        <v>1022</v>
      </c>
      <c r="D75" s="31" t="s">
        <v>1023</v>
      </c>
      <c r="E75" s="31" t="s">
        <v>599</v>
      </c>
      <c r="F75" s="90">
        <v>288000</v>
      </c>
      <c r="G75" s="32">
        <v>41.31</v>
      </c>
      <c r="H75" s="32" t="s">
        <v>315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44475</v>
      </c>
      <c r="B76" s="32">
        <v>539402</v>
      </c>
      <c r="C76" s="31" t="s">
        <v>1022</v>
      </c>
      <c r="D76" s="31" t="s">
        <v>1024</v>
      </c>
      <c r="E76" s="31" t="s">
        <v>598</v>
      </c>
      <c r="F76" s="90">
        <v>288000</v>
      </c>
      <c r="G76" s="32">
        <v>41.31</v>
      </c>
      <c r="H76" s="32" t="s">
        <v>315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44475</v>
      </c>
      <c r="B77" s="32" t="s">
        <v>937</v>
      </c>
      <c r="C77" s="31" t="s">
        <v>938</v>
      </c>
      <c r="D77" s="31" t="s">
        <v>914</v>
      </c>
      <c r="E77" s="31" t="s">
        <v>598</v>
      </c>
      <c r="F77" s="90">
        <v>102440</v>
      </c>
      <c r="G77" s="32">
        <v>579.41999999999996</v>
      </c>
      <c r="H77" s="32" t="s">
        <v>916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44475</v>
      </c>
      <c r="B78" s="32" t="s">
        <v>937</v>
      </c>
      <c r="C78" s="31" t="s">
        <v>938</v>
      </c>
      <c r="D78" s="31" t="s">
        <v>912</v>
      </c>
      <c r="E78" s="31" t="s">
        <v>598</v>
      </c>
      <c r="F78" s="90">
        <v>68316</v>
      </c>
      <c r="G78" s="32">
        <v>581.9</v>
      </c>
      <c r="H78" s="32" t="s">
        <v>916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44475</v>
      </c>
      <c r="B79" s="32" t="s">
        <v>1025</v>
      </c>
      <c r="C79" s="31" t="s">
        <v>1026</v>
      </c>
      <c r="D79" s="31" t="s">
        <v>1027</v>
      </c>
      <c r="E79" s="31" t="s">
        <v>598</v>
      </c>
      <c r="F79" s="90">
        <v>802884</v>
      </c>
      <c r="G79" s="32">
        <v>19.18</v>
      </c>
      <c r="H79" s="32" t="s">
        <v>916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44475</v>
      </c>
      <c r="B80" s="32" t="s">
        <v>1028</v>
      </c>
      <c r="C80" s="31" t="s">
        <v>1029</v>
      </c>
      <c r="D80" s="31" t="s">
        <v>914</v>
      </c>
      <c r="E80" s="31" t="s">
        <v>598</v>
      </c>
      <c r="F80" s="90">
        <v>99173</v>
      </c>
      <c r="G80" s="32">
        <v>176.86</v>
      </c>
      <c r="H80" s="32" t="s">
        <v>916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44475</v>
      </c>
      <c r="B81" s="32" t="s">
        <v>1028</v>
      </c>
      <c r="C81" s="31" t="s">
        <v>1029</v>
      </c>
      <c r="D81" s="31" t="s">
        <v>912</v>
      </c>
      <c r="E81" s="31" t="s">
        <v>598</v>
      </c>
      <c r="F81" s="90">
        <v>65297</v>
      </c>
      <c r="G81" s="32">
        <v>177.47</v>
      </c>
      <c r="H81" s="32" t="s">
        <v>916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44475</v>
      </c>
      <c r="B82" s="32" t="s">
        <v>1028</v>
      </c>
      <c r="C82" s="31" t="s">
        <v>1029</v>
      </c>
      <c r="D82" s="31" t="s">
        <v>1030</v>
      </c>
      <c r="E82" s="31" t="s">
        <v>598</v>
      </c>
      <c r="F82" s="90">
        <v>47996</v>
      </c>
      <c r="G82" s="32">
        <v>176.66</v>
      </c>
      <c r="H82" s="32" t="s">
        <v>916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44475</v>
      </c>
      <c r="B83" s="32" t="s">
        <v>1031</v>
      </c>
      <c r="C83" s="31" t="s">
        <v>1032</v>
      </c>
      <c r="D83" s="31" t="s">
        <v>914</v>
      </c>
      <c r="E83" s="31" t="s">
        <v>598</v>
      </c>
      <c r="F83" s="90">
        <v>82073</v>
      </c>
      <c r="G83" s="32">
        <v>260.68</v>
      </c>
      <c r="H83" s="32" t="s">
        <v>916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44475</v>
      </c>
      <c r="B84" s="32" t="s">
        <v>1033</v>
      </c>
      <c r="C84" s="31" t="s">
        <v>1034</v>
      </c>
      <c r="D84" s="31" t="s">
        <v>1035</v>
      </c>
      <c r="E84" s="31" t="s">
        <v>598</v>
      </c>
      <c r="F84" s="90">
        <v>100000</v>
      </c>
      <c r="G84" s="32">
        <v>39.700000000000003</v>
      </c>
      <c r="H84" s="32" t="s">
        <v>916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44475</v>
      </c>
      <c r="B85" s="32" t="s">
        <v>1036</v>
      </c>
      <c r="C85" s="31" t="s">
        <v>1037</v>
      </c>
      <c r="D85" s="31" t="s">
        <v>915</v>
      </c>
      <c r="E85" s="31" t="s">
        <v>598</v>
      </c>
      <c r="F85" s="90">
        <v>823839</v>
      </c>
      <c r="G85" s="32">
        <v>37.15</v>
      </c>
      <c r="H85" s="32" t="s">
        <v>916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44475</v>
      </c>
      <c r="B86" s="32" t="s">
        <v>1038</v>
      </c>
      <c r="C86" s="31" t="s">
        <v>1039</v>
      </c>
      <c r="D86" s="31" t="s">
        <v>1040</v>
      </c>
      <c r="E86" s="31" t="s">
        <v>598</v>
      </c>
      <c r="F86" s="90">
        <v>1801311</v>
      </c>
      <c r="G86" s="32">
        <v>1.72</v>
      </c>
      <c r="H86" s="32" t="s">
        <v>916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44475</v>
      </c>
      <c r="B87" s="32" t="s">
        <v>1041</v>
      </c>
      <c r="C87" s="31" t="s">
        <v>1042</v>
      </c>
      <c r="D87" s="31" t="s">
        <v>1043</v>
      </c>
      <c r="E87" s="31" t="s">
        <v>598</v>
      </c>
      <c r="F87" s="90">
        <v>50020</v>
      </c>
      <c r="G87" s="32">
        <v>30.01</v>
      </c>
      <c r="H87" s="32" t="s">
        <v>916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44475</v>
      </c>
      <c r="B88" s="32" t="s">
        <v>1044</v>
      </c>
      <c r="C88" s="31" t="s">
        <v>1045</v>
      </c>
      <c r="D88" s="31" t="s">
        <v>1046</v>
      </c>
      <c r="E88" s="31" t="s">
        <v>598</v>
      </c>
      <c r="F88" s="90">
        <v>2775535</v>
      </c>
      <c r="G88" s="32">
        <v>31.14</v>
      </c>
      <c r="H88" s="32" t="s">
        <v>916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44475</v>
      </c>
      <c r="B89" s="32" t="s">
        <v>1047</v>
      </c>
      <c r="C89" s="31" t="s">
        <v>1048</v>
      </c>
      <c r="D89" s="31" t="s">
        <v>1049</v>
      </c>
      <c r="E89" s="31" t="s">
        <v>598</v>
      </c>
      <c r="F89" s="90">
        <v>112183</v>
      </c>
      <c r="G89" s="32">
        <v>27.47</v>
      </c>
      <c r="H89" s="32" t="s">
        <v>916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44475</v>
      </c>
      <c r="B90" s="32" t="s">
        <v>1050</v>
      </c>
      <c r="C90" s="31" t="s">
        <v>1051</v>
      </c>
      <c r="D90" s="31" t="s">
        <v>1052</v>
      </c>
      <c r="E90" s="31" t="s">
        <v>598</v>
      </c>
      <c r="F90" s="90">
        <v>51783</v>
      </c>
      <c r="G90" s="32">
        <v>37.49</v>
      </c>
      <c r="H90" s="32" t="s">
        <v>916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44475</v>
      </c>
      <c r="B91" s="32" t="s">
        <v>1053</v>
      </c>
      <c r="C91" s="31" t="s">
        <v>1054</v>
      </c>
      <c r="D91" s="31" t="s">
        <v>1055</v>
      </c>
      <c r="E91" s="31" t="s">
        <v>598</v>
      </c>
      <c r="F91" s="90">
        <v>58001</v>
      </c>
      <c r="G91" s="32">
        <v>320.85000000000002</v>
      </c>
      <c r="H91" s="32" t="s">
        <v>916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44475</v>
      </c>
      <c r="B92" s="32" t="s">
        <v>935</v>
      </c>
      <c r="C92" s="31" t="s">
        <v>936</v>
      </c>
      <c r="D92" s="31" t="s">
        <v>1056</v>
      </c>
      <c r="E92" s="31" t="s">
        <v>599</v>
      </c>
      <c r="F92" s="90">
        <v>2550064</v>
      </c>
      <c r="G92" s="32">
        <v>207.67</v>
      </c>
      <c r="H92" s="32" t="s">
        <v>916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44475</v>
      </c>
      <c r="B93" s="32" t="s">
        <v>937</v>
      </c>
      <c r="C93" s="31" t="s">
        <v>938</v>
      </c>
      <c r="D93" s="31" t="s">
        <v>914</v>
      </c>
      <c r="E93" s="31" t="s">
        <v>599</v>
      </c>
      <c r="F93" s="90">
        <v>102288</v>
      </c>
      <c r="G93" s="32">
        <v>581.30999999999995</v>
      </c>
      <c r="H93" s="32" t="s">
        <v>916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44475</v>
      </c>
      <c r="B94" s="32" t="s">
        <v>937</v>
      </c>
      <c r="C94" s="31" t="s">
        <v>938</v>
      </c>
      <c r="D94" s="31" t="s">
        <v>912</v>
      </c>
      <c r="E94" s="31" t="s">
        <v>599</v>
      </c>
      <c r="F94" s="90">
        <v>68316</v>
      </c>
      <c r="G94" s="32">
        <v>582.37</v>
      </c>
      <c r="H94" s="32" t="s">
        <v>916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44475</v>
      </c>
      <c r="B95" s="32" t="s">
        <v>1025</v>
      </c>
      <c r="C95" s="31" t="s">
        <v>1026</v>
      </c>
      <c r="D95" s="31" t="s">
        <v>1027</v>
      </c>
      <c r="E95" s="31" t="s">
        <v>599</v>
      </c>
      <c r="F95" s="90">
        <v>669004</v>
      </c>
      <c r="G95" s="32">
        <v>19.09</v>
      </c>
      <c r="H95" s="32" t="s">
        <v>916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44475</v>
      </c>
      <c r="B96" s="32" t="s">
        <v>1057</v>
      </c>
      <c r="C96" s="31" t="s">
        <v>1058</v>
      </c>
      <c r="D96" s="31" t="s">
        <v>1059</v>
      </c>
      <c r="E96" s="31" t="s">
        <v>599</v>
      </c>
      <c r="F96" s="90">
        <v>130000</v>
      </c>
      <c r="G96" s="32">
        <v>496.59</v>
      </c>
      <c r="H96" s="32" t="s">
        <v>916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44475</v>
      </c>
      <c r="B97" s="32" t="s">
        <v>1028</v>
      </c>
      <c r="C97" s="31" t="s">
        <v>1029</v>
      </c>
      <c r="D97" s="31" t="s">
        <v>1030</v>
      </c>
      <c r="E97" s="31" t="s">
        <v>599</v>
      </c>
      <c r="F97" s="90">
        <v>47996</v>
      </c>
      <c r="G97" s="32">
        <v>176.81</v>
      </c>
      <c r="H97" s="32" t="s">
        <v>916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44475</v>
      </c>
      <c r="B98" s="32" t="s">
        <v>1028</v>
      </c>
      <c r="C98" s="31" t="s">
        <v>1029</v>
      </c>
      <c r="D98" s="31" t="s">
        <v>914</v>
      </c>
      <c r="E98" s="31" t="s">
        <v>599</v>
      </c>
      <c r="F98" s="90">
        <v>96699</v>
      </c>
      <c r="G98" s="32">
        <v>178.01</v>
      </c>
      <c r="H98" s="32" t="s">
        <v>916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44475</v>
      </c>
      <c r="B99" s="32" t="s">
        <v>1028</v>
      </c>
      <c r="C99" s="31" t="s">
        <v>1029</v>
      </c>
      <c r="D99" s="31" t="s">
        <v>912</v>
      </c>
      <c r="E99" s="31" t="s">
        <v>599</v>
      </c>
      <c r="F99" s="90">
        <v>65297</v>
      </c>
      <c r="G99" s="32">
        <v>177.73</v>
      </c>
      <c r="H99" s="32" t="s">
        <v>916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44475</v>
      </c>
      <c r="B100" s="32" t="s">
        <v>1031</v>
      </c>
      <c r="C100" s="31" t="s">
        <v>1032</v>
      </c>
      <c r="D100" s="31" t="s">
        <v>914</v>
      </c>
      <c r="E100" s="31" t="s">
        <v>599</v>
      </c>
      <c r="F100" s="90">
        <v>80984</v>
      </c>
      <c r="G100" s="32">
        <v>261.51</v>
      </c>
      <c r="H100" s="32" t="s">
        <v>916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44475</v>
      </c>
      <c r="B101" s="32" t="s">
        <v>1033</v>
      </c>
      <c r="C101" s="31" t="s">
        <v>1034</v>
      </c>
      <c r="D101" s="31" t="s">
        <v>1060</v>
      </c>
      <c r="E101" s="31" t="s">
        <v>599</v>
      </c>
      <c r="F101" s="90">
        <v>100000</v>
      </c>
      <c r="G101" s="32">
        <v>39.700000000000003</v>
      </c>
      <c r="H101" s="32" t="s">
        <v>916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44475</v>
      </c>
      <c r="B102" s="32" t="s">
        <v>1033</v>
      </c>
      <c r="C102" s="31" t="s">
        <v>1034</v>
      </c>
      <c r="D102" s="31" t="s">
        <v>1035</v>
      </c>
      <c r="E102" s="31" t="s">
        <v>599</v>
      </c>
      <c r="F102" s="90">
        <v>4000</v>
      </c>
      <c r="G102" s="32">
        <v>40.85</v>
      </c>
      <c r="H102" s="32" t="s">
        <v>916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44475</v>
      </c>
      <c r="B103" s="32" t="s">
        <v>1061</v>
      </c>
      <c r="C103" s="31" t="s">
        <v>1062</v>
      </c>
      <c r="D103" s="31" t="s">
        <v>1063</v>
      </c>
      <c r="E103" s="31" t="s">
        <v>599</v>
      </c>
      <c r="F103" s="90">
        <v>100000</v>
      </c>
      <c r="G103" s="32">
        <v>124.66</v>
      </c>
      <c r="H103" s="32" t="s">
        <v>916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44475</v>
      </c>
      <c r="B104" s="32" t="s">
        <v>1036</v>
      </c>
      <c r="C104" s="31" t="s">
        <v>1037</v>
      </c>
      <c r="D104" s="31" t="s">
        <v>915</v>
      </c>
      <c r="E104" s="31" t="s">
        <v>599</v>
      </c>
      <c r="F104" s="90">
        <v>823839</v>
      </c>
      <c r="G104" s="32">
        <v>36.94</v>
      </c>
      <c r="H104" s="32" t="s">
        <v>916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44475</v>
      </c>
      <c r="B105" s="32" t="s">
        <v>1038</v>
      </c>
      <c r="C105" s="31" t="s">
        <v>1039</v>
      </c>
      <c r="D105" s="31" t="s">
        <v>1064</v>
      </c>
      <c r="E105" s="31" t="s">
        <v>599</v>
      </c>
      <c r="F105" s="90">
        <v>1958795</v>
      </c>
      <c r="G105" s="32">
        <v>1.71</v>
      </c>
      <c r="H105" s="32" t="s">
        <v>916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44475</v>
      </c>
      <c r="B106" s="32" t="s">
        <v>1041</v>
      </c>
      <c r="C106" s="31" t="s">
        <v>1042</v>
      </c>
      <c r="D106" s="31" t="s">
        <v>1043</v>
      </c>
      <c r="E106" s="31" t="s">
        <v>599</v>
      </c>
      <c r="F106" s="90">
        <v>50020</v>
      </c>
      <c r="G106" s="32">
        <v>30.05</v>
      </c>
      <c r="H106" s="32" t="s">
        <v>916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44475</v>
      </c>
      <c r="B107" s="32" t="s">
        <v>1044</v>
      </c>
      <c r="C107" s="31" t="s">
        <v>1045</v>
      </c>
      <c r="D107" s="31" t="s">
        <v>1046</v>
      </c>
      <c r="E107" s="31" t="s">
        <v>599</v>
      </c>
      <c r="F107" s="90">
        <v>2710535</v>
      </c>
      <c r="G107" s="32">
        <v>30.08</v>
      </c>
      <c r="H107" s="32" t="s">
        <v>916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44475</v>
      </c>
      <c r="B108" s="32" t="s">
        <v>1050</v>
      </c>
      <c r="C108" s="31" t="s">
        <v>1051</v>
      </c>
      <c r="D108" s="31" t="s">
        <v>1052</v>
      </c>
      <c r="E108" s="31" t="s">
        <v>599</v>
      </c>
      <c r="F108" s="90">
        <v>51783</v>
      </c>
      <c r="G108" s="32">
        <v>37.49</v>
      </c>
      <c r="H108" s="32" t="s">
        <v>916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44475</v>
      </c>
      <c r="B109" s="32" t="s">
        <v>1053</v>
      </c>
      <c r="C109" s="31" t="s">
        <v>1054</v>
      </c>
      <c r="D109" s="31" t="s">
        <v>1055</v>
      </c>
      <c r="E109" s="31" t="s">
        <v>599</v>
      </c>
      <c r="F109" s="90">
        <v>20926</v>
      </c>
      <c r="G109" s="32">
        <v>325.19</v>
      </c>
      <c r="H109" s="32" t="s">
        <v>916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44475</v>
      </c>
      <c r="B110" s="32" t="s">
        <v>1065</v>
      </c>
      <c r="C110" s="31" t="s">
        <v>1066</v>
      </c>
      <c r="D110" s="31" t="s">
        <v>1067</v>
      </c>
      <c r="E110" s="31" t="s">
        <v>599</v>
      </c>
      <c r="F110" s="90">
        <v>66000</v>
      </c>
      <c r="G110" s="32">
        <v>156.55000000000001</v>
      </c>
      <c r="H110" s="32" t="s">
        <v>916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44475</v>
      </c>
      <c r="B111" s="32" t="s">
        <v>939</v>
      </c>
      <c r="C111" s="31" t="s">
        <v>940</v>
      </c>
      <c r="D111" s="31" t="s">
        <v>941</v>
      </c>
      <c r="E111" s="31" t="s">
        <v>599</v>
      </c>
      <c r="F111" s="90">
        <v>200000</v>
      </c>
      <c r="G111" s="32">
        <v>56.79</v>
      </c>
      <c r="H111" s="32" t="s">
        <v>916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0"/>
  <sheetViews>
    <sheetView zoomScale="85" zoomScaleNormal="85" workbookViewId="0">
      <selection activeCell="N63" sqref="N6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44476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2">
        <v>1</v>
      </c>
      <c r="B10" s="310">
        <v>44454</v>
      </c>
      <c r="C10" s="343"/>
      <c r="D10" s="311" t="s">
        <v>300</v>
      </c>
      <c r="E10" s="312" t="s">
        <v>615</v>
      </c>
      <c r="F10" s="313">
        <v>2195</v>
      </c>
      <c r="G10" s="313">
        <v>2080</v>
      </c>
      <c r="H10" s="312">
        <v>2295</v>
      </c>
      <c r="I10" s="314" t="s">
        <v>852</v>
      </c>
      <c r="J10" s="315" t="s">
        <v>873</v>
      </c>
      <c r="K10" s="315">
        <f t="shared" ref="K10" si="0">H10-F10</f>
        <v>100</v>
      </c>
      <c r="L10" s="316">
        <f t="shared" ref="L10" si="1">(F10*-0.7)/100</f>
        <v>-15.365</v>
      </c>
      <c r="M10" s="317">
        <f t="shared" ref="M10" si="2">(K10+L10)/F10</f>
        <v>3.8558086560364468E-2</v>
      </c>
      <c r="N10" s="315" t="s">
        <v>613</v>
      </c>
      <c r="O10" s="318">
        <v>44469</v>
      </c>
      <c r="P10" s="313">
        <f>VLOOKUP(D10,'MidCap Intra'!B11:C511,2,0)</f>
        <v>2246.5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1483.65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7">
        <v>3</v>
      </c>
      <c r="B12" s="298">
        <v>44463</v>
      </c>
      <c r="C12" s="299"/>
      <c r="D12" s="300" t="s">
        <v>426</v>
      </c>
      <c r="E12" s="301" t="s">
        <v>615</v>
      </c>
      <c r="F12" s="302">
        <v>3130</v>
      </c>
      <c r="G12" s="302">
        <v>2920</v>
      </c>
      <c r="H12" s="301">
        <v>3320</v>
      </c>
      <c r="I12" s="303" t="s">
        <v>851</v>
      </c>
      <c r="J12" s="103" t="s">
        <v>888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2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864</v>
      </c>
      <c r="G13" s="107">
        <v>495</v>
      </c>
      <c r="H13" s="110"/>
      <c r="I13" s="111" t="s">
        <v>865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516.70000000000005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7">
        <v>5</v>
      </c>
      <c r="B14" s="298">
        <v>44466</v>
      </c>
      <c r="C14" s="299"/>
      <c r="D14" s="300" t="s">
        <v>252</v>
      </c>
      <c r="E14" s="301" t="s">
        <v>615</v>
      </c>
      <c r="F14" s="302">
        <v>472.5</v>
      </c>
      <c r="G14" s="302">
        <v>445</v>
      </c>
      <c r="H14" s="301">
        <v>503</v>
      </c>
      <c r="I14" s="303">
        <v>530</v>
      </c>
      <c r="J14" s="103" t="s">
        <v>876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2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2">
        <v>6</v>
      </c>
      <c r="B15" s="310">
        <v>44466</v>
      </c>
      <c r="C15" s="343"/>
      <c r="D15" s="311" t="s">
        <v>253</v>
      </c>
      <c r="E15" s="312" t="s">
        <v>615</v>
      </c>
      <c r="F15" s="313">
        <v>2040</v>
      </c>
      <c r="G15" s="313">
        <v>1895</v>
      </c>
      <c r="H15" s="312">
        <v>2155</v>
      </c>
      <c r="I15" s="314" t="s">
        <v>866</v>
      </c>
      <c r="J15" s="315" t="s">
        <v>878</v>
      </c>
      <c r="K15" s="315">
        <f t="shared" si="6"/>
        <v>115</v>
      </c>
      <c r="L15" s="316">
        <f t="shared" si="7"/>
        <v>-14.28</v>
      </c>
      <c r="M15" s="317">
        <f t="shared" si="8"/>
        <v>4.9372549019607845E-2</v>
      </c>
      <c r="N15" s="315" t="s">
        <v>613</v>
      </c>
      <c r="O15" s="318">
        <v>44470</v>
      </c>
      <c r="P15" s="313">
        <f>VLOOKUP(D15,'MidCap Intra'!B16:C516,2,0)</f>
        <v>2103.75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3">
        <v>7</v>
      </c>
      <c r="B16" s="108">
        <v>44466</v>
      </c>
      <c r="C16" s="114"/>
      <c r="D16" s="109" t="s">
        <v>257</v>
      </c>
      <c r="E16" s="110" t="s">
        <v>615</v>
      </c>
      <c r="F16" s="107" t="s">
        <v>867</v>
      </c>
      <c r="G16" s="107">
        <v>1490</v>
      </c>
      <c r="H16" s="110"/>
      <c r="I16" s="111" t="s">
        <v>868</v>
      </c>
      <c r="J16" s="112" t="s">
        <v>616</v>
      </c>
      <c r="K16" s="113"/>
      <c r="L16" s="108"/>
      <c r="M16" s="114"/>
      <c r="N16" s="109"/>
      <c r="O16" s="110"/>
      <c r="P16" s="107">
        <f>VLOOKUP(D16,'MidCap Intra'!B18:C518,2,0)</f>
        <v>1608.85</v>
      </c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9">
        <v>8</v>
      </c>
      <c r="B17" s="320">
        <v>44468</v>
      </c>
      <c r="C17" s="321"/>
      <c r="D17" s="322" t="s">
        <v>349</v>
      </c>
      <c r="E17" s="323" t="s">
        <v>615</v>
      </c>
      <c r="F17" s="324">
        <v>3270</v>
      </c>
      <c r="G17" s="324">
        <v>3140</v>
      </c>
      <c r="H17" s="323">
        <v>3025</v>
      </c>
      <c r="I17" s="325" t="s">
        <v>870</v>
      </c>
      <c r="J17" s="305" t="s">
        <v>877</v>
      </c>
      <c r="K17" s="305">
        <f t="shared" ref="K17" si="9">H17-F17</f>
        <v>-245</v>
      </c>
      <c r="L17" s="306">
        <f t="shared" ref="L17" si="10">(F17*-0.7)/100</f>
        <v>-22.89</v>
      </c>
      <c r="M17" s="307">
        <f t="shared" ref="M17" si="11">(K17+L17)/F17</f>
        <v>-8.1923547400611613E-2</v>
      </c>
      <c r="N17" s="305" t="s">
        <v>626</v>
      </c>
      <c r="O17" s="308">
        <v>44470</v>
      </c>
      <c r="P17" s="324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7">
        <v>9</v>
      </c>
      <c r="B18" s="298">
        <v>44468</v>
      </c>
      <c r="C18" s="299"/>
      <c r="D18" s="300" t="s">
        <v>414</v>
      </c>
      <c r="E18" s="301" t="s">
        <v>615</v>
      </c>
      <c r="F18" s="302">
        <v>191.5</v>
      </c>
      <c r="G18" s="302">
        <v>178</v>
      </c>
      <c r="H18" s="301">
        <v>204.5</v>
      </c>
      <c r="I18" s="303">
        <v>210</v>
      </c>
      <c r="J18" s="103" t="s">
        <v>855</v>
      </c>
      <c r="K18" s="103">
        <f t="shared" ref="K18" si="12">H18-F18</f>
        <v>13</v>
      </c>
      <c r="L18" s="104">
        <f t="shared" ref="L18" si="13">(F18*-0.7)/100</f>
        <v>-1.3404999999999998</v>
      </c>
      <c r="M18" s="105">
        <f t="shared" ref="M18" si="14">(K18+L18)/F18</f>
        <v>6.0885117493472585E-2</v>
      </c>
      <c r="N18" s="103" t="s">
        <v>613</v>
      </c>
      <c r="O18" s="106">
        <v>44470</v>
      </c>
      <c r="P18" s="302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3">
        <v>10</v>
      </c>
      <c r="B19" s="108">
        <v>44473</v>
      </c>
      <c r="C19" s="114"/>
      <c r="D19" s="109" t="s">
        <v>180</v>
      </c>
      <c r="E19" s="110" t="s">
        <v>615</v>
      </c>
      <c r="F19" s="107" t="s">
        <v>889</v>
      </c>
      <c r="G19" s="107">
        <v>2980</v>
      </c>
      <c r="H19" s="110"/>
      <c r="I19" s="111" t="s">
        <v>890</v>
      </c>
      <c r="J19" s="112" t="s">
        <v>616</v>
      </c>
      <c r="K19" s="113"/>
      <c r="L19" s="108"/>
      <c r="M19" s="114"/>
      <c r="N19" s="109"/>
      <c r="O19" s="110"/>
      <c r="P19" s="107">
        <f>VLOOKUP(D19,'MidCap Intra'!B21:C521,2,0)</f>
        <v>3183.5</v>
      </c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920</v>
      </c>
      <c r="G20" s="107">
        <v>660</v>
      </c>
      <c r="H20" s="110"/>
      <c r="I20" s="111" t="s">
        <v>921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Intra'!B22:C522,2,0)</f>
        <v>725.65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2">
        <v>12</v>
      </c>
      <c r="B21" s="380">
        <v>44474</v>
      </c>
      <c r="C21" s="343"/>
      <c r="D21" s="311" t="s">
        <v>532</v>
      </c>
      <c r="E21" s="312" t="s">
        <v>615</v>
      </c>
      <c r="F21" s="313">
        <v>675</v>
      </c>
      <c r="G21" s="313">
        <v>619</v>
      </c>
      <c r="H21" s="312">
        <v>708.5</v>
      </c>
      <c r="I21" s="314" t="s">
        <v>922</v>
      </c>
      <c r="J21" s="315" t="s">
        <v>959</v>
      </c>
      <c r="K21" s="315">
        <f t="shared" ref="K21" si="15">H21-F21</f>
        <v>33.5</v>
      </c>
      <c r="L21" s="316">
        <f t="shared" ref="L21" si="16">(F21*-0.7)/100</f>
        <v>-4.7249999999999996</v>
      </c>
      <c r="M21" s="317">
        <f t="shared" ref="M21" si="17">(K21+L21)/F21</f>
        <v>4.2629629629629628E-2</v>
      </c>
      <c r="N21" s="315" t="s">
        <v>613</v>
      </c>
      <c r="O21" s="318">
        <v>44475</v>
      </c>
      <c r="P21" s="313">
        <f>VLOOKUP(D21,'MidCap Intra'!B22:C522,2,0)</f>
        <v>681.5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>
        <v>13</v>
      </c>
      <c r="B22" s="108">
        <v>44475</v>
      </c>
      <c r="C22" s="114"/>
      <c r="D22" s="109" t="s">
        <v>139</v>
      </c>
      <c r="E22" s="110" t="s">
        <v>615</v>
      </c>
      <c r="F22" s="107" t="s">
        <v>957</v>
      </c>
      <c r="G22" s="107">
        <v>216</v>
      </c>
      <c r="H22" s="110"/>
      <c r="I22" s="111" t="s">
        <v>958</v>
      </c>
      <c r="J22" s="112"/>
      <c r="K22" s="113"/>
      <c r="L22" s="108"/>
      <c r="M22" s="114"/>
      <c r="N22" s="109"/>
      <c r="O22" s="110"/>
      <c r="P22" s="107">
        <f>VLOOKUP(D22,'MidCap Intra'!B24:C524,2,0)</f>
        <v>231.25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3"/>
      <c r="B23" s="108"/>
      <c r="C23" s="114"/>
      <c r="D23" s="109"/>
      <c r="E23" s="110"/>
      <c r="F23" s="107"/>
      <c r="G23" s="107"/>
      <c r="H23" s="110"/>
      <c r="I23" s="111"/>
      <c r="J23" s="112"/>
      <c r="K23" s="113"/>
      <c r="L23" s="108"/>
      <c r="M23" s="114"/>
      <c r="N23" s="109"/>
      <c r="O23" s="110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21"/>
      <c r="C24" s="122"/>
      <c r="D24" s="123"/>
      <c r="E24" s="124"/>
      <c r="F24" s="124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20"/>
      <c r="B25" s="121"/>
      <c r="C25" s="122"/>
      <c r="D25" s="123"/>
      <c r="E25" s="124"/>
      <c r="F25" s="124"/>
      <c r="G25" s="120"/>
      <c r="H25" s="124"/>
      <c r="I25" s="125"/>
      <c r="J25" s="126"/>
      <c r="K25" s="126"/>
      <c r="L25" s="127"/>
      <c r="M25" s="128"/>
      <c r="N25" s="129"/>
      <c r="O25" s="130"/>
      <c r="P25" s="13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618</v>
      </c>
      <c r="B26" s="133"/>
      <c r="C26" s="134"/>
      <c r="D26" s="135"/>
      <c r="E26" s="136"/>
      <c r="F26" s="136"/>
      <c r="G26" s="136"/>
      <c r="H26" s="136"/>
      <c r="I26" s="136"/>
      <c r="J26" s="137"/>
      <c r="K26" s="136"/>
      <c r="L26" s="138"/>
      <c r="M26" s="59"/>
      <c r="N26" s="137"/>
      <c r="O26" s="1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619</v>
      </c>
      <c r="B27" s="132"/>
      <c r="C27" s="132"/>
      <c r="D27" s="132"/>
      <c r="E27" s="44"/>
      <c r="F27" s="140" t="s">
        <v>620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621</v>
      </c>
      <c r="B28" s="132"/>
      <c r="C28" s="132"/>
      <c r="D28" s="132"/>
      <c r="E28" s="6"/>
      <c r="F28" s="140" t="s">
        <v>622</v>
      </c>
      <c r="G28" s="6"/>
      <c r="H28" s="6"/>
      <c r="I28" s="6"/>
      <c r="J28" s="141"/>
      <c r="K28" s="142"/>
      <c r="L28" s="142"/>
      <c r="M28" s="143"/>
      <c r="N28" s="1"/>
      <c r="O28" s="1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/>
      <c r="B29" s="132"/>
      <c r="C29" s="132"/>
      <c r="D29" s="132"/>
      <c r="E29" s="6"/>
      <c r="F29" s="6"/>
      <c r="G29" s="6"/>
      <c r="H29" s="6"/>
      <c r="I29" s="6"/>
      <c r="J29" s="145"/>
      <c r="K29" s="142"/>
      <c r="L29" s="142"/>
      <c r="M29" s="6"/>
      <c r="N29" s="146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47" t="s">
        <v>623</v>
      </c>
      <c r="C30" s="147"/>
      <c r="D30" s="147"/>
      <c r="E30" s="147"/>
      <c r="F30" s="148"/>
      <c r="G30" s="6"/>
      <c r="H30" s="6"/>
      <c r="I30" s="149"/>
      <c r="J30" s="150"/>
      <c r="K30" s="151"/>
      <c r="L30" s="150"/>
      <c r="M30" s="6"/>
      <c r="N30" s="1"/>
      <c r="O30" s="1"/>
      <c r="P30" s="1"/>
      <c r="R30" s="59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9" t="s">
        <v>16</v>
      </c>
      <c r="B31" s="152" t="s">
        <v>590</v>
      </c>
      <c r="C31" s="102"/>
      <c r="D31" s="101" t="s">
        <v>601</v>
      </c>
      <c r="E31" s="100" t="s">
        <v>602</v>
      </c>
      <c r="F31" s="100" t="s">
        <v>603</v>
      </c>
      <c r="G31" s="100" t="s">
        <v>624</v>
      </c>
      <c r="H31" s="100" t="s">
        <v>605</v>
      </c>
      <c r="I31" s="100" t="s">
        <v>606</v>
      </c>
      <c r="J31" s="100" t="s">
        <v>607</v>
      </c>
      <c r="K31" s="100" t="s">
        <v>625</v>
      </c>
      <c r="L31" s="153" t="s">
        <v>609</v>
      </c>
      <c r="M31" s="102" t="s">
        <v>610</v>
      </c>
      <c r="N31" s="100" t="s">
        <v>611</v>
      </c>
      <c r="O31" s="101" t="s">
        <v>612</v>
      </c>
      <c r="P31" s="1"/>
      <c r="Q31" s="1"/>
      <c r="R31" s="59"/>
      <c r="S31" s="59"/>
      <c r="T31" s="59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s="269" customFormat="1" ht="15" customHeight="1">
      <c r="A32" s="280">
        <v>1</v>
      </c>
      <c r="B32" s="270">
        <v>44462</v>
      </c>
      <c r="C32" s="282"/>
      <c r="D32" s="283" t="s">
        <v>90</v>
      </c>
      <c r="E32" s="284" t="s">
        <v>615</v>
      </c>
      <c r="F32" s="284" t="s">
        <v>859</v>
      </c>
      <c r="G32" s="284">
        <v>1670</v>
      </c>
      <c r="H32" s="284"/>
      <c r="I32" s="284" t="s">
        <v>850</v>
      </c>
      <c r="J32" s="280" t="s">
        <v>616</v>
      </c>
      <c r="K32" s="281"/>
      <c r="L32" s="282"/>
      <c r="M32" s="283"/>
      <c r="N32" s="284"/>
      <c r="O32" s="284"/>
      <c r="R32" s="289" t="s">
        <v>614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>
        <v>2</v>
      </c>
      <c r="B33" s="272">
        <v>44470</v>
      </c>
      <c r="C33" s="282"/>
      <c r="D33" s="283" t="s">
        <v>196</v>
      </c>
      <c r="E33" s="284" t="s">
        <v>615</v>
      </c>
      <c r="F33" s="284" t="s">
        <v>879</v>
      </c>
      <c r="G33" s="284">
        <v>797</v>
      </c>
      <c r="H33" s="284"/>
      <c r="I33" s="284" t="s">
        <v>880</v>
      </c>
      <c r="J33" s="280" t="s">
        <v>616</v>
      </c>
      <c r="K33" s="341"/>
      <c r="L33" s="282"/>
      <c r="M33" s="283"/>
      <c r="N33" s="284"/>
      <c r="O33" s="284"/>
      <c r="R33" s="289" t="s">
        <v>614</v>
      </c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91">
        <v>3</v>
      </c>
      <c r="B34" s="267">
        <v>44470</v>
      </c>
      <c r="C34" s="292"/>
      <c r="D34" s="309" t="s">
        <v>355</v>
      </c>
      <c r="E34" s="304" t="s">
        <v>615</v>
      </c>
      <c r="F34" s="304">
        <v>814</v>
      </c>
      <c r="G34" s="304">
        <v>794</v>
      </c>
      <c r="H34" s="304">
        <v>832.5</v>
      </c>
      <c r="I34" s="304" t="s">
        <v>881</v>
      </c>
      <c r="J34" s="103" t="s">
        <v>960</v>
      </c>
      <c r="K34" s="103">
        <f t="shared" ref="K34" si="18">H34-F34</f>
        <v>18.5</v>
      </c>
      <c r="L34" s="104">
        <f>(F34*-0.7)/100</f>
        <v>-5.6979999999999995</v>
      </c>
      <c r="M34" s="105">
        <f t="shared" ref="M34" si="19">(K34+L34)/F34</f>
        <v>1.5727272727272725E-2</v>
      </c>
      <c r="N34" s="103" t="s">
        <v>613</v>
      </c>
      <c r="O34" s="106">
        <v>44475</v>
      </c>
      <c r="R34" s="289" t="s">
        <v>614</v>
      </c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s="269" customFormat="1" ht="15" customHeight="1">
      <c r="A35" s="291">
        <v>4</v>
      </c>
      <c r="B35" s="267">
        <v>44470</v>
      </c>
      <c r="C35" s="292"/>
      <c r="D35" s="309" t="s">
        <v>248</v>
      </c>
      <c r="E35" s="304" t="s">
        <v>615</v>
      </c>
      <c r="F35" s="304">
        <v>54.95</v>
      </c>
      <c r="G35" s="304">
        <v>53</v>
      </c>
      <c r="H35" s="304">
        <v>56.2</v>
      </c>
      <c r="I35" s="304" t="s">
        <v>882</v>
      </c>
      <c r="J35" s="103" t="s">
        <v>883</v>
      </c>
      <c r="K35" s="103">
        <f t="shared" ref="K35:K37" si="20">H35-F35</f>
        <v>1.25</v>
      </c>
      <c r="L35" s="104">
        <f>(F35*-0.07)/100</f>
        <v>-3.8465000000000006E-2</v>
      </c>
      <c r="M35" s="105">
        <f t="shared" ref="M35:M37" si="21">(K35+L35)/F35</f>
        <v>2.2047952684258416E-2</v>
      </c>
      <c r="N35" s="103" t="s">
        <v>613</v>
      </c>
      <c r="O35" s="379">
        <v>44470</v>
      </c>
      <c r="R35" s="289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91">
        <v>5</v>
      </c>
      <c r="B36" s="267">
        <v>44474</v>
      </c>
      <c r="C36" s="292"/>
      <c r="D36" s="309" t="s">
        <v>199</v>
      </c>
      <c r="E36" s="304" t="s">
        <v>615</v>
      </c>
      <c r="F36" s="304">
        <v>809.5</v>
      </c>
      <c r="G36" s="304">
        <v>788</v>
      </c>
      <c r="H36" s="304">
        <v>830</v>
      </c>
      <c r="I36" s="304" t="s">
        <v>919</v>
      </c>
      <c r="J36" s="103" t="s">
        <v>962</v>
      </c>
      <c r="K36" s="103">
        <f t="shared" si="20"/>
        <v>20.5</v>
      </c>
      <c r="L36" s="104">
        <f>(F36*-0.7)/100</f>
        <v>-5.6665000000000001</v>
      </c>
      <c r="M36" s="105">
        <f t="shared" si="21"/>
        <v>1.8324274243360101E-2</v>
      </c>
      <c r="N36" s="103" t="s">
        <v>613</v>
      </c>
      <c r="O36" s="106">
        <v>44475</v>
      </c>
      <c r="R36" s="289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1">
        <v>6</v>
      </c>
      <c r="B37" s="267">
        <v>44474</v>
      </c>
      <c r="C37" s="292"/>
      <c r="D37" s="309" t="s">
        <v>82</v>
      </c>
      <c r="E37" s="304" t="s">
        <v>615</v>
      </c>
      <c r="F37" s="304">
        <v>3890</v>
      </c>
      <c r="G37" s="304">
        <v>3770</v>
      </c>
      <c r="H37" s="304">
        <v>3992.5</v>
      </c>
      <c r="I37" s="304" t="s">
        <v>923</v>
      </c>
      <c r="J37" s="103" t="s">
        <v>961</v>
      </c>
      <c r="K37" s="103">
        <f t="shared" si="20"/>
        <v>102.5</v>
      </c>
      <c r="L37" s="104">
        <f>(F37*-0.7)/100</f>
        <v>-27.23</v>
      </c>
      <c r="M37" s="105">
        <f t="shared" si="21"/>
        <v>1.9349614395886887E-2</v>
      </c>
      <c r="N37" s="103" t="s">
        <v>613</v>
      </c>
      <c r="O37" s="106">
        <v>44475</v>
      </c>
      <c r="R37" s="289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1">
        <v>7</v>
      </c>
      <c r="B38" s="267">
        <v>44474</v>
      </c>
      <c r="C38" s="292"/>
      <c r="D38" s="309" t="s">
        <v>913</v>
      </c>
      <c r="E38" s="304" t="s">
        <v>615</v>
      </c>
      <c r="F38" s="304">
        <v>985.5</v>
      </c>
      <c r="G38" s="304">
        <v>960</v>
      </c>
      <c r="H38" s="304">
        <v>998</v>
      </c>
      <c r="I38" s="304">
        <v>1020</v>
      </c>
      <c r="J38" s="103" t="s">
        <v>924</v>
      </c>
      <c r="K38" s="103">
        <f t="shared" ref="K38" si="22">H38-F38</f>
        <v>12.5</v>
      </c>
      <c r="L38" s="104">
        <f>(F38*-0.07)/100</f>
        <v>-0.68985000000000019</v>
      </c>
      <c r="M38" s="105">
        <f t="shared" ref="M38" si="23">(K38+L38)/F38</f>
        <v>1.1983916793505835E-2</v>
      </c>
      <c r="N38" s="103" t="s">
        <v>613</v>
      </c>
      <c r="O38" s="379">
        <v>44474</v>
      </c>
      <c r="R38" s="289" t="s">
        <v>617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80"/>
      <c r="B39" s="281"/>
      <c r="C39" s="282"/>
      <c r="D39" s="283"/>
      <c r="E39" s="284"/>
      <c r="F39" s="284"/>
      <c r="G39" s="284"/>
      <c r="H39" s="284"/>
      <c r="I39" s="284"/>
      <c r="J39" s="280"/>
      <c r="K39" s="281"/>
      <c r="L39" s="282"/>
      <c r="M39" s="283"/>
      <c r="N39" s="284"/>
      <c r="O39" s="284"/>
      <c r="R39" s="289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80"/>
      <c r="B40" s="341"/>
      <c r="C40" s="282"/>
      <c r="D40" s="283"/>
      <c r="E40" s="284"/>
      <c r="F40" s="284"/>
      <c r="G40" s="284"/>
      <c r="H40" s="284"/>
      <c r="I40" s="284"/>
      <c r="J40" s="280"/>
      <c r="K40" s="341"/>
      <c r="L40" s="282"/>
      <c r="M40" s="283"/>
      <c r="N40" s="284"/>
      <c r="O40" s="284"/>
      <c r="R40" s="289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80"/>
      <c r="B41" s="341"/>
      <c r="C41" s="282"/>
      <c r="D41" s="283"/>
      <c r="E41" s="284"/>
      <c r="F41" s="284"/>
      <c r="G41" s="284"/>
      <c r="H41" s="284"/>
      <c r="I41" s="284"/>
      <c r="J41" s="280"/>
      <c r="K41" s="341"/>
      <c r="L41" s="282"/>
      <c r="M41" s="283"/>
      <c r="N41" s="284"/>
      <c r="O41" s="284"/>
      <c r="R41" s="289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80"/>
      <c r="B42" s="341"/>
      <c r="C42" s="282"/>
      <c r="D42" s="283"/>
      <c r="E42" s="284"/>
      <c r="F42" s="284"/>
      <c r="G42" s="284"/>
      <c r="H42" s="284"/>
      <c r="I42" s="284"/>
      <c r="J42" s="280"/>
      <c r="K42" s="341"/>
      <c r="L42" s="282"/>
      <c r="M42" s="283"/>
      <c r="N42" s="284"/>
      <c r="O42" s="284"/>
      <c r="R42" s="289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ht="15" customHeight="1">
      <c r="A43" s="271"/>
      <c r="B43" s="272"/>
      <c r="C43" s="273"/>
      <c r="D43" s="274"/>
      <c r="E43" s="275"/>
      <c r="F43" s="275"/>
      <c r="G43" s="275"/>
      <c r="H43" s="275"/>
      <c r="I43" s="275"/>
      <c r="J43" s="285"/>
      <c r="K43" s="285"/>
      <c r="L43" s="276"/>
      <c r="M43" s="286"/>
      <c r="N43" s="285"/>
      <c r="O43" s="287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55"/>
      <c r="B45" s="121"/>
      <c r="C45" s="156"/>
      <c r="D45" s="157"/>
      <c r="E45" s="120"/>
      <c r="F45" s="120"/>
      <c r="G45" s="120"/>
      <c r="H45" s="120"/>
      <c r="I45" s="120"/>
      <c r="J45" s="158"/>
      <c r="K45" s="158"/>
      <c r="L45" s="159"/>
      <c r="M45" s="160"/>
      <c r="N45" s="126"/>
      <c r="O45" s="161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44.25" customHeight="1">
      <c r="A46" s="132" t="s">
        <v>618</v>
      </c>
      <c r="B46" s="156"/>
      <c r="C46" s="156"/>
      <c r="D46" s="1"/>
      <c r="E46" s="6"/>
      <c r="F46" s="6"/>
      <c r="G46" s="6"/>
      <c r="H46" s="6" t="s">
        <v>630</v>
      </c>
      <c r="I46" s="6"/>
      <c r="J46" s="6"/>
      <c r="K46" s="128"/>
      <c r="L46" s="160"/>
      <c r="M46" s="128"/>
      <c r="N46" s="129"/>
      <c r="O46" s="128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2.75" customHeight="1">
      <c r="A47" s="139" t="s">
        <v>619</v>
      </c>
      <c r="B47" s="132"/>
      <c r="C47" s="132"/>
      <c r="D47" s="132"/>
      <c r="E47" s="44"/>
      <c r="F47" s="140" t="s">
        <v>620</v>
      </c>
      <c r="G47" s="59"/>
      <c r="H47" s="44"/>
      <c r="I47" s="59"/>
      <c r="J47" s="6"/>
      <c r="K47" s="162"/>
      <c r="L47" s="163"/>
      <c r="M47" s="6"/>
      <c r="N47" s="122"/>
      <c r="O47" s="164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4.25" customHeight="1">
      <c r="A48" s="139"/>
      <c r="B48" s="132"/>
      <c r="C48" s="132"/>
      <c r="D48" s="132"/>
      <c r="E48" s="6"/>
      <c r="F48" s="140" t="s">
        <v>622</v>
      </c>
      <c r="G48" s="59"/>
      <c r="H48" s="44"/>
      <c r="I48" s="59"/>
      <c r="J48" s="6"/>
      <c r="K48" s="162"/>
      <c r="L48" s="163"/>
      <c r="M48" s="6"/>
      <c r="N48" s="122"/>
      <c r="O48" s="164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2"/>
      <c r="B49" s="132"/>
      <c r="C49" s="132"/>
      <c r="D49" s="132"/>
      <c r="E49" s="6"/>
      <c r="F49" s="6"/>
      <c r="G49" s="6"/>
      <c r="H49" s="6"/>
      <c r="I49" s="6"/>
      <c r="J49" s="145"/>
      <c r="K49" s="142"/>
      <c r="L49" s="143"/>
      <c r="M49" s="6"/>
      <c r="N49" s="146"/>
      <c r="O49" s="1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2.75" customHeight="1">
      <c r="A50" s="165" t="s">
        <v>631</v>
      </c>
      <c r="B50" s="165"/>
      <c r="C50" s="165"/>
      <c r="D50" s="165"/>
      <c r="E50" s="6"/>
      <c r="F50" s="6"/>
      <c r="G50" s="6"/>
      <c r="H50" s="6"/>
      <c r="I50" s="6"/>
      <c r="J50" s="6"/>
      <c r="K50" s="6"/>
      <c r="L50" s="6"/>
      <c r="M50" s="6"/>
      <c r="N50" s="6"/>
      <c r="O50" s="2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38.25" customHeight="1">
      <c r="A51" s="100" t="s">
        <v>16</v>
      </c>
      <c r="B51" s="100" t="s">
        <v>590</v>
      </c>
      <c r="C51" s="100"/>
      <c r="D51" s="101" t="s">
        <v>601</v>
      </c>
      <c r="E51" s="100" t="s">
        <v>602</v>
      </c>
      <c r="F51" s="100" t="s">
        <v>603</v>
      </c>
      <c r="G51" s="100" t="s">
        <v>624</v>
      </c>
      <c r="H51" s="100" t="s">
        <v>605</v>
      </c>
      <c r="I51" s="100" t="s">
        <v>606</v>
      </c>
      <c r="J51" s="99" t="s">
        <v>607</v>
      </c>
      <c r="K51" s="166" t="s">
        <v>632</v>
      </c>
      <c r="L51" s="102" t="s">
        <v>609</v>
      </c>
      <c r="M51" s="166" t="s">
        <v>633</v>
      </c>
      <c r="N51" s="100" t="s">
        <v>634</v>
      </c>
      <c r="O51" s="99" t="s">
        <v>611</v>
      </c>
      <c r="P51" s="101" t="s">
        <v>612</v>
      </c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s="269" customFormat="1" ht="13.5" customHeight="1">
      <c r="A52" s="364">
        <v>1</v>
      </c>
      <c r="B52" s="365">
        <v>44469</v>
      </c>
      <c r="C52" s="366"/>
      <c r="D52" s="366" t="s">
        <v>871</v>
      </c>
      <c r="E52" s="364" t="s">
        <v>615</v>
      </c>
      <c r="F52" s="364">
        <v>1597.5</v>
      </c>
      <c r="G52" s="364">
        <v>1575</v>
      </c>
      <c r="H52" s="367">
        <v>1599</v>
      </c>
      <c r="I52" s="367">
        <v>1640</v>
      </c>
      <c r="J52" s="368" t="s">
        <v>905</v>
      </c>
      <c r="K52" s="369">
        <f t="shared" ref="K52" si="24">H52-F52</f>
        <v>1.5</v>
      </c>
      <c r="L52" s="370">
        <f t="shared" ref="L52" si="25">(H52*N52)*0.07%</f>
        <v>615.61500000000012</v>
      </c>
      <c r="M52" s="371">
        <f t="shared" ref="M52" si="26">(K52*N52)-L52</f>
        <v>209.38499999999988</v>
      </c>
      <c r="N52" s="367">
        <v>550</v>
      </c>
      <c r="O52" s="372" t="s">
        <v>613</v>
      </c>
      <c r="P52" s="373">
        <v>44473</v>
      </c>
      <c r="Q52" s="278"/>
      <c r="R52" s="335" t="s">
        <v>614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334"/>
      <c r="AG52" s="290"/>
      <c r="AH52" s="333"/>
      <c r="AI52" s="333"/>
      <c r="AJ52" s="334"/>
      <c r="AK52" s="334"/>
      <c r="AL52" s="334"/>
    </row>
    <row r="53" spans="1:38" s="269" customFormat="1" ht="13.5" customHeight="1">
      <c r="A53" s="362">
        <v>2</v>
      </c>
      <c r="B53" s="267">
        <v>44469</v>
      </c>
      <c r="C53" s="363"/>
      <c r="D53" s="363" t="s">
        <v>872</v>
      </c>
      <c r="E53" s="362" t="s">
        <v>615</v>
      </c>
      <c r="F53" s="362">
        <v>727.5</v>
      </c>
      <c r="G53" s="362">
        <v>717</v>
      </c>
      <c r="H53" s="359">
        <v>735</v>
      </c>
      <c r="I53" s="359">
        <v>745</v>
      </c>
      <c r="J53" s="103" t="s">
        <v>903</v>
      </c>
      <c r="K53" s="356">
        <f t="shared" ref="K53" si="27">H53-F53</f>
        <v>7.5</v>
      </c>
      <c r="L53" s="357">
        <f t="shared" ref="L53" si="28">(H53*N53)*0.07%</f>
        <v>565.95000000000005</v>
      </c>
      <c r="M53" s="358">
        <f t="shared" ref="M53" si="29">(K53*N53)-L53</f>
        <v>7684.05</v>
      </c>
      <c r="N53" s="359">
        <v>1100</v>
      </c>
      <c r="O53" s="360" t="s">
        <v>613</v>
      </c>
      <c r="P53" s="361">
        <v>44473</v>
      </c>
      <c r="Q53" s="278"/>
      <c r="R53" s="335" t="s">
        <v>614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334"/>
      <c r="AG53" s="290"/>
      <c r="AH53" s="333"/>
      <c r="AI53" s="333"/>
      <c r="AJ53" s="334"/>
      <c r="AK53" s="334"/>
      <c r="AL53" s="334"/>
    </row>
    <row r="54" spans="1:38" s="269" customFormat="1" ht="13.5" customHeight="1">
      <c r="A54" s="362">
        <v>3</v>
      </c>
      <c r="B54" s="267">
        <v>44473</v>
      </c>
      <c r="C54" s="363"/>
      <c r="D54" s="363" t="s">
        <v>891</v>
      </c>
      <c r="E54" s="362" t="s">
        <v>615</v>
      </c>
      <c r="F54" s="362">
        <v>1229</v>
      </c>
      <c r="G54" s="362">
        <v>1212</v>
      </c>
      <c r="H54" s="359">
        <v>1243</v>
      </c>
      <c r="I54" s="359" t="s">
        <v>892</v>
      </c>
      <c r="J54" s="103" t="s">
        <v>904</v>
      </c>
      <c r="K54" s="356">
        <f t="shared" ref="K54" si="30">H54-F54</f>
        <v>14</v>
      </c>
      <c r="L54" s="357">
        <f t="shared" ref="L54" si="31">(H54*N54)*0.07%</f>
        <v>652.57500000000005</v>
      </c>
      <c r="M54" s="358">
        <f t="shared" ref="M54" si="32">(K54*N54)-L54</f>
        <v>9847.4249999999993</v>
      </c>
      <c r="N54" s="359">
        <v>750</v>
      </c>
      <c r="O54" s="360" t="s">
        <v>613</v>
      </c>
      <c r="P54" s="361">
        <v>44473</v>
      </c>
      <c r="Q54" s="278"/>
      <c r="R54" s="335" t="s">
        <v>617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334"/>
      <c r="AG54" s="290"/>
      <c r="AH54" s="333"/>
      <c r="AI54" s="333"/>
      <c r="AJ54" s="334"/>
      <c r="AK54" s="334"/>
      <c r="AL54" s="334"/>
    </row>
    <row r="55" spans="1:38" s="269" customFormat="1" ht="13.5" customHeight="1">
      <c r="A55" s="362">
        <v>4</v>
      </c>
      <c r="B55" s="267">
        <v>44473</v>
      </c>
      <c r="C55" s="363"/>
      <c r="D55" s="363" t="s">
        <v>893</v>
      </c>
      <c r="E55" s="362" t="s">
        <v>615</v>
      </c>
      <c r="F55" s="362">
        <v>1674</v>
      </c>
      <c r="G55" s="362">
        <v>1650</v>
      </c>
      <c r="H55" s="359">
        <v>1690</v>
      </c>
      <c r="I55" s="359" t="s">
        <v>894</v>
      </c>
      <c r="J55" s="103" t="s">
        <v>917</v>
      </c>
      <c r="K55" s="356">
        <f t="shared" ref="K55:K57" si="33">H55-F55</f>
        <v>16</v>
      </c>
      <c r="L55" s="357">
        <f t="shared" ref="L55:L57" si="34">(H55*N55)*0.07%</f>
        <v>709.80000000000007</v>
      </c>
      <c r="M55" s="358">
        <f t="shared" ref="M55:M57" si="35">(K55*N55)-L55</f>
        <v>8890.2000000000007</v>
      </c>
      <c r="N55" s="359">
        <v>600</v>
      </c>
      <c r="O55" s="360" t="s">
        <v>613</v>
      </c>
      <c r="P55" s="361">
        <v>44474</v>
      </c>
      <c r="Q55" s="278"/>
      <c r="R55" s="335" t="s">
        <v>614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334"/>
      <c r="AG55" s="290"/>
      <c r="AH55" s="333"/>
      <c r="AI55" s="333"/>
      <c r="AJ55" s="334"/>
      <c r="AK55" s="334"/>
      <c r="AL55" s="334"/>
    </row>
    <row r="56" spans="1:38" s="269" customFormat="1" ht="13.5" customHeight="1">
      <c r="A56" s="362">
        <v>5</v>
      </c>
      <c r="B56" s="267">
        <v>44473</v>
      </c>
      <c r="C56" s="363"/>
      <c r="D56" s="363" t="s">
        <v>895</v>
      </c>
      <c r="E56" s="362" t="s">
        <v>615</v>
      </c>
      <c r="F56" s="362">
        <v>702</v>
      </c>
      <c r="G56" s="362">
        <v>690</v>
      </c>
      <c r="H56" s="359">
        <v>708</v>
      </c>
      <c r="I56" s="359" t="s">
        <v>896</v>
      </c>
      <c r="J56" s="103" t="s">
        <v>945</v>
      </c>
      <c r="K56" s="356">
        <f t="shared" si="33"/>
        <v>6</v>
      </c>
      <c r="L56" s="357">
        <f t="shared" si="34"/>
        <v>681.45</v>
      </c>
      <c r="M56" s="358">
        <f t="shared" si="35"/>
        <v>7568.55</v>
      </c>
      <c r="N56" s="359">
        <v>1375</v>
      </c>
      <c r="O56" s="360" t="s">
        <v>613</v>
      </c>
      <c r="P56" s="361">
        <v>44475</v>
      </c>
      <c r="Q56" s="278"/>
      <c r="R56" s="335" t="s">
        <v>617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334"/>
      <c r="AG56" s="290"/>
      <c r="AH56" s="333"/>
      <c r="AI56" s="333"/>
      <c r="AJ56" s="334"/>
      <c r="AK56" s="334"/>
      <c r="AL56" s="334"/>
    </row>
    <row r="57" spans="1:38" s="269" customFormat="1" ht="13.5" customHeight="1">
      <c r="A57" s="381">
        <v>6</v>
      </c>
      <c r="B57" s="382">
        <v>44473</v>
      </c>
      <c r="C57" s="383"/>
      <c r="D57" s="383" t="s">
        <v>901</v>
      </c>
      <c r="E57" s="381" t="s">
        <v>615</v>
      </c>
      <c r="F57" s="381">
        <v>565.5</v>
      </c>
      <c r="G57" s="381">
        <v>555</v>
      </c>
      <c r="H57" s="384">
        <v>555</v>
      </c>
      <c r="I57" s="384">
        <v>585</v>
      </c>
      <c r="J57" s="305" t="s">
        <v>946</v>
      </c>
      <c r="K57" s="388">
        <f t="shared" si="33"/>
        <v>-10.5</v>
      </c>
      <c r="L57" s="389">
        <f t="shared" si="34"/>
        <v>543.90000000000009</v>
      </c>
      <c r="M57" s="390">
        <f t="shared" si="35"/>
        <v>-15243.9</v>
      </c>
      <c r="N57" s="384">
        <v>1400</v>
      </c>
      <c r="O57" s="391" t="s">
        <v>626</v>
      </c>
      <c r="P57" s="392">
        <v>44475</v>
      </c>
      <c r="Q57" s="278"/>
      <c r="R57" s="335" t="s">
        <v>617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334"/>
      <c r="AG57" s="290"/>
      <c r="AH57" s="333"/>
      <c r="AI57" s="333"/>
      <c r="AJ57" s="334"/>
      <c r="AK57" s="334"/>
      <c r="AL57" s="334"/>
    </row>
    <row r="58" spans="1:38" s="269" customFormat="1" ht="13.5" customHeight="1">
      <c r="A58" s="362">
        <v>7</v>
      </c>
      <c r="B58" s="267">
        <v>44473</v>
      </c>
      <c r="C58" s="363"/>
      <c r="D58" s="363" t="s">
        <v>871</v>
      </c>
      <c r="E58" s="362" t="s">
        <v>615</v>
      </c>
      <c r="F58" s="362">
        <v>1590</v>
      </c>
      <c r="G58" s="362">
        <v>1568</v>
      </c>
      <c r="H58" s="359">
        <v>1605.5</v>
      </c>
      <c r="I58" s="359" t="s">
        <v>902</v>
      </c>
      <c r="J58" s="103" t="s">
        <v>950</v>
      </c>
      <c r="K58" s="356">
        <f t="shared" ref="K58" si="36">H58-F58</f>
        <v>15.5</v>
      </c>
      <c r="L58" s="357">
        <f t="shared" ref="L58" si="37">(H58*N58)*0.07%</f>
        <v>618.11750000000006</v>
      </c>
      <c r="M58" s="358">
        <f t="shared" ref="M58" si="38">(K58*N58)-L58</f>
        <v>7906.8824999999997</v>
      </c>
      <c r="N58" s="359">
        <v>550</v>
      </c>
      <c r="O58" s="360" t="s">
        <v>613</v>
      </c>
      <c r="P58" s="361">
        <v>44475</v>
      </c>
      <c r="Q58" s="278"/>
      <c r="R58" s="335" t="s">
        <v>614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334"/>
      <c r="AG58" s="290"/>
      <c r="AH58" s="333"/>
      <c r="AI58" s="333"/>
      <c r="AJ58" s="334"/>
      <c r="AK58" s="334"/>
      <c r="AL58" s="334"/>
    </row>
    <row r="59" spans="1:38" s="269" customFormat="1" ht="13.5" customHeight="1">
      <c r="A59" s="362">
        <v>8</v>
      </c>
      <c r="B59" s="267">
        <v>44474</v>
      </c>
      <c r="C59" s="363"/>
      <c r="D59" s="363" t="s">
        <v>872</v>
      </c>
      <c r="E59" s="362" t="s">
        <v>615</v>
      </c>
      <c r="F59" s="362">
        <v>726.5</v>
      </c>
      <c r="G59" s="362">
        <v>715</v>
      </c>
      <c r="H59" s="359">
        <v>737.5</v>
      </c>
      <c r="I59" s="359">
        <v>745</v>
      </c>
      <c r="J59" s="103" t="s">
        <v>918</v>
      </c>
      <c r="K59" s="356">
        <f t="shared" ref="K59:K60" si="39">H59-F59</f>
        <v>11</v>
      </c>
      <c r="L59" s="357">
        <f t="shared" ref="L59:L60" si="40">(H59*N59)*0.07%</f>
        <v>567.87500000000011</v>
      </c>
      <c r="M59" s="358">
        <f t="shared" ref="M59:M60" si="41">(K59*N59)-L59</f>
        <v>11532.125</v>
      </c>
      <c r="N59" s="359">
        <v>1100</v>
      </c>
      <c r="O59" s="360" t="s">
        <v>613</v>
      </c>
      <c r="P59" s="361">
        <v>44474</v>
      </c>
      <c r="Q59" s="278"/>
      <c r="R59" s="335" t="s">
        <v>614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334"/>
      <c r="AG59" s="290"/>
      <c r="AH59" s="333"/>
      <c r="AI59" s="333"/>
      <c r="AJ59" s="334"/>
      <c r="AK59" s="334"/>
      <c r="AL59" s="334"/>
    </row>
    <row r="60" spans="1:38" s="269" customFormat="1" ht="13.5" customHeight="1">
      <c r="A60" s="362">
        <v>9</v>
      </c>
      <c r="B60" s="267">
        <v>44474</v>
      </c>
      <c r="C60" s="363"/>
      <c r="D60" s="363" t="s">
        <v>925</v>
      </c>
      <c r="E60" s="362" t="s">
        <v>615</v>
      </c>
      <c r="F60" s="362">
        <v>1721</v>
      </c>
      <c r="G60" s="362">
        <v>1698</v>
      </c>
      <c r="H60" s="359">
        <v>1737</v>
      </c>
      <c r="I60" s="359" t="s">
        <v>926</v>
      </c>
      <c r="J60" s="103" t="s">
        <v>917</v>
      </c>
      <c r="K60" s="356">
        <f t="shared" si="39"/>
        <v>16</v>
      </c>
      <c r="L60" s="357">
        <f t="shared" si="40"/>
        <v>699.14250000000015</v>
      </c>
      <c r="M60" s="358">
        <f t="shared" si="41"/>
        <v>8500.8575000000001</v>
      </c>
      <c r="N60" s="359">
        <v>575</v>
      </c>
      <c r="O60" s="360" t="s">
        <v>613</v>
      </c>
      <c r="P60" s="361">
        <v>44475</v>
      </c>
      <c r="Q60" s="278"/>
      <c r="R60" s="335" t="s">
        <v>617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334"/>
      <c r="AG60" s="290"/>
      <c r="AH60" s="333"/>
      <c r="AI60" s="333"/>
      <c r="AJ60" s="334"/>
      <c r="AK60" s="334"/>
      <c r="AL60" s="334"/>
    </row>
    <row r="61" spans="1:38" s="269" customFormat="1" ht="13.5" customHeight="1">
      <c r="A61" s="381">
        <v>10</v>
      </c>
      <c r="B61" s="382">
        <v>44475</v>
      </c>
      <c r="C61" s="383"/>
      <c r="D61" s="383" t="s">
        <v>942</v>
      </c>
      <c r="E61" s="381" t="s">
        <v>615</v>
      </c>
      <c r="F61" s="381">
        <v>1251</v>
      </c>
      <c r="G61" s="381">
        <v>1232</v>
      </c>
      <c r="H61" s="384">
        <v>1232</v>
      </c>
      <c r="I61" s="384" t="s">
        <v>943</v>
      </c>
      <c r="J61" s="305" t="s">
        <v>947</v>
      </c>
      <c r="K61" s="388">
        <f t="shared" ref="K61" si="42">H61-F61</f>
        <v>-19</v>
      </c>
      <c r="L61" s="389">
        <f t="shared" ref="L61" si="43">(H61*N61)*0.07%</f>
        <v>646.80000000000007</v>
      </c>
      <c r="M61" s="390">
        <f t="shared" ref="M61" si="44">(K61*N61)-L61</f>
        <v>-14896.8</v>
      </c>
      <c r="N61" s="384">
        <v>750</v>
      </c>
      <c r="O61" s="391" t="s">
        <v>626</v>
      </c>
      <c r="P61" s="392">
        <v>44475</v>
      </c>
      <c r="Q61" s="278"/>
      <c r="R61" s="335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334"/>
      <c r="AG61" s="290"/>
      <c r="AH61" s="333"/>
      <c r="AI61" s="333"/>
      <c r="AJ61" s="334"/>
      <c r="AK61" s="334"/>
      <c r="AL61" s="334"/>
    </row>
    <row r="62" spans="1:38" s="269" customFormat="1" ht="13.5" customHeight="1">
      <c r="A62" s="275">
        <v>11</v>
      </c>
      <c r="B62" s="272">
        <v>44475</v>
      </c>
      <c r="C62" s="328"/>
      <c r="D62" s="328" t="s">
        <v>951</v>
      </c>
      <c r="E62" s="293" t="s">
        <v>615</v>
      </c>
      <c r="F62" s="293" t="s">
        <v>952</v>
      </c>
      <c r="G62" s="293">
        <v>2650</v>
      </c>
      <c r="H62" s="296"/>
      <c r="I62" s="296" t="s">
        <v>953</v>
      </c>
      <c r="J62" s="340" t="s">
        <v>616</v>
      </c>
      <c r="K62" s="337"/>
      <c r="L62" s="337"/>
      <c r="M62" s="338"/>
      <c r="N62" s="296"/>
      <c r="O62" s="339"/>
      <c r="P62" s="327"/>
      <c r="Q62" s="278"/>
      <c r="R62" s="335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4"/>
      <c r="AG62" s="290"/>
      <c r="AH62" s="333"/>
      <c r="AI62" s="333"/>
      <c r="AJ62" s="334"/>
      <c r="AK62" s="334"/>
      <c r="AL62" s="334"/>
    </row>
    <row r="63" spans="1:38" s="269" customFormat="1" ht="13.5" customHeight="1">
      <c r="A63" s="275">
        <v>12</v>
      </c>
      <c r="B63" s="272">
        <v>44475</v>
      </c>
      <c r="C63" s="328"/>
      <c r="D63" s="328" t="s">
        <v>954</v>
      </c>
      <c r="E63" s="293" t="s">
        <v>615</v>
      </c>
      <c r="F63" s="293" t="s">
        <v>955</v>
      </c>
      <c r="G63" s="293">
        <v>3880</v>
      </c>
      <c r="H63" s="296"/>
      <c r="I63" s="296" t="s">
        <v>956</v>
      </c>
      <c r="J63" s="340" t="s">
        <v>616</v>
      </c>
      <c r="K63" s="337"/>
      <c r="L63" s="337"/>
      <c r="M63" s="338"/>
      <c r="N63" s="296"/>
      <c r="O63" s="339"/>
      <c r="P63" s="327"/>
      <c r="Q63" s="278"/>
      <c r="R63" s="335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4"/>
      <c r="AG63" s="290"/>
      <c r="AH63" s="333"/>
      <c r="AI63" s="333"/>
      <c r="AJ63" s="334"/>
      <c r="AK63" s="334"/>
      <c r="AL63" s="334"/>
    </row>
    <row r="64" spans="1:38" s="269" customFormat="1" ht="13.5" customHeight="1">
      <c r="A64" s="275">
        <v>13</v>
      </c>
      <c r="B64" s="272">
        <v>44475</v>
      </c>
      <c r="C64" s="328"/>
      <c r="D64" s="328" t="s">
        <v>872</v>
      </c>
      <c r="E64" s="293" t="s">
        <v>615</v>
      </c>
      <c r="F64" s="293">
        <v>7260727</v>
      </c>
      <c r="G64" s="293">
        <v>715</v>
      </c>
      <c r="H64" s="296"/>
      <c r="I64" s="296">
        <v>745</v>
      </c>
      <c r="J64" s="340" t="s">
        <v>616</v>
      </c>
      <c r="K64" s="337"/>
      <c r="L64" s="337"/>
      <c r="M64" s="338"/>
      <c r="N64" s="296"/>
      <c r="O64" s="339"/>
      <c r="P64" s="327"/>
      <c r="Q64" s="278"/>
      <c r="R64" s="335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4"/>
      <c r="AG64" s="290"/>
      <c r="AH64" s="333"/>
      <c r="AI64" s="333"/>
      <c r="AJ64" s="334"/>
      <c r="AK64" s="334"/>
      <c r="AL64" s="334"/>
    </row>
    <row r="65" spans="1:38" s="277" customFormat="1" ht="13.5" customHeight="1">
      <c r="A65" s="275"/>
      <c r="B65" s="272"/>
      <c r="C65" s="328"/>
      <c r="D65" s="328"/>
      <c r="E65" s="275"/>
      <c r="F65" s="275"/>
      <c r="G65" s="275"/>
      <c r="H65" s="285"/>
      <c r="I65" s="285"/>
      <c r="J65" s="328"/>
      <c r="K65" s="285"/>
      <c r="L65" s="276"/>
      <c r="M65" s="329"/>
      <c r="N65" s="285"/>
      <c r="O65" s="330"/>
      <c r="P65" s="287"/>
      <c r="Q65" s="167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68"/>
      <c r="AG65" s="270"/>
      <c r="AH65" s="169"/>
      <c r="AI65" s="169"/>
      <c r="AJ65" s="107"/>
      <c r="AK65" s="107"/>
      <c r="AL65" s="107"/>
    </row>
    <row r="66" spans="1:38" ht="13.5" customHeight="1">
      <c r="A66" s="413"/>
      <c r="B66" s="415"/>
      <c r="C66" s="336"/>
      <c r="D66" s="288"/>
      <c r="E66" s="331"/>
      <c r="F66" s="331"/>
      <c r="G66" s="331"/>
      <c r="H66" s="332"/>
      <c r="I66" s="332"/>
      <c r="J66" s="288"/>
      <c r="K66" s="295"/>
      <c r="L66" s="295"/>
      <c r="M66" s="417"/>
      <c r="N66" s="419"/>
      <c r="O66" s="409"/>
      <c r="P66" s="411"/>
      <c r="Q66" s="167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414"/>
      <c r="B67" s="416"/>
      <c r="C67" s="109"/>
      <c r="D67" s="169"/>
      <c r="E67" s="107"/>
      <c r="F67" s="107"/>
      <c r="G67" s="107"/>
      <c r="H67" s="112"/>
      <c r="I67" s="332"/>
      <c r="J67" s="169"/>
      <c r="K67" s="294"/>
      <c r="L67" s="295"/>
      <c r="M67" s="418"/>
      <c r="N67" s="420"/>
      <c r="O67" s="410"/>
      <c r="P67" s="412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120"/>
      <c r="B68" s="121"/>
      <c r="C68" s="156"/>
      <c r="D68" s="170"/>
      <c r="E68" s="171"/>
      <c r="F68" s="120"/>
      <c r="G68" s="120"/>
      <c r="H68" s="120"/>
      <c r="I68" s="158"/>
      <c r="J68" s="158"/>
      <c r="K68" s="158"/>
      <c r="L68" s="158"/>
      <c r="M68" s="158"/>
      <c r="N68" s="158"/>
      <c r="O68" s="158"/>
      <c r="P68" s="158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72"/>
      <c r="B69" s="121"/>
      <c r="C69" s="122"/>
      <c r="D69" s="173"/>
      <c r="E69" s="125"/>
      <c r="F69" s="125"/>
      <c r="G69" s="125"/>
      <c r="H69" s="125"/>
      <c r="I69" s="125"/>
      <c r="J69" s="6"/>
      <c r="K69" s="125"/>
      <c r="L69" s="125"/>
      <c r="M69" s="6"/>
      <c r="N69" s="1"/>
      <c r="O69" s="122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74" t="s">
        <v>636</v>
      </c>
      <c r="B70" s="174"/>
      <c r="C70" s="174"/>
      <c r="D70" s="174"/>
      <c r="E70" s="175"/>
      <c r="F70" s="125"/>
      <c r="G70" s="125"/>
      <c r="H70" s="125"/>
      <c r="I70" s="125"/>
      <c r="J70" s="1"/>
      <c r="K70" s="6"/>
      <c r="L70" s="6"/>
      <c r="M70" s="6"/>
      <c r="N70" s="1"/>
      <c r="O70" s="1"/>
      <c r="P70" s="44"/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ht="38.25" customHeight="1">
      <c r="A71" s="100" t="s">
        <v>16</v>
      </c>
      <c r="B71" s="100" t="s">
        <v>590</v>
      </c>
      <c r="C71" s="100"/>
      <c r="D71" s="101" t="s">
        <v>601</v>
      </c>
      <c r="E71" s="100" t="s">
        <v>602</v>
      </c>
      <c r="F71" s="100" t="s">
        <v>603</v>
      </c>
      <c r="G71" s="100" t="s">
        <v>624</v>
      </c>
      <c r="H71" s="100" t="s">
        <v>605</v>
      </c>
      <c r="I71" s="100" t="s">
        <v>606</v>
      </c>
      <c r="J71" s="99" t="s">
        <v>607</v>
      </c>
      <c r="K71" s="99" t="s">
        <v>637</v>
      </c>
      <c r="L71" s="102" t="s">
        <v>609</v>
      </c>
      <c r="M71" s="166" t="s">
        <v>633</v>
      </c>
      <c r="N71" s="100" t="s">
        <v>634</v>
      </c>
      <c r="O71" s="100" t="s">
        <v>611</v>
      </c>
      <c r="P71" s="101" t="s">
        <v>612</v>
      </c>
      <c r="Q71" s="44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44"/>
      <c r="AH71" s="44"/>
      <c r="AI71" s="44"/>
      <c r="AJ71" s="44"/>
      <c r="AK71" s="44"/>
      <c r="AL71" s="44"/>
    </row>
    <row r="72" spans="1:38" s="269" customFormat="1" ht="12.75" customHeight="1">
      <c r="A72" s="374">
        <v>1</v>
      </c>
      <c r="B72" s="267">
        <v>44473</v>
      </c>
      <c r="C72" s="375"/>
      <c r="D72" s="376" t="s">
        <v>897</v>
      </c>
      <c r="E72" s="362" t="s">
        <v>615</v>
      </c>
      <c r="F72" s="362">
        <v>69</v>
      </c>
      <c r="G72" s="362">
        <v>55</v>
      </c>
      <c r="H72" s="362">
        <v>79.5</v>
      </c>
      <c r="I72" s="359" t="s">
        <v>898</v>
      </c>
      <c r="J72" s="385" t="s">
        <v>944</v>
      </c>
      <c r="K72" s="386">
        <f>H72-F72</f>
        <v>10.5</v>
      </c>
      <c r="L72" s="386">
        <v>100</v>
      </c>
      <c r="M72" s="387">
        <f>(K72*N72)-100</f>
        <v>2525</v>
      </c>
      <c r="N72" s="387">
        <v>250</v>
      </c>
      <c r="O72" s="360" t="s">
        <v>613</v>
      </c>
      <c r="P72" s="361">
        <v>44475</v>
      </c>
      <c r="Q72" s="278"/>
      <c r="R72" s="279" t="s">
        <v>614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</row>
    <row r="73" spans="1:38" s="269" customFormat="1" ht="12.75" customHeight="1">
      <c r="A73" s="374">
        <v>2</v>
      </c>
      <c r="B73" s="267">
        <v>44473</v>
      </c>
      <c r="C73" s="375"/>
      <c r="D73" s="376" t="s">
        <v>899</v>
      </c>
      <c r="E73" s="362" t="s">
        <v>900</v>
      </c>
      <c r="F73" s="362">
        <v>290</v>
      </c>
      <c r="G73" s="362">
        <v>444</v>
      </c>
      <c r="H73" s="362">
        <v>220</v>
      </c>
      <c r="I73" s="359">
        <v>0.1</v>
      </c>
      <c r="J73" s="103" t="s">
        <v>797</v>
      </c>
      <c r="K73" s="377">
        <v>70</v>
      </c>
      <c r="L73" s="377">
        <v>100</v>
      </c>
      <c r="M73" s="378">
        <f>(K73*N73)-100</f>
        <v>1650</v>
      </c>
      <c r="N73" s="378">
        <v>25</v>
      </c>
      <c r="O73" s="360" t="s">
        <v>613</v>
      </c>
      <c r="P73" s="361">
        <v>44474</v>
      </c>
      <c r="Q73" s="278"/>
      <c r="R73" s="279" t="s">
        <v>614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</row>
    <row r="74" spans="1:38" s="269" customFormat="1" ht="12.75" customHeight="1">
      <c r="A74" s="344">
        <v>3</v>
      </c>
      <c r="B74" s="270">
        <v>44475</v>
      </c>
      <c r="C74" s="345"/>
      <c r="D74" s="346" t="s">
        <v>948</v>
      </c>
      <c r="E74" s="347" t="s">
        <v>615</v>
      </c>
      <c r="F74" s="293" t="s">
        <v>949</v>
      </c>
      <c r="G74" s="293">
        <v>45</v>
      </c>
      <c r="H74" s="293"/>
      <c r="I74" s="296" t="s">
        <v>898</v>
      </c>
      <c r="J74" s="350" t="s">
        <v>616</v>
      </c>
      <c r="K74" s="348"/>
      <c r="L74" s="348"/>
      <c r="M74" s="340"/>
      <c r="N74" s="340"/>
      <c r="O74" s="406"/>
      <c r="P74" s="406"/>
      <c r="Q74" s="278"/>
      <c r="R74" s="279"/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</row>
    <row r="75" spans="1:38" s="269" customFormat="1" ht="12.75" customHeight="1">
      <c r="A75" s="406">
        <v>4</v>
      </c>
      <c r="B75" s="408">
        <v>44475</v>
      </c>
      <c r="C75" s="345"/>
      <c r="D75" s="346" t="s">
        <v>1068</v>
      </c>
      <c r="E75" s="347" t="s">
        <v>615</v>
      </c>
      <c r="F75" s="293" t="s">
        <v>719</v>
      </c>
      <c r="G75" s="293">
        <v>17</v>
      </c>
      <c r="H75" s="293"/>
      <c r="I75" s="296" t="s">
        <v>1071</v>
      </c>
      <c r="J75" s="406" t="s">
        <v>616</v>
      </c>
      <c r="K75" s="348"/>
      <c r="L75" s="348"/>
      <c r="M75" s="340"/>
      <c r="N75" s="340"/>
      <c r="O75" s="407"/>
      <c r="P75" s="407"/>
      <c r="Q75" s="278"/>
      <c r="R75" s="279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</row>
    <row r="76" spans="1:38" s="269" customFormat="1" ht="12.75" customHeight="1">
      <c r="A76" s="407"/>
      <c r="B76" s="407"/>
      <c r="C76" s="345"/>
      <c r="D76" s="346" t="s">
        <v>1069</v>
      </c>
      <c r="E76" s="347" t="s">
        <v>900</v>
      </c>
      <c r="F76" s="293" t="s">
        <v>1070</v>
      </c>
      <c r="G76" s="293"/>
      <c r="H76" s="293"/>
      <c r="I76" s="296"/>
      <c r="J76" s="407"/>
      <c r="K76" s="348"/>
      <c r="L76" s="348"/>
      <c r="M76" s="340"/>
      <c r="N76" s="340"/>
      <c r="O76" s="351"/>
      <c r="P76" s="352"/>
      <c r="Q76" s="278"/>
      <c r="R76" s="279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</row>
    <row r="77" spans="1:38" s="269" customFormat="1" ht="12.75" customHeight="1">
      <c r="A77" s="344"/>
      <c r="B77" s="270"/>
      <c r="C77" s="345"/>
      <c r="D77" s="346"/>
      <c r="E77" s="347"/>
      <c r="F77" s="293"/>
      <c r="G77" s="293"/>
      <c r="H77" s="293"/>
      <c r="I77" s="296"/>
      <c r="J77" s="350"/>
      <c r="K77" s="348"/>
      <c r="L77" s="348"/>
      <c r="M77" s="340"/>
      <c r="N77" s="340"/>
      <c r="O77" s="351"/>
      <c r="P77" s="352"/>
      <c r="Q77" s="278"/>
      <c r="R77" s="279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</row>
    <row r="78" spans="1:38" s="269" customFormat="1" ht="12.75" customHeight="1">
      <c r="A78" s="344"/>
      <c r="B78" s="270"/>
      <c r="C78" s="345"/>
      <c r="D78" s="346"/>
      <c r="E78" s="347"/>
      <c r="F78" s="293"/>
      <c r="G78" s="293"/>
      <c r="H78" s="293"/>
      <c r="I78" s="296"/>
      <c r="J78" s="350"/>
      <c r="K78" s="348"/>
      <c r="L78" s="348"/>
      <c r="M78" s="340"/>
      <c r="N78" s="340"/>
      <c r="O78" s="351"/>
      <c r="P78" s="352"/>
      <c r="Q78" s="278"/>
      <c r="R78" s="279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</row>
    <row r="79" spans="1:38" s="269" customFormat="1" ht="12.75" customHeight="1">
      <c r="A79" s="344"/>
      <c r="B79" s="270"/>
      <c r="C79" s="345"/>
      <c r="D79" s="346"/>
      <c r="E79" s="347"/>
      <c r="F79" s="293"/>
      <c r="G79" s="293"/>
      <c r="H79" s="293"/>
      <c r="I79" s="296"/>
      <c r="J79" s="350"/>
      <c r="K79" s="348"/>
      <c r="L79" s="348"/>
      <c r="M79" s="340"/>
      <c r="N79" s="340"/>
      <c r="O79" s="351"/>
      <c r="P79" s="349"/>
      <c r="Q79" s="278"/>
      <c r="R79" s="279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  <c r="AK79" s="268"/>
      <c r="AL79" s="268"/>
    </row>
    <row r="80" spans="1:38" s="269" customFormat="1" ht="12.75" customHeight="1">
      <c r="A80" s="344"/>
      <c r="B80" s="290"/>
      <c r="C80" s="345"/>
      <c r="D80" s="346"/>
      <c r="E80" s="347"/>
      <c r="F80" s="293"/>
      <c r="G80" s="293"/>
      <c r="H80" s="293"/>
      <c r="I80" s="296"/>
      <c r="J80" s="350"/>
      <c r="K80" s="348"/>
      <c r="L80" s="348"/>
      <c r="M80" s="340"/>
      <c r="N80" s="340"/>
      <c r="O80" s="351"/>
      <c r="P80" s="352"/>
      <c r="Q80" s="278"/>
      <c r="R80" s="279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</row>
    <row r="81" spans="1:38" s="269" customFormat="1" ht="12.75" customHeight="1">
      <c r="A81" s="344"/>
      <c r="B81" s="290"/>
      <c r="C81" s="345"/>
      <c r="D81" s="346"/>
      <c r="E81" s="347"/>
      <c r="F81" s="293"/>
      <c r="G81" s="293"/>
      <c r="H81" s="293"/>
      <c r="I81" s="296"/>
      <c r="J81" s="350"/>
      <c r="K81" s="348"/>
      <c r="L81" s="348"/>
      <c r="M81" s="340"/>
      <c r="N81" s="340"/>
      <c r="O81" s="351"/>
      <c r="P81" s="349"/>
      <c r="Q81" s="278"/>
      <c r="R81" s="279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68"/>
      <c r="AI81" s="268"/>
      <c r="AJ81" s="268"/>
      <c r="AK81" s="268"/>
      <c r="AL81" s="268"/>
    </row>
    <row r="82" spans="1:38" s="269" customFormat="1" ht="12.75" customHeight="1">
      <c r="A82" s="344"/>
      <c r="B82" s="290"/>
      <c r="C82" s="345"/>
      <c r="D82" s="346"/>
      <c r="E82" s="347"/>
      <c r="F82" s="293"/>
      <c r="G82" s="293"/>
      <c r="H82" s="293"/>
      <c r="I82" s="296"/>
      <c r="J82" s="350"/>
      <c r="K82" s="348"/>
      <c r="L82" s="348"/>
      <c r="M82" s="340"/>
      <c r="N82" s="340"/>
      <c r="O82" s="351"/>
      <c r="P82" s="349"/>
      <c r="Q82" s="278"/>
      <c r="R82" s="27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</row>
    <row r="83" spans="1:38" s="269" customFormat="1" ht="12.75" customHeight="1">
      <c r="A83" s="344"/>
      <c r="B83" s="270"/>
      <c r="C83" s="345"/>
      <c r="D83" s="346"/>
      <c r="E83" s="347"/>
      <c r="F83" s="293"/>
      <c r="G83" s="293"/>
      <c r="H83" s="293"/>
      <c r="I83" s="296"/>
      <c r="J83" s="350"/>
      <c r="K83" s="348"/>
      <c r="L83" s="348"/>
      <c r="M83" s="340"/>
      <c r="N83" s="340"/>
      <c r="O83" s="351"/>
      <c r="P83" s="349"/>
      <c r="Q83" s="278"/>
      <c r="R83" s="279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8"/>
      <c r="AL83" s="268"/>
    </row>
    <row r="84" spans="1:38" s="269" customFormat="1" ht="12.75" customHeight="1">
      <c r="A84" s="344"/>
      <c r="B84" s="270"/>
      <c r="C84" s="345"/>
      <c r="D84" s="346"/>
      <c r="E84" s="347"/>
      <c r="F84" s="293"/>
      <c r="G84" s="293"/>
      <c r="H84" s="293"/>
      <c r="I84" s="296"/>
      <c r="J84" s="350"/>
      <c r="K84" s="348"/>
      <c r="L84" s="348"/>
      <c r="M84" s="340"/>
      <c r="N84" s="340"/>
      <c r="O84" s="351"/>
      <c r="P84" s="352"/>
      <c r="Q84" s="278"/>
      <c r="R84" s="279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</row>
    <row r="85" spans="1:38" s="269" customFormat="1" ht="12.75" customHeight="1">
      <c r="A85" s="344"/>
      <c r="B85" s="270"/>
      <c r="C85" s="345"/>
      <c r="D85" s="346"/>
      <c r="E85" s="347"/>
      <c r="F85" s="293"/>
      <c r="G85" s="293"/>
      <c r="H85" s="293"/>
      <c r="I85" s="296"/>
      <c r="J85" s="350"/>
      <c r="K85" s="348"/>
      <c r="L85" s="348"/>
      <c r="M85" s="340"/>
      <c r="N85" s="340"/>
      <c r="O85" s="351"/>
      <c r="P85" s="349"/>
      <c r="Q85" s="278"/>
      <c r="R85" s="279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</row>
    <row r="86" spans="1:38" s="269" customFormat="1" ht="12.75" customHeight="1">
      <c r="A86" s="344"/>
      <c r="B86" s="270"/>
      <c r="C86" s="345"/>
      <c r="D86" s="346"/>
      <c r="E86" s="347"/>
      <c r="F86" s="293"/>
      <c r="G86" s="293"/>
      <c r="H86" s="293"/>
      <c r="I86" s="296"/>
      <c r="J86" s="350"/>
      <c r="K86" s="348"/>
      <c r="L86" s="348"/>
      <c r="M86" s="340"/>
      <c r="N86" s="340"/>
      <c r="O86" s="351"/>
      <c r="P86" s="349"/>
      <c r="Q86" s="278"/>
      <c r="R86" s="279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</row>
    <row r="87" spans="1:38" s="269" customFormat="1" ht="12.75" customHeight="1">
      <c r="A87" s="344"/>
      <c r="B87" s="270"/>
      <c r="C87" s="345"/>
      <c r="D87" s="346"/>
      <c r="E87" s="347"/>
      <c r="F87" s="293"/>
      <c r="G87" s="293"/>
      <c r="H87" s="293"/>
      <c r="I87" s="296"/>
      <c r="J87" s="350"/>
      <c r="K87" s="348"/>
      <c r="L87" s="348"/>
      <c r="M87" s="340"/>
      <c r="N87" s="340"/>
      <c r="O87" s="351"/>
      <c r="P87" s="349"/>
      <c r="Q87" s="278"/>
      <c r="R87" s="279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</row>
    <row r="88" spans="1:38" s="269" customFormat="1" ht="12.75" customHeight="1">
      <c r="A88" s="344"/>
      <c r="B88" s="290"/>
      <c r="C88" s="345"/>
      <c r="D88" s="346"/>
      <c r="E88" s="347"/>
      <c r="F88" s="293"/>
      <c r="G88" s="293"/>
      <c r="H88" s="293"/>
      <c r="I88" s="296"/>
      <c r="J88" s="350"/>
      <c r="K88" s="348"/>
      <c r="L88" s="348"/>
      <c r="M88" s="340"/>
      <c r="N88" s="340"/>
      <c r="O88" s="351"/>
      <c r="P88" s="352"/>
      <c r="Q88" s="278"/>
      <c r="R88" s="279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</row>
    <row r="89" spans="1:38" s="269" customFormat="1" ht="12.75" customHeight="1">
      <c r="A89" s="344"/>
      <c r="B89" s="290"/>
      <c r="C89" s="345"/>
      <c r="D89" s="346"/>
      <c r="E89" s="347"/>
      <c r="F89" s="293"/>
      <c r="G89" s="293"/>
      <c r="H89" s="293"/>
      <c r="I89" s="296"/>
      <c r="J89" s="350"/>
      <c r="K89" s="348"/>
      <c r="L89" s="348"/>
      <c r="M89" s="340"/>
      <c r="N89" s="340"/>
      <c r="O89" s="351"/>
      <c r="P89" s="349"/>
      <c r="Q89" s="278"/>
      <c r="R89" s="279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</row>
    <row r="90" spans="1:38" s="269" customFormat="1" ht="12.75" customHeight="1">
      <c r="A90" s="344"/>
      <c r="B90" s="290"/>
      <c r="C90" s="345"/>
      <c r="D90" s="346"/>
      <c r="E90" s="347"/>
      <c r="F90" s="293"/>
      <c r="G90" s="293"/>
      <c r="H90" s="293"/>
      <c r="I90" s="296"/>
      <c r="J90" s="350"/>
      <c r="K90" s="348"/>
      <c r="L90" s="348"/>
      <c r="M90" s="340"/>
      <c r="N90" s="340"/>
      <c r="O90" s="351"/>
      <c r="P90" s="349"/>
      <c r="Q90" s="278"/>
      <c r="R90" s="279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</row>
    <row r="91" spans="1:38" s="269" customFormat="1" ht="12.75" customHeight="1">
      <c r="A91" s="344"/>
      <c r="B91" s="290"/>
      <c r="C91" s="345"/>
      <c r="D91" s="346"/>
      <c r="E91" s="347"/>
      <c r="F91" s="293"/>
      <c r="G91" s="293"/>
      <c r="H91" s="293"/>
      <c r="I91" s="296"/>
      <c r="J91" s="350"/>
      <c r="K91" s="348"/>
      <c r="L91" s="348"/>
      <c r="M91" s="340"/>
      <c r="N91" s="340"/>
      <c r="O91" s="351"/>
      <c r="P91" s="349"/>
      <c r="Q91" s="278"/>
      <c r="R91" s="279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</row>
    <row r="92" spans="1:38" s="269" customFormat="1" ht="12.75" customHeight="1">
      <c r="A92" s="344"/>
      <c r="B92" s="290"/>
      <c r="C92" s="345"/>
      <c r="D92" s="346"/>
      <c r="E92" s="347"/>
      <c r="F92" s="293"/>
      <c r="G92" s="293"/>
      <c r="H92" s="293"/>
      <c r="I92" s="296"/>
      <c r="J92" s="350"/>
      <c r="K92" s="348"/>
      <c r="L92" s="348"/>
      <c r="M92" s="340"/>
      <c r="N92" s="340"/>
      <c r="O92" s="351"/>
      <c r="P92" s="352"/>
      <c r="Q92" s="278"/>
      <c r="R92" s="279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</row>
    <row r="93" spans="1:38" s="269" customFormat="1" ht="12.75" customHeight="1">
      <c r="A93" s="344"/>
      <c r="B93" s="290"/>
      <c r="C93" s="345"/>
      <c r="D93" s="346"/>
      <c r="E93" s="347"/>
      <c r="F93" s="293"/>
      <c r="G93" s="293"/>
      <c r="H93" s="293"/>
      <c r="I93" s="296"/>
      <c r="J93" s="350"/>
      <c r="K93" s="348"/>
      <c r="L93" s="348"/>
      <c r="M93" s="340"/>
      <c r="N93" s="340"/>
      <c r="O93" s="351"/>
      <c r="P93" s="352"/>
      <c r="Q93" s="278"/>
      <c r="R93" s="279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</row>
    <row r="94" spans="1:38" s="269" customFormat="1" ht="12.75" customHeight="1">
      <c r="A94" s="344"/>
      <c r="B94" s="270"/>
      <c r="C94" s="345"/>
      <c r="D94" s="346"/>
      <c r="E94" s="347"/>
      <c r="F94" s="293"/>
      <c r="G94" s="293"/>
      <c r="H94" s="293"/>
      <c r="I94" s="296"/>
      <c r="J94" s="350"/>
      <c r="K94" s="348"/>
      <c r="L94" s="348"/>
      <c r="M94" s="340"/>
      <c r="N94" s="340"/>
      <c r="O94" s="351"/>
      <c r="P94" s="352"/>
      <c r="Q94" s="278"/>
      <c r="R94" s="279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344"/>
      <c r="B95" s="270"/>
      <c r="C95" s="345"/>
      <c r="D95" s="346"/>
      <c r="E95" s="347"/>
      <c r="F95" s="293"/>
      <c r="G95" s="293"/>
      <c r="H95" s="293"/>
      <c r="I95" s="296"/>
      <c r="J95" s="350"/>
      <c r="K95" s="348"/>
      <c r="L95" s="348"/>
      <c r="M95" s="340"/>
      <c r="N95" s="340"/>
      <c r="O95" s="351"/>
      <c r="P95" s="352"/>
      <c r="Q95" s="278"/>
      <c r="R95" s="279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344"/>
      <c r="B96" s="270"/>
      <c r="C96" s="345"/>
      <c r="D96" s="346"/>
      <c r="E96" s="347"/>
      <c r="F96" s="293"/>
      <c r="G96" s="293"/>
      <c r="H96" s="293"/>
      <c r="I96" s="296"/>
      <c r="J96" s="350"/>
      <c r="K96" s="348"/>
      <c r="L96" s="348"/>
      <c r="M96" s="340"/>
      <c r="N96" s="340"/>
      <c r="O96" s="351"/>
      <c r="P96" s="349"/>
      <c r="Q96" s="278"/>
      <c r="R96" s="279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44"/>
      <c r="B97" s="270"/>
      <c r="C97" s="345"/>
      <c r="D97" s="346"/>
      <c r="E97" s="347"/>
      <c r="F97" s="293"/>
      <c r="G97" s="293"/>
      <c r="H97" s="293"/>
      <c r="I97" s="296"/>
      <c r="J97" s="350"/>
      <c r="K97" s="348"/>
      <c r="L97" s="348"/>
      <c r="M97" s="340"/>
      <c r="N97" s="340"/>
      <c r="O97" s="351"/>
      <c r="P97" s="349"/>
      <c r="Q97" s="278"/>
      <c r="R97" s="279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71"/>
      <c r="B99" s="176"/>
      <c r="C99" s="176"/>
      <c r="D99" s="177"/>
      <c r="E99" s="171"/>
      <c r="F99" s="178"/>
      <c r="G99" s="171"/>
      <c r="H99" s="171"/>
      <c r="I99" s="171"/>
      <c r="J99" s="176"/>
      <c r="K99" s="179"/>
      <c r="L99" s="171"/>
      <c r="M99" s="171"/>
      <c r="N99" s="171"/>
      <c r="O99" s="180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98" t="s">
        <v>638</v>
      </c>
      <c r="B100" s="181"/>
      <c r="C100" s="181"/>
      <c r="D100" s="182"/>
      <c r="E100" s="148"/>
      <c r="F100" s="6"/>
      <c r="G100" s="6"/>
      <c r="H100" s="149"/>
      <c r="I100" s="183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38.25" customHeight="1">
      <c r="A101" s="99" t="s">
        <v>16</v>
      </c>
      <c r="B101" s="100" t="s">
        <v>590</v>
      </c>
      <c r="C101" s="100"/>
      <c r="D101" s="101" t="s">
        <v>601</v>
      </c>
      <c r="E101" s="100" t="s">
        <v>602</v>
      </c>
      <c r="F101" s="100" t="s">
        <v>603</v>
      </c>
      <c r="G101" s="100" t="s">
        <v>604</v>
      </c>
      <c r="H101" s="100" t="s">
        <v>605</v>
      </c>
      <c r="I101" s="100" t="s">
        <v>606</v>
      </c>
      <c r="J101" s="99" t="s">
        <v>607</v>
      </c>
      <c r="K101" s="152" t="s">
        <v>625</v>
      </c>
      <c r="L101" s="153" t="s">
        <v>609</v>
      </c>
      <c r="M101" s="102" t="s">
        <v>610</v>
      </c>
      <c r="N101" s="100" t="s">
        <v>611</v>
      </c>
      <c r="O101" s="101" t="s">
        <v>612</v>
      </c>
      <c r="P101" s="100" t="s">
        <v>863</v>
      </c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4.25" customHeight="1">
      <c r="A102" s="313">
        <v>1</v>
      </c>
      <c r="B102" s="310">
        <v>44420</v>
      </c>
      <c r="C102" s="326"/>
      <c r="D102" s="311" t="s">
        <v>516</v>
      </c>
      <c r="E102" s="312" t="s">
        <v>615</v>
      </c>
      <c r="F102" s="313">
        <v>314</v>
      </c>
      <c r="G102" s="313">
        <v>284</v>
      </c>
      <c r="H102" s="312">
        <v>343.5</v>
      </c>
      <c r="I102" s="314" t="s">
        <v>847</v>
      </c>
      <c r="J102" s="315" t="s">
        <v>853</v>
      </c>
      <c r="K102" s="315">
        <f t="shared" ref="K102" si="45">H102-F102</f>
        <v>29.5</v>
      </c>
      <c r="L102" s="316">
        <f t="shared" ref="L102" si="46">(F102*-0.7)/100</f>
        <v>-2.198</v>
      </c>
      <c r="M102" s="317">
        <f t="shared" ref="M102" si="47">(K102+L102)/F102</f>
        <v>8.6949044585987262E-2</v>
      </c>
      <c r="N102" s="315" t="s">
        <v>613</v>
      </c>
      <c r="O102" s="318">
        <v>44455</v>
      </c>
      <c r="P102" s="315">
        <f>VLOOKUP(D102,'MidCap Intra'!B170:C670,2,0)</f>
        <v>330.8</v>
      </c>
      <c r="Q102" s="1"/>
      <c r="R102" s="1" t="s">
        <v>614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84"/>
      <c r="B103" s="154"/>
      <c r="C103" s="185"/>
      <c r="D103" s="109"/>
      <c r="E103" s="186"/>
      <c r="F103" s="186"/>
      <c r="G103" s="186"/>
      <c r="H103" s="186"/>
      <c r="I103" s="186"/>
      <c r="J103" s="186"/>
      <c r="K103" s="187"/>
      <c r="L103" s="188"/>
      <c r="M103" s="186"/>
      <c r="N103" s="189"/>
      <c r="O103" s="190"/>
      <c r="P103" s="190"/>
      <c r="R103" s="6"/>
      <c r="S103" s="44"/>
      <c r="T103" s="1"/>
      <c r="U103" s="1"/>
      <c r="V103" s="1"/>
      <c r="W103" s="1"/>
      <c r="X103" s="1"/>
      <c r="Y103" s="1"/>
      <c r="Z103" s="1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</row>
    <row r="104" spans="1:38" ht="12.75" customHeight="1">
      <c r="A104" s="132" t="s">
        <v>618</v>
      </c>
      <c r="B104" s="132"/>
      <c r="C104" s="132"/>
      <c r="D104" s="132"/>
      <c r="E104" s="44"/>
      <c r="F104" s="140" t="s">
        <v>620</v>
      </c>
      <c r="G104" s="59"/>
      <c r="H104" s="59"/>
      <c r="I104" s="59"/>
      <c r="J104" s="6"/>
      <c r="K104" s="162"/>
      <c r="L104" s="163"/>
      <c r="M104" s="6"/>
      <c r="N104" s="122"/>
      <c r="O104" s="191"/>
      <c r="P104" s="1"/>
      <c r="Q104" s="1"/>
      <c r="R104" s="6"/>
      <c r="S104" s="1"/>
      <c r="T104" s="1"/>
      <c r="U104" s="1"/>
      <c r="V104" s="1"/>
      <c r="W104" s="1"/>
      <c r="X104" s="1"/>
      <c r="Y104" s="1"/>
    </row>
    <row r="105" spans="1:38" ht="12.75" customHeight="1">
      <c r="A105" s="139" t="s">
        <v>619</v>
      </c>
      <c r="B105" s="132"/>
      <c r="C105" s="132"/>
      <c r="D105" s="132"/>
      <c r="E105" s="6"/>
      <c r="F105" s="140" t="s">
        <v>622</v>
      </c>
      <c r="G105" s="6"/>
      <c r="H105" s="6" t="s">
        <v>845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39"/>
      <c r="B106" s="132"/>
      <c r="C106" s="132"/>
      <c r="D106" s="132"/>
      <c r="E106" s="6"/>
      <c r="F106" s="140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9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"/>
      <c r="B107" s="147" t="s">
        <v>639</v>
      </c>
      <c r="C107" s="147"/>
      <c r="D107" s="147"/>
      <c r="E107" s="147"/>
      <c r="F107" s="148"/>
      <c r="G107" s="6"/>
      <c r="H107" s="6"/>
      <c r="I107" s="149"/>
      <c r="J107" s="150"/>
      <c r="K107" s="151"/>
      <c r="L107" s="150"/>
      <c r="M107" s="6"/>
      <c r="N107" s="1"/>
      <c r="O107" s="1"/>
      <c r="Q107" s="1"/>
      <c r="R107" s="59"/>
      <c r="S107" s="1"/>
      <c r="T107" s="1"/>
      <c r="U107" s="1"/>
      <c r="V107" s="1"/>
      <c r="W107" s="1"/>
      <c r="X107" s="1"/>
      <c r="Y107" s="1"/>
      <c r="Z107" s="1"/>
    </row>
    <row r="108" spans="1:38" ht="38.25" customHeight="1">
      <c r="A108" s="99" t="s">
        <v>16</v>
      </c>
      <c r="B108" s="100" t="s">
        <v>590</v>
      </c>
      <c r="C108" s="100"/>
      <c r="D108" s="101" t="s">
        <v>601</v>
      </c>
      <c r="E108" s="100" t="s">
        <v>602</v>
      </c>
      <c r="F108" s="100" t="s">
        <v>603</v>
      </c>
      <c r="G108" s="100" t="s">
        <v>624</v>
      </c>
      <c r="H108" s="100" t="s">
        <v>605</v>
      </c>
      <c r="I108" s="100" t="s">
        <v>606</v>
      </c>
      <c r="J108" s="192" t="s">
        <v>607</v>
      </c>
      <c r="K108" s="152" t="s">
        <v>625</v>
      </c>
      <c r="L108" s="166" t="s">
        <v>633</v>
      </c>
      <c r="M108" s="100" t="s">
        <v>634</v>
      </c>
      <c r="N108" s="153" t="s">
        <v>609</v>
      </c>
      <c r="O108" s="102" t="s">
        <v>610</v>
      </c>
      <c r="P108" s="100" t="s">
        <v>611</v>
      </c>
      <c r="Q108" s="101" t="s">
        <v>612</v>
      </c>
      <c r="R108" s="59"/>
      <c r="S108" s="1"/>
      <c r="T108" s="1"/>
      <c r="U108" s="1"/>
      <c r="V108" s="1"/>
      <c r="W108" s="1"/>
      <c r="X108" s="1"/>
      <c r="Y108" s="1"/>
      <c r="Z108" s="1"/>
    </row>
    <row r="109" spans="1:38" ht="14.25" customHeight="1">
      <c r="A109" s="113"/>
      <c r="B109" s="115"/>
      <c r="C109" s="193"/>
      <c r="D109" s="116"/>
      <c r="E109" s="117"/>
      <c r="F109" s="194"/>
      <c r="G109" s="113"/>
      <c r="H109" s="117"/>
      <c r="I109" s="118"/>
      <c r="J109" s="195"/>
      <c r="K109" s="195"/>
      <c r="L109" s="196"/>
      <c r="M109" s="107"/>
      <c r="N109" s="196"/>
      <c r="O109" s="197"/>
      <c r="P109" s="198"/>
      <c r="Q109" s="199"/>
      <c r="R109" s="160"/>
      <c r="S109" s="126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8" ht="14.25" customHeight="1">
      <c r="A110" s="113"/>
      <c r="B110" s="115"/>
      <c r="C110" s="193"/>
      <c r="D110" s="116"/>
      <c r="E110" s="117"/>
      <c r="F110" s="194"/>
      <c r="G110" s="113"/>
      <c r="H110" s="117"/>
      <c r="I110" s="118"/>
      <c r="J110" s="195"/>
      <c r="K110" s="195"/>
      <c r="L110" s="196"/>
      <c r="M110" s="107"/>
      <c r="N110" s="196"/>
      <c r="O110" s="197"/>
      <c r="P110" s="198"/>
      <c r="Q110" s="199"/>
      <c r="R110" s="160"/>
      <c r="S110" s="126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38" ht="14.25" customHeight="1">
      <c r="A111" s="113"/>
      <c r="B111" s="115"/>
      <c r="C111" s="193"/>
      <c r="D111" s="116"/>
      <c r="E111" s="117"/>
      <c r="F111" s="194"/>
      <c r="G111" s="113"/>
      <c r="H111" s="117"/>
      <c r="I111" s="118"/>
      <c r="J111" s="195"/>
      <c r="K111" s="195"/>
      <c r="L111" s="196"/>
      <c r="M111" s="107"/>
      <c r="N111" s="196"/>
      <c r="O111" s="197"/>
      <c r="P111" s="198"/>
      <c r="Q111" s="199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93"/>
      <c r="D112" s="116"/>
      <c r="E112" s="117"/>
      <c r="F112" s="195"/>
      <c r="G112" s="113"/>
      <c r="H112" s="117"/>
      <c r="I112" s="118"/>
      <c r="J112" s="195"/>
      <c r="K112" s="195"/>
      <c r="L112" s="196"/>
      <c r="M112" s="107"/>
      <c r="N112" s="196"/>
      <c r="O112" s="197"/>
      <c r="P112" s="198"/>
      <c r="Q112" s="199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93"/>
      <c r="D113" s="116"/>
      <c r="E113" s="117"/>
      <c r="F113" s="195"/>
      <c r="G113" s="113"/>
      <c r="H113" s="117"/>
      <c r="I113" s="118"/>
      <c r="J113" s="195"/>
      <c r="K113" s="195"/>
      <c r="L113" s="196"/>
      <c r="M113" s="107"/>
      <c r="N113" s="196"/>
      <c r="O113" s="197"/>
      <c r="P113" s="198"/>
      <c r="Q113" s="199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3"/>
      <c r="B114" s="115"/>
      <c r="C114" s="193"/>
      <c r="D114" s="116"/>
      <c r="E114" s="117"/>
      <c r="F114" s="194"/>
      <c r="G114" s="113"/>
      <c r="H114" s="117"/>
      <c r="I114" s="118"/>
      <c r="J114" s="195"/>
      <c r="K114" s="195"/>
      <c r="L114" s="196"/>
      <c r="M114" s="107"/>
      <c r="N114" s="196"/>
      <c r="O114" s="197"/>
      <c r="P114" s="198"/>
      <c r="Q114" s="199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93"/>
      <c r="D115" s="116"/>
      <c r="E115" s="117"/>
      <c r="F115" s="194"/>
      <c r="G115" s="113"/>
      <c r="H115" s="117"/>
      <c r="I115" s="118"/>
      <c r="J115" s="195"/>
      <c r="K115" s="195"/>
      <c r="L115" s="195"/>
      <c r="M115" s="195"/>
      <c r="N115" s="196"/>
      <c r="O115" s="200"/>
      <c r="P115" s="198"/>
      <c r="Q115" s="199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13"/>
      <c r="B116" s="115"/>
      <c r="C116" s="193"/>
      <c r="D116" s="116"/>
      <c r="E116" s="117"/>
      <c r="F116" s="195"/>
      <c r="G116" s="113"/>
      <c r="H116" s="117"/>
      <c r="I116" s="118"/>
      <c r="J116" s="195"/>
      <c r="K116" s="195"/>
      <c r="L116" s="196"/>
      <c r="M116" s="107"/>
      <c r="N116" s="196"/>
      <c r="O116" s="197"/>
      <c r="P116" s="198"/>
      <c r="Q116" s="199"/>
      <c r="R116" s="160"/>
      <c r="S116" s="126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13"/>
      <c r="B117" s="115"/>
      <c r="C117" s="193"/>
      <c r="D117" s="116"/>
      <c r="E117" s="117"/>
      <c r="F117" s="194"/>
      <c r="G117" s="113"/>
      <c r="H117" s="117"/>
      <c r="I117" s="118"/>
      <c r="J117" s="201"/>
      <c r="K117" s="201"/>
      <c r="L117" s="201"/>
      <c r="M117" s="201"/>
      <c r="N117" s="202"/>
      <c r="O117" s="197"/>
      <c r="P117" s="119"/>
      <c r="Q117" s="199"/>
      <c r="R117" s="160"/>
      <c r="S117" s="126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39"/>
      <c r="B118" s="132"/>
      <c r="C118" s="132"/>
      <c r="D118" s="132"/>
      <c r="E118" s="6"/>
      <c r="F118" s="140"/>
      <c r="G118" s="6"/>
      <c r="H118" s="6"/>
      <c r="I118" s="6"/>
      <c r="J118" s="1"/>
      <c r="K118" s="6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9"/>
      <c r="B119" s="132"/>
      <c r="C119" s="132"/>
      <c r="D119" s="132"/>
      <c r="E119" s="6"/>
      <c r="F119" s="140"/>
      <c r="G119" s="59"/>
      <c r="H119" s="44"/>
      <c r="I119" s="59"/>
      <c r="J119" s="6"/>
      <c r="K119" s="162"/>
      <c r="L119" s="163"/>
      <c r="M119" s="6"/>
      <c r="N119" s="122"/>
      <c r="O119" s="164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59"/>
      <c r="B120" s="121"/>
      <c r="C120" s="121"/>
      <c r="D120" s="44"/>
      <c r="E120" s="59"/>
      <c r="F120" s="59"/>
      <c r="G120" s="59"/>
      <c r="H120" s="44"/>
      <c r="I120" s="59"/>
      <c r="J120" s="6"/>
      <c r="K120" s="162"/>
      <c r="L120" s="163"/>
      <c r="M120" s="6"/>
      <c r="N120" s="122"/>
      <c r="O120" s="164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44"/>
      <c r="B121" s="203" t="s">
        <v>640</v>
      </c>
      <c r="C121" s="203"/>
      <c r="D121" s="203"/>
      <c r="E121" s="203"/>
      <c r="F121" s="6"/>
      <c r="G121" s="6"/>
      <c r="H121" s="150"/>
      <c r="I121" s="6"/>
      <c r="J121" s="150"/>
      <c r="K121" s="151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9" t="s">
        <v>16</v>
      </c>
      <c r="B122" s="100" t="s">
        <v>590</v>
      </c>
      <c r="C122" s="100"/>
      <c r="D122" s="101" t="s">
        <v>601</v>
      </c>
      <c r="E122" s="100" t="s">
        <v>602</v>
      </c>
      <c r="F122" s="100" t="s">
        <v>603</v>
      </c>
      <c r="G122" s="100" t="s">
        <v>641</v>
      </c>
      <c r="H122" s="100" t="s">
        <v>642</v>
      </c>
      <c r="I122" s="100" t="s">
        <v>606</v>
      </c>
      <c r="J122" s="204" t="s">
        <v>607</v>
      </c>
      <c r="K122" s="100" t="s">
        <v>608</v>
      </c>
      <c r="L122" s="100" t="s">
        <v>643</v>
      </c>
      <c r="M122" s="100" t="s">
        <v>611</v>
      </c>
      <c r="N122" s="101" t="s">
        <v>612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205">
        <v>1</v>
      </c>
      <c r="B123" s="206">
        <v>41579</v>
      </c>
      <c r="C123" s="206"/>
      <c r="D123" s="207" t="s">
        <v>644</v>
      </c>
      <c r="E123" s="208" t="s">
        <v>645</v>
      </c>
      <c r="F123" s="209">
        <v>82</v>
      </c>
      <c r="G123" s="208" t="s">
        <v>646</v>
      </c>
      <c r="H123" s="208">
        <v>100</v>
      </c>
      <c r="I123" s="210">
        <v>100</v>
      </c>
      <c r="J123" s="211" t="s">
        <v>647</v>
      </c>
      <c r="K123" s="212">
        <f t="shared" ref="K123:K175" si="48">H123-F123</f>
        <v>18</v>
      </c>
      <c r="L123" s="213">
        <f t="shared" ref="L123:L175" si="49">K123/F123</f>
        <v>0.21951219512195122</v>
      </c>
      <c r="M123" s="208" t="s">
        <v>613</v>
      </c>
      <c r="N123" s="214">
        <v>42657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205">
        <v>2</v>
      </c>
      <c r="B124" s="206">
        <v>41794</v>
      </c>
      <c r="C124" s="206"/>
      <c r="D124" s="207" t="s">
        <v>648</v>
      </c>
      <c r="E124" s="208" t="s">
        <v>615</v>
      </c>
      <c r="F124" s="209">
        <v>257</v>
      </c>
      <c r="G124" s="208" t="s">
        <v>646</v>
      </c>
      <c r="H124" s="208">
        <v>300</v>
      </c>
      <c r="I124" s="210">
        <v>300</v>
      </c>
      <c r="J124" s="211" t="s">
        <v>647</v>
      </c>
      <c r="K124" s="212">
        <f t="shared" si="48"/>
        <v>43</v>
      </c>
      <c r="L124" s="213">
        <f t="shared" si="49"/>
        <v>0.16731517509727625</v>
      </c>
      <c r="M124" s="208" t="s">
        <v>613</v>
      </c>
      <c r="N124" s="214">
        <v>41822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205">
        <v>3</v>
      </c>
      <c r="B125" s="206">
        <v>41828</v>
      </c>
      <c r="C125" s="206"/>
      <c r="D125" s="207" t="s">
        <v>649</v>
      </c>
      <c r="E125" s="208" t="s">
        <v>615</v>
      </c>
      <c r="F125" s="209">
        <v>393</v>
      </c>
      <c r="G125" s="208" t="s">
        <v>646</v>
      </c>
      <c r="H125" s="208">
        <v>468</v>
      </c>
      <c r="I125" s="210">
        <v>468</v>
      </c>
      <c r="J125" s="211" t="s">
        <v>647</v>
      </c>
      <c r="K125" s="212">
        <f t="shared" si="48"/>
        <v>75</v>
      </c>
      <c r="L125" s="213">
        <f t="shared" si="49"/>
        <v>0.19083969465648856</v>
      </c>
      <c r="M125" s="208" t="s">
        <v>613</v>
      </c>
      <c r="N125" s="214">
        <v>41863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205">
        <v>4</v>
      </c>
      <c r="B126" s="206">
        <v>41857</v>
      </c>
      <c r="C126" s="206"/>
      <c r="D126" s="207" t="s">
        <v>650</v>
      </c>
      <c r="E126" s="208" t="s">
        <v>615</v>
      </c>
      <c r="F126" s="209">
        <v>205</v>
      </c>
      <c r="G126" s="208" t="s">
        <v>646</v>
      </c>
      <c r="H126" s="208">
        <v>275</v>
      </c>
      <c r="I126" s="210">
        <v>250</v>
      </c>
      <c r="J126" s="211" t="s">
        <v>647</v>
      </c>
      <c r="K126" s="212">
        <f t="shared" si="48"/>
        <v>70</v>
      </c>
      <c r="L126" s="213">
        <f t="shared" si="49"/>
        <v>0.34146341463414637</v>
      </c>
      <c r="M126" s="208" t="s">
        <v>613</v>
      </c>
      <c r="N126" s="214">
        <v>41962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205">
        <v>5</v>
      </c>
      <c r="B127" s="206">
        <v>41886</v>
      </c>
      <c r="C127" s="206"/>
      <c r="D127" s="207" t="s">
        <v>651</v>
      </c>
      <c r="E127" s="208" t="s">
        <v>615</v>
      </c>
      <c r="F127" s="209">
        <v>162</v>
      </c>
      <c r="G127" s="208" t="s">
        <v>646</v>
      </c>
      <c r="H127" s="208">
        <v>190</v>
      </c>
      <c r="I127" s="210">
        <v>190</v>
      </c>
      <c r="J127" s="211" t="s">
        <v>647</v>
      </c>
      <c r="K127" s="212">
        <f t="shared" si="48"/>
        <v>28</v>
      </c>
      <c r="L127" s="213">
        <f t="shared" si="49"/>
        <v>0.1728395061728395</v>
      </c>
      <c r="M127" s="208" t="s">
        <v>613</v>
      </c>
      <c r="N127" s="214">
        <v>42006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205">
        <v>6</v>
      </c>
      <c r="B128" s="206">
        <v>41886</v>
      </c>
      <c r="C128" s="206"/>
      <c r="D128" s="207" t="s">
        <v>652</v>
      </c>
      <c r="E128" s="208" t="s">
        <v>615</v>
      </c>
      <c r="F128" s="209">
        <v>75</v>
      </c>
      <c r="G128" s="208" t="s">
        <v>646</v>
      </c>
      <c r="H128" s="208">
        <v>91.5</v>
      </c>
      <c r="I128" s="210" t="s">
        <v>653</v>
      </c>
      <c r="J128" s="211" t="s">
        <v>654</v>
      </c>
      <c r="K128" s="212">
        <f t="shared" si="48"/>
        <v>16.5</v>
      </c>
      <c r="L128" s="213">
        <f t="shared" si="49"/>
        <v>0.22</v>
      </c>
      <c r="M128" s="208" t="s">
        <v>613</v>
      </c>
      <c r="N128" s="214">
        <v>41954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7</v>
      </c>
      <c r="B129" s="206">
        <v>41913</v>
      </c>
      <c r="C129" s="206"/>
      <c r="D129" s="207" t="s">
        <v>655</v>
      </c>
      <c r="E129" s="208" t="s">
        <v>615</v>
      </c>
      <c r="F129" s="209">
        <v>850</v>
      </c>
      <c r="G129" s="208" t="s">
        <v>646</v>
      </c>
      <c r="H129" s="208">
        <v>982.5</v>
      </c>
      <c r="I129" s="210">
        <v>1050</v>
      </c>
      <c r="J129" s="211" t="s">
        <v>656</v>
      </c>
      <c r="K129" s="212">
        <f t="shared" si="48"/>
        <v>132.5</v>
      </c>
      <c r="L129" s="213">
        <f t="shared" si="49"/>
        <v>0.15588235294117647</v>
      </c>
      <c r="M129" s="208" t="s">
        <v>613</v>
      </c>
      <c r="N129" s="214">
        <v>42039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8</v>
      </c>
      <c r="B130" s="206">
        <v>41913</v>
      </c>
      <c r="C130" s="206"/>
      <c r="D130" s="207" t="s">
        <v>657</v>
      </c>
      <c r="E130" s="208" t="s">
        <v>615</v>
      </c>
      <c r="F130" s="209">
        <v>475</v>
      </c>
      <c r="G130" s="208" t="s">
        <v>646</v>
      </c>
      <c r="H130" s="208">
        <v>515</v>
      </c>
      <c r="I130" s="210">
        <v>600</v>
      </c>
      <c r="J130" s="211" t="s">
        <v>658</v>
      </c>
      <c r="K130" s="212">
        <f t="shared" si="48"/>
        <v>40</v>
      </c>
      <c r="L130" s="213">
        <f t="shared" si="49"/>
        <v>8.4210526315789472E-2</v>
      </c>
      <c r="M130" s="208" t="s">
        <v>613</v>
      </c>
      <c r="N130" s="214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9</v>
      </c>
      <c r="B131" s="206">
        <v>41913</v>
      </c>
      <c r="C131" s="206"/>
      <c r="D131" s="207" t="s">
        <v>659</v>
      </c>
      <c r="E131" s="208" t="s">
        <v>615</v>
      </c>
      <c r="F131" s="209">
        <v>86</v>
      </c>
      <c r="G131" s="208" t="s">
        <v>646</v>
      </c>
      <c r="H131" s="208">
        <v>99</v>
      </c>
      <c r="I131" s="210">
        <v>140</v>
      </c>
      <c r="J131" s="211" t="s">
        <v>660</v>
      </c>
      <c r="K131" s="212">
        <f t="shared" si="48"/>
        <v>13</v>
      </c>
      <c r="L131" s="213">
        <f t="shared" si="49"/>
        <v>0.15116279069767441</v>
      </c>
      <c r="M131" s="208" t="s">
        <v>613</v>
      </c>
      <c r="N131" s="21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10</v>
      </c>
      <c r="B132" s="206">
        <v>41926</v>
      </c>
      <c r="C132" s="206"/>
      <c r="D132" s="207" t="s">
        <v>661</v>
      </c>
      <c r="E132" s="208" t="s">
        <v>615</v>
      </c>
      <c r="F132" s="209">
        <v>496.6</v>
      </c>
      <c r="G132" s="208" t="s">
        <v>646</v>
      </c>
      <c r="H132" s="208">
        <v>621</v>
      </c>
      <c r="I132" s="210">
        <v>580</v>
      </c>
      <c r="J132" s="211" t="s">
        <v>647</v>
      </c>
      <c r="K132" s="212">
        <f t="shared" si="48"/>
        <v>124.39999999999998</v>
      </c>
      <c r="L132" s="213">
        <f t="shared" si="49"/>
        <v>0.25050342327829234</v>
      </c>
      <c r="M132" s="208" t="s">
        <v>613</v>
      </c>
      <c r="N132" s="214">
        <v>42605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11</v>
      </c>
      <c r="B133" s="206">
        <v>41926</v>
      </c>
      <c r="C133" s="206"/>
      <c r="D133" s="207" t="s">
        <v>662</v>
      </c>
      <c r="E133" s="208" t="s">
        <v>615</v>
      </c>
      <c r="F133" s="209">
        <v>2481.9</v>
      </c>
      <c r="G133" s="208" t="s">
        <v>646</v>
      </c>
      <c r="H133" s="208">
        <v>2840</v>
      </c>
      <c r="I133" s="210">
        <v>2870</v>
      </c>
      <c r="J133" s="211" t="s">
        <v>663</v>
      </c>
      <c r="K133" s="212">
        <f t="shared" si="48"/>
        <v>358.09999999999991</v>
      </c>
      <c r="L133" s="213">
        <f t="shared" si="49"/>
        <v>0.14428462065353154</v>
      </c>
      <c r="M133" s="208" t="s">
        <v>613</v>
      </c>
      <c r="N133" s="214">
        <v>42017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12</v>
      </c>
      <c r="B134" s="206">
        <v>41928</v>
      </c>
      <c r="C134" s="206"/>
      <c r="D134" s="207" t="s">
        <v>664</v>
      </c>
      <c r="E134" s="208" t="s">
        <v>615</v>
      </c>
      <c r="F134" s="209">
        <v>84.5</v>
      </c>
      <c r="G134" s="208" t="s">
        <v>646</v>
      </c>
      <c r="H134" s="208">
        <v>93</v>
      </c>
      <c r="I134" s="210">
        <v>110</v>
      </c>
      <c r="J134" s="211" t="s">
        <v>665</v>
      </c>
      <c r="K134" s="212">
        <f t="shared" si="48"/>
        <v>8.5</v>
      </c>
      <c r="L134" s="213">
        <f t="shared" si="49"/>
        <v>0.10059171597633136</v>
      </c>
      <c r="M134" s="208" t="s">
        <v>613</v>
      </c>
      <c r="N134" s="214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13</v>
      </c>
      <c r="B135" s="206">
        <v>41928</v>
      </c>
      <c r="C135" s="206"/>
      <c r="D135" s="207" t="s">
        <v>666</v>
      </c>
      <c r="E135" s="208" t="s">
        <v>615</v>
      </c>
      <c r="F135" s="209">
        <v>401</v>
      </c>
      <c r="G135" s="208" t="s">
        <v>646</v>
      </c>
      <c r="H135" s="208">
        <v>428</v>
      </c>
      <c r="I135" s="210">
        <v>450</v>
      </c>
      <c r="J135" s="211" t="s">
        <v>667</v>
      </c>
      <c r="K135" s="212">
        <f t="shared" si="48"/>
        <v>27</v>
      </c>
      <c r="L135" s="213">
        <f t="shared" si="49"/>
        <v>6.7331670822942641E-2</v>
      </c>
      <c r="M135" s="208" t="s">
        <v>613</v>
      </c>
      <c r="N135" s="214">
        <v>42020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14</v>
      </c>
      <c r="B136" s="206">
        <v>41928</v>
      </c>
      <c r="C136" s="206"/>
      <c r="D136" s="207" t="s">
        <v>668</v>
      </c>
      <c r="E136" s="208" t="s">
        <v>615</v>
      </c>
      <c r="F136" s="209">
        <v>101</v>
      </c>
      <c r="G136" s="208" t="s">
        <v>646</v>
      </c>
      <c r="H136" s="208">
        <v>112</v>
      </c>
      <c r="I136" s="210">
        <v>120</v>
      </c>
      <c r="J136" s="211" t="s">
        <v>669</v>
      </c>
      <c r="K136" s="212">
        <f t="shared" si="48"/>
        <v>11</v>
      </c>
      <c r="L136" s="213">
        <f t="shared" si="49"/>
        <v>0.10891089108910891</v>
      </c>
      <c r="M136" s="208" t="s">
        <v>613</v>
      </c>
      <c r="N136" s="21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15</v>
      </c>
      <c r="B137" s="206">
        <v>41954</v>
      </c>
      <c r="C137" s="206"/>
      <c r="D137" s="207" t="s">
        <v>670</v>
      </c>
      <c r="E137" s="208" t="s">
        <v>615</v>
      </c>
      <c r="F137" s="209">
        <v>59</v>
      </c>
      <c r="G137" s="208" t="s">
        <v>646</v>
      </c>
      <c r="H137" s="208">
        <v>76</v>
      </c>
      <c r="I137" s="210">
        <v>76</v>
      </c>
      <c r="J137" s="211" t="s">
        <v>647</v>
      </c>
      <c r="K137" s="212">
        <f t="shared" si="48"/>
        <v>17</v>
      </c>
      <c r="L137" s="213">
        <f t="shared" si="49"/>
        <v>0.28813559322033899</v>
      </c>
      <c r="M137" s="208" t="s">
        <v>613</v>
      </c>
      <c r="N137" s="214">
        <v>43032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16</v>
      </c>
      <c r="B138" s="206">
        <v>41954</v>
      </c>
      <c r="C138" s="206"/>
      <c r="D138" s="207" t="s">
        <v>659</v>
      </c>
      <c r="E138" s="208" t="s">
        <v>615</v>
      </c>
      <c r="F138" s="209">
        <v>99</v>
      </c>
      <c r="G138" s="208" t="s">
        <v>646</v>
      </c>
      <c r="H138" s="208">
        <v>120</v>
      </c>
      <c r="I138" s="210">
        <v>120</v>
      </c>
      <c r="J138" s="211" t="s">
        <v>627</v>
      </c>
      <c r="K138" s="212">
        <f t="shared" si="48"/>
        <v>21</v>
      </c>
      <c r="L138" s="213">
        <f t="shared" si="49"/>
        <v>0.21212121212121213</v>
      </c>
      <c r="M138" s="208" t="s">
        <v>613</v>
      </c>
      <c r="N138" s="214">
        <v>41960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17</v>
      </c>
      <c r="B139" s="206">
        <v>41956</v>
      </c>
      <c r="C139" s="206"/>
      <c r="D139" s="207" t="s">
        <v>671</v>
      </c>
      <c r="E139" s="208" t="s">
        <v>615</v>
      </c>
      <c r="F139" s="209">
        <v>22</v>
      </c>
      <c r="G139" s="208" t="s">
        <v>646</v>
      </c>
      <c r="H139" s="208">
        <v>33.549999999999997</v>
      </c>
      <c r="I139" s="210">
        <v>32</v>
      </c>
      <c r="J139" s="211" t="s">
        <v>672</v>
      </c>
      <c r="K139" s="212">
        <f t="shared" si="48"/>
        <v>11.549999999999997</v>
      </c>
      <c r="L139" s="213">
        <f t="shared" si="49"/>
        <v>0.52499999999999991</v>
      </c>
      <c r="M139" s="208" t="s">
        <v>613</v>
      </c>
      <c r="N139" s="214">
        <v>42188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18</v>
      </c>
      <c r="B140" s="206">
        <v>41976</v>
      </c>
      <c r="C140" s="206"/>
      <c r="D140" s="207" t="s">
        <v>673</v>
      </c>
      <c r="E140" s="208" t="s">
        <v>615</v>
      </c>
      <c r="F140" s="209">
        <v>440</v>
      </c>
      <c r="G140" s="208" t="s">
        <v>646</v>
      </c>
      <c r="H140" s="208">
        <v>520</v>
      </c>
      <c r="I140" s="210">
        <v>520</v>
      </c>
      <c r="J140" s="211" t="s">
        <v>674</v>
      </c>
      <c r="K140" s="212">
        <f t="shared" si="48"/>
        <v>80</v>
      </c>
      <c r="L140" s="213">
        <f t="shared" si="49"/>
        <v>0.18181818181818182</v>
      </c>
      <c r="M140" s="208" t="s">
        <v>613</v>
      </c>
      <c r="N140" s="214">
        <v>42208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19</v>
      </c>
      <c r="B141" s="206">
        <v>41976</v>
      </c>
      <c r="C141" s="206"/>
      <c r="D141" s="207" t="s">
        <v>675</v>
      </c>
      <c r="E141" s="208" t="s">
        <v>615</v>
      </c>
      <c r="F141" s="209">
        <v>360</v>
      </c>
      <c r="G141" s="208" t="s">
        <v>646</v>
      </c>
      <c r="H141" s="208">
        <v>427</v>
      </c>
      <c r="I141" s="210">
        <v>425</v>
      </c>
      <c r="J141" s="211" t="s">
        <v>676</v>
      </c>
      <c r="K141" s="212">
        <f t="shared" si="48"/>
        <v>67</v>
      </c>
      <c r="L141" s="213">
        <f t="shared" si="49"/>
        <v>0.18611111111111112</v>
      </c>
      <c r="M141" s="208" t="s">
        <v>613</v>
      </c>
      <c r="N141" s="214">
        <v>42058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20</v>
      </c>
      <c r="B142" s="206">
        <v>42012</v>
      </c>
      <c r="C142" s="206"/>
      <c r="D142" s="207" t="s">
        <v>677</v>
      </c>
      <c r="E142" s="208" t="s">
        <v>615</v>
      </c>
      <c r="F142" s="209">
        <v>360</v>
      </c>
      <c r="G142" s="208" t="s">
        <v>646</v>
      </c>
      <c r="H142" s="208">
        <v>455</v>
      </c>
      <c r="I142" s="210">
        <v>420</v>
      </c>
      <c r="J142" s="211" t="s">
        <v>678</v>
      </c>
      <c r="K142" s="212">
        <f t="shared" si="48"/>
        <v>95</v>
      </c>
      <c r="L142" s="213">
        <f t="shared" si="49"/>
        <v>0.2638888888888889</v>
      </c>
      <c r="M142" s="208" t="s">
        <v>613</v>
      </c>
      <c r="N142" s="214">
        <v>42024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21</v>
      </c>
      <c r="B143" s="206">
        <v>42012</v>
      </c>
      <c r="C143" s="206"/>
      <c r="D143" s="207" t="s">
        <v>679</v>
      </c>
      <c r="E143" s="208" t="s">
        <v>615</v>
      </c>
      <c r="F143" s="209">
        <v>130</v>
      </c>
      <c r="G143" s="208"/>
      <c r="H143" s="208">
        <v>175.5</v>
      </c>
      <c r="I143" s="210">
        <v>165</v>
      </c>
      <c r="J143" s="211" t="s">
        <v>680</v>
      </c>
      <c r="K143" s="212">
        <f t="shared" si="48"/>
        <v>45.5</v>
      </c>
      <c r="L143" s="213">
        <f t="shared" si="49"/>
        <v>0.35</v>
      </c>
      <c r="M143" s="208" t="s">
        <v>613</v>
      </c>
      <c r="N143" s="214">
        <v>43088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22</v>
      </c>
      <c r="B144" s="206">
        <v>42040</v>
      </c>
      <c r="C144" s="206"/>
      <c r="D144" s="207" t="s">
        <v>392</v>
      </c>
      <c r="E144" s="208" t="s">
        <v>645</v>
      </c>
      <c r="F144" s="209">
        <v>98</v>
      </c>
      <c r="G144" s="208"/>
      <c r="H144" s="208">
        <v>120</v>
      </c>
      <c r="I144" s="210">
        <v>120</v>
      </c>
      <c r="J144" s="211" t="s">
        <v>647</v>
      </c>
      <c r="K144" s="212">
        <f t="shared" si="48"/>
        <v>22</v>
      </c>
      <c r="L144" s="213">
        <f t="shared" si="49"/>
        <v>0.22448979591836735</v>
      </c>
      <c r="M144" s="208" t="s">
        <v>613</v>
      </c>
      <c r="N144" s="214">
        <v>42753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23</v>
      </c>
      <c r="B145" s="206">
        <v>42040</v>
      </c>
      <c r="C145" s="206"/>
      <c r="D145" s="207" t="s">
        <v>681</v>
      </c>
      <c r="E145" s="208" t="s">
        <v>645</v>
      </c>
      <c r="F145" s="209">
        <v>196</v>
      </c>
      <c r="G145" s="208"/>
      <c r="H145" s="208">
        <v>262</v>
      </c>
      <c r="I145" s="210">
        <v>255</v>
      </c>
      <c r="J145" s="211" t="s">
        <v>647</v>
      </c>
      <c r="K145" s="212">
        <f t="shared" si="48"/>
        <v>66</v>
      </c>
      <c r="L145" s="213">
        <f t="shared" si="49"/>
        <v>0.33673469387755101</v>
      </c>
      <c r="M145" s="208" t="s">
        <v>613</v>
      </c>
      <c r="N145" s="214">
        <v>42599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5">
        <v>24</v>
      </c>
      <c r="B146" s="216">
        <v>42067</v>
      </c>
      <c r="C146" s="216"/>
      <c r="D146" s="217" t="s">
        <v>391</v>
      </c>
      <c r="E146" s="218" t="s">
        <v>645</v>
      </c>
      <c r="F146" s="219">
        <v>235</v>
      </c>
      <c r="G146" s="219"/>
      <c r="H146" s="220">
        <v>77</v>
      </c>
      <c r="I146" s="220" t="s">
        <v>682</v>
      </c>
      <c r="J146" s="221" t="s">
        <v>683</v>
      </c>
      <c r="K146" s="222">
        <f t="shared" si="48"/>
        <v>-158</v>
      </c>
      <c r="L146" s="223">
        <f t="shared" si="49"/>
        <v>-0.67234042553191486</v>
      </c>
      <c r="M146" s="219" t="s">
        <v>626</v>
      </c>
      <c r="N146" s="216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25</v>
      </c>
      <c r="B147" s="206">
        <v>42067</v>
      </c>
      <c r="C147" s="206"/>
      <c r="D147" s="207" t="s">
        <v>684</v>
      </c>
      <c r="E147" s="208" t="s">
        <v>645</v>
      </c>
      <c r="F147" s="209">
        <v>185</v>
      </c>
      <c r="G147" s="208"/>
      <c r="H147" s="208">
        <v>224</v>
      </c>
      <c r="I147" s="210" t="s">
        <v>685</v>
      </c>
      <c r="J147" s="211" t="s">
        <v>647</v>
      </c>
      <c r="K147" s="212">
        <f t="shared" si="48"/>
        <v>39</v>
      </c>
      <c r="L147" s="213">
        <f t="shared" si="49"/>
        <v>0.21081081081081082</v>
      </c>
      <c r="M147" s="208" t="s">
        <v>613</v>
      </c>
      <c r="N147" s="214">
        <v>42647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5">
        <v>26</v>
      </c>
      <c r="B148" s="216">
        <v>42090</v>
      </c>
      <c r="C148" s="216"/>
      <c r="D148" s="224" t="s">
        <v>686</v>
      </c>
      <c r="E148" s="219" t="s">
        <v>645</v>
      </c>
      <c r="F148" s="219">
        <v>49.5</v>
      </c>
      <c r="G148" s="220"/>
      <c r="H148" s="220">
        <v>15.85</v>
      </c>
      <c r="I148" s="220">
        <v>67</v>
      </c>
      <c r="J148" s="221" t="s">
        <v>687</v>
      </c>
      <c r="K148" s="220">
        <f t="shared" si="48"/>
        <v>-33.65</v>
      </c>
      <c r="L148" s="225">
        <f t="shared" si="49"/>
        <v>-0.67979797979797973</v>
      </c>
      <c r="M148" s="219" t="s">
        <v>626</v>
      </c>
      <c r="N148" s="226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27</v>
      </c>
      <c r="B149" s="206">
        <v>42093</v>
      </c>
      <c r="C149" s="206"/>
      <c r="D149" s="207" t="s">
        <v>688</v>
      </c>
      <c r="E149" s="208" t="s">
        <v>645</v>
      </c>
      <c r="F149" s="209">
        <v>183.5</v>
      </c>
      <c r="G149" s="208"/>
      <c r="H149" s="208">
        <v>219</v>
      </c>
      <c r="I149" s="210">
        <v>218</v>
      </c>
      <c r="J149" s="211" t="s">
        <v>689</v>
      </c>
      <c r="K149" s="212">
        <f t="shared" si="48"/>
        <v>35.5</v>
      </c>
      <c r="L149" s="213">
        <f t="shared" si="49"/>
        <v>0.19346049046321526</v>
      </c>
      <c r="M149" s="208" t="s">
        <v>613</v>
      </c>
      <c r="N149" s="214">
        <v>42103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28</v>
      </c>
      <c r="B150" s="206">
        <v>42114</v>
      </c>
      <c r="C150" s="206"/>
      <c r="D150" s="207" t="s">
        <v>690</v>
      </c>
      <c r="E150" s="208" t="s">
        <v>645</v>
      </c>
      <c r="F150" s="209">
        <f>(227+237)/2</f>
        <v>232</v>
      </c>
      <c r="G150" s="208"/>
      <c r="H150" s="208">
        <v>298</v>
      </c>
      <c r="I150" s="210">
        <v>298</v>
      </c>
      <c r="J150" s="211" t="s">
        <v>647</v>
      </c>
      <c r="K150" s="212">
        <f t="shared" si="48"/>
        <v>66</v>
      </c>
      <c r="L150" s="213">
        <f t="shared" si="49"/>
        <v>0.28448275862068967</v>
      </c>
      <c r="M150" s="208" t="s">
        <v>613</v>
      </c>
      <c r="N150" s="214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29</v>
      </c>
      <c r="B151" s="206">
        <v>42128</v>
      </c>
      <c r="C151" s="206"/>
      <c r="D151" s="207" t="s">
        <v>691</v>
      </c>
      <c r="E151" s="208" t="s">
        <v>615</v>
      </c>
      <c r="F151" s="209">
        <v>385</v>
      </c>
      <c r="G151" s="208"/>
      <c r="H151" s="208">
        <f>212.5+331</f>
        <v>543.5</v>
      </c>
      <c r="I151" s="210">
        <v>510</v>
      </c>
      <c r="J151" s="211" t="s">
        <v>692</v>
      </c>
      <c r="K151" s="212">
        <f t="shared" si="48"/>
        <v>158.5</v>
      </c>
      <c r="L151" s="213">
        <f t="shared" si="49"/>
        <v>0.41168831168831171</v>
      </c>
      <c r="M151" s="208" t="s">
        <v>613</v>
      </c>
      <c r="N151" s="214">
        <v>42235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30</v>
      </c>
      <c r="B152" s="206">
        <v>42128</v>
      </c>
      <c r="C152" s="206"/>
      <c r="D152" s="207" t="s">
        <v>693</v>
      </c>
      <c r="E152" s="208" t="s">
        <v>615</v>
      </c>
      <c r="F152" s="209">
        <v>115.5</v>
      </c>
      <c r="G152" s="208"/>
      <c r="H152" s="208">
        <v>146</v>
      </c>
      <c r="I152" s="210">
        <v>142</v>
      </c>
      <c r="J152" s="211" t="s">
        <v>694</v>
      </c>
      <c r="K152" s="212">
        <f t="shared" si="48"/>
        <v>30.5</v>
      </c>
      <c r="L152" s="213">
        <f t="shared" si="49"/>
        <v>0.26406926406926406</v>
      </c>
      <c r="M152" s="208" t="s">
        <v>613</v>
      </c>
      <c r="N152" s="214">
        <v>42202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31</v>
      </c>
      <c r="B153" s="206">
        <v>42151</v>
      </c>
      <c r="C153" s="206"/>
      <c r="D153" s="207" t="s">
        <v>695</v>
      </c>
      <c r="E153" s="208" t="s">
        <v>615</v>
      </c>
      <c r="F153" s="209">
        <v>237.5</v>
      </c>
      <c r="G153" s="208"/>
      <c r="H153" s="208">
        <v>279.5</v>
      </c>
      <c r="I153" s="210">
        <v>278</v>
      </c>
      <c r="J153" s="211" t="s">
        <v>647</v>
      </c>
      <c r="K153" s="212">
        <f t="shared" si="48"/>
        <v>42</v>
      </c>
      <c r="L153" s="213">
        <f t="shared" si="49"/>
        <v>0.17684210526315788</v>
      </c>
      <c r="M153" s="208" t="s">
        <v>613</v>
      </c>
      <c r="N153" s="214">
        <v>42222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32</v>
      </c>
      <c r="B154" s="206">
        <v>42174</v>
      </c>
      <c r="C154" s="206"/>
      <c r="D154" s="207" t="s">
        <v>666</v>
      </c>
      <c r="E154" s="208" t="s">
        <v>645</v>
      </c>
      <c r="F154" s="209">
        <v>340</v>
      </c>
      <c r="G154" s="208"/>
      <c r="H154" s="208">
        <v>448</v>
      </c>
      <c r="I154" s="210">
        <v>448</v>
      </c>
      <c r="J154" s="211" t="s">
        <v>647</v>
      </c>
      <c r="K154" s="212">
        <f t="shared" si="48"/>
        <v>108</v>
      </c>
      <c r="L154" s="213">
        <f t="shared" si="49"/>
        <v>0.31764705882352939</v>
      </c>
      <c r="M154" s="208" t="s">
        <v>613</v>
      </c>
      <c r="N154" s="214">
        <v>43018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33</v>
      </c>
      <c r="B155" s="206">
        <v>42191</v>
      </c>
      <c r="C155" s="206"/>
      <c r="D155" s="207" t="s">
        <v>696</v>
      </c>
      <c r="E155" s="208" t="s">
        <v>645</v>
      </c>
      <c r="F155" s="209">
        <v>390</v>
      </c>
      <c r="G155" s="208"/>
      <c r="H155" s="208">
        <v>460</v>
      </c>
      <c r="I155" s="210">
        <v>460</v>
      </c>
      <c r="J155" s="211" t="s">
        <v>647</v>
      </c>
      <c r="K155" s="212">
        <f t="shared" si="48"/>
        <v>70</v>
      </c>
      <c r="L155" s="213">
        <f t="shared" si="49"/>
        <v>0.17948717948717949</v>
      </c>
      <c r="M155" s="208" t="s">
        <v>613</v>
      </c>
      <c r="N155" s="214">
        <v>42478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5">
        <v>34</v>
      </c>
      <c r="B156" s="216">
        <v>42195</v>
      </c>
      <c r="C156" s="216"/>
      <c r="D156" s="217" t="s">
        <v>697</v>
      </c>
      <c r="E156" s="218" t="s">
        <v>645</v>
      </c>
      <c r="F156" s="219">
        <v>122.5</v>
      </c>
      <c r="G156" s="219"/>
      <c r="H156" s="220">
        <v>61</v>
      </c>
      <c r="I156" s="220">
        <v>172</v>
      </c>
      <c r="J156" s="221" t="s">
        <v>698</v>
      </c>
      <c r="K156" s="222">
        <f t="shared" si="48"/>
        <v>-61.5</v>
      </c>
      <c r="L156" s="223">
        <f t="shared" si="49"/>
        <v>-0.50204081632653064</v>
      </c>
      <c r="M156" s="219" t="s">
        <v>626</v>
      </c>
      <c r="N156" s="216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35</v>
      </c>
      <c r="B157" s="206">
        <v>42219</v>
      </c>
      <c r="C157" s="206"/>
      <c r="D157" s="207" t="s">
        <v>699</v>
      </c>
      <c r="E157" s="208" t="s">
        <v>645</v>
      </c>
      <c r="F157" s="209">
        <v>297.5</v>
      </c>
      <c r="G157" s="208"/>
      <c r="H157" s="208">
        <v>350</v>
      </c>
      <c r="I157" s="210">
        <v>360</v>
      </c>
      <c r="J157" s="211" t="s">
        <v>700</v>
      </c>
      <c r="K157" s="212">
        <f t="shared" si="48"/>
        <v>52.5</v>
      </c>
      <c r="L157" s="213">
        <f t="shared" si="49"/>
        <v>0.17647058823529413</v>
      </c>
      <c r="M157" s="208" t="s">
        <v>613</v>
      </c>
      <c r="N157" s="214">
        <v>42232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36</v>
      </c>
      <c r="B158" s="206">
        <v>42219</v>
      </c>
      <c r="C158" s="206"/>
      <c r="D158" s="207" t="s">
        <v>701</v>
      </c>
      <c r="E158" s="208" t="s">
        <v>645</v>
      </c>
      <c r="F158" s="209">
        <v>115.5</v>
      </c>
      <c r="G158" s="208"/>
      <c r="H158" s="208">
        <v>149</v>
      </c>
      <c r="I158" s="210">
        <v>140</v>
      </c>
      <c r="J158" s="211" t="s">
        <v>702</v>
      </c>
      <c r="K158" s="212">
        <f t="shared" si="48"/>
        <v>33.5</v>
      </c>
      <c r="L158" s="213">
        <f t="shared" si="49"/>
        <v>0.29004329004329005</v>
      </c>
      <c r="M158" s="208" t="s">
        <v>613</v>
      </c>
      <c r="N158" s="214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37</v>
      </c>
      <c r="B159" s="206">
        <v>42251</v>
      </c>
      <c r="C159" s="206"/>
      <c r="D159" s="207" t="s">
        <v>695</v>
      </c>
      <c r="E159" s="208" t="s">
        <v>645</v>
      </c>
      <c r="F159" s="209">
        <v>226</v>
      </c>
      <c r="G159" s="208"/>
      <c r="H159" s="208">
        <v>292</v>
      </c>
      <c r="I159" s="210">
        <v>292</v>
      </c>
      <c r="J159" s="211" t="s">
        <v>703</v>
      </c>
      <c r="K159" s="212">
        <f t="shared" si="48"/>
        <v>66</v>
      </c>
      <c r="L159" s="213">
        <f t="shared" si="49"/>
        <v>0.29203539823008851</v>
      </c>
      <c r="M159" s="208" t="s">
        <v>613</v>
      </c>
      <c r="N159" s="214">
        <v>42286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38</v>
      </c>
      <c r="B160" s="206">
        <v>42254</v>
      </c>
      <c r="C160" s="206"/>
      <c r="D160" s="207" t="s">
        <v>690</v>
      </c>
      <c r="E160" s="208" t="s">
        <v>645</v>
      </c>
      <c r="F160" s="209">
        <v>232.5</v>
      </c>
      <c r="G160" s="208"/>
      <c r="H160" s="208">
        <v>312.5</v>
      </c>
      <c r="I160" s="210">
        <v>310</v>
      </c>
      <c r="J160" s="211" t="s">
        <v>647</v>
      </c>
      <c r="K160" s="212">
        <f t="shared" si="48"/>
        <v>80</v>
      </c>
      <c r="L160" s="213">
        <f t="shared" si="49"/>
        <v>0.34408602150537637</v>
      </c>
      <c r="M160" s="208" t="s">
        <v>613</v>
      </c>
      <c r="N160" s="214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39</v>
      </c>
      <c r="B161" s="206">
        <v>42268</v>
      </c>
      <c r="C161" s="206"/>
      <c r="D161" s="207" t="s">
        <v>704</v>
      </c>
      <c r="E161" s="208" t="s">
        <v>645</v>
      </c>
      <c r="F161" s="209">
        <v>196.5</v>
      </c>
      <c r="G161" s="208"/>
      <c r="H161" s="208">
        <v>238</v>
      </c>
      <c r="I161" s="210">
        <v>238</v>
      </c>
      <c r="J161" s="211" t="s">
        <v>703</v>
      </c>
      <c r="K161" s="212">
        <f t="shared" si="48"/>
        <v>41.5</v>
      </c>
      <c r="L161" s="213">
        <f t="shared" si="49"/>
        <v>0.21119592875318066</v>
      </c>
      <c r="M161" s="208" t="s">
        <v>613</v>
      </c>
      <c r="N161" s="214">
        <v>42291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40</v>
      </c>
      <c r="B162" s="206">
        <v>42271</v>
      </c>
      <c r="C162" s="206"/>
      <c r="D162" s="207" t="s">
        <v>644</v>
      </c>
      <c r="E162" s="208" t="s">
        <v>645</v>
      </c>
      <c r="F162" s="209">
        <v>65</v>
      </c>
      <c r="G162" s="208"/>
      <c r="H162" s="208">
        <v>82</v>
      </c>
      <c r="I162" s="210">
        <v>82</v>
      </c>
      <c r="J162" s="211" t="s">
        <v>703</v>
      </c>
      <c r="K162" s="212">
        <f t="shared" si="48"/>
        <v>17</v>
      </c>
      <c r="L162" s="213">
        <f t="shared" si="49"/>
        <v>0.26153846153846155</v>
      </c>
      <c r="M162" s="208" t="s">
        <v>613</v>
      </c>
      <c r="N162" s="214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41</v>
      </c>
      <c r="B163" s="206">
        <v>42291</v>
      </c>
      <c r="C163" s="206"/>
      <c r="D163" s="207" t="s">
        <v>705</v>
      </c>
      <c r="E163" s="208" t="s">
        <v>645</v>
      </c>
      <c r="F163" s="209">
        <v>144</v>
      </c>
      <c r="G163" s="208"/>
      <c r="H163" s="208">
        <v>182.5</v>
      </c>
      <c r="I163" s="210">
        <v>181</v>
      </c>
      <c r="J163" s="211" t="s">
        <v>703</v>
      </c>
      <c r="K163" s="212">
        <f t="shared" si="48"/>
        <v>38.5</v>
      </c>
      <c r="L163" s="213">
        <f t="shared" si="49"/>
        <v>0.2673611111111111</v>
      </c>
      <c r="M163" s="208" t="s">
        <v>613</v>
      </c>
      <c r="N163" s="214">
        <v>42817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42</v>
      </c>
      <c r="B164" s="206">
        <v>42291</v>
      </c>
      <c r="C164" s="206"/>
      <c r="D164" s="207" t="s">
        <v>706</v>
      </c>
      <c r="E164" s="208" t="s">
        <v>645</v>
      </c>
      <c r="F164" s="209">
        <v>264</v>
      </c>
      <c r="G164" s="208"/>
      <c r="H164" s="208">
        <v>311</v>
      </c>
      <c r="I164" s="210">
        <v>311</v>
      </c>
      <c r="J164" s="211" t="s">
        <v>703</v>
      </c>
      <c r="K164" s="212">
        <f t="shared" si="48"/>
        <v>47</v>
      </c>
      <c r="L164" s="213">
        <f t="shared" si="49"/>
        <v>0.17803030303030304</v>
      </c>
      <c r="M164" s="208" t="s">
        <v>613</v>
      </c>
      <c r="N164" s="214">
        <v>42604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43</v>
      </c>
      <c r="B165" s="206">
        <v>42318</v>
      </c>
      <c r="C165" s="206"/>
      <c r="D165" s="207" t="s">
        <v>707</v>
      </c>
      <c r="E165" s="208" t="s">
        <v>615</v>
      </c>
      <c r="F165" s="209">
        <v>549.5</v>
      </c>
      <c r="G165" s="208"/>
      <c r="H165" s="208">
        <v>630</v>
      </c>
      <c r="I165" s="210">
        <v>630</v>
      </c>
      <c r="J165" s="211" t="s">
        <v>703</v>
      </c>
      <c r="K165" s="212">
        <f t="shared" si="48"/>
        <v>80.5</v>
      </c>
      <c r="L165" s="213">
        <f t="shared" si="49"/>
        <v>0.1464968152866242</v>
      </c>
      <c r="M165" s="208" t="s">
        <v>613</v>
      </c>
      <c r="N165" s="214">
        <v>42419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44</v>
      </c>
      <c r="B166" s="206">
        <v>42342</v>
      </c>
      <c r="C166" s="206"/>
      <c r="D166" s="207" t="s">
        <v>708</v>
      </c>
      <c r="E166" s="208" t="s">
        <v>645</v>
      </c>
      <c r="F166" s="209">
        <v>1027.5</v>
      </c>
      <c r="G166" s="208"/>
      <c r="H166" s="208">
        <v>1315</v>
      </c>
      <c r="I166" s="210">
        <v>1250</v>
      </c>
      <c r="J166" s="211" t="s">
        <v>703</v>
      </c>
      <c r="K166" s="212">
        <f t="shared" si="48"/>
        <v>287.5</v>
      </c>
      <c r="L166" s="213">
        <f t="shared" si="49"/>
        <v>0.27980535279805352</v>
      </c>
      <c r="M166" s="208" t="s">
        <v>613</v>
      </c>
      <c r="N166" s="214">
        <v>43244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45</v>
      </c>
      <c r="B167" s="206">
        <v>42367</v>
      </c>
      <c r="C167" s="206"/>
      <c r="D167" s="207" t="s">
        <v>709</v>
      </c>
      <c r="E167" s="208" t="s">
        <v>645</v>
      </c>
      <c r="F167" s="209">
        <v>465</v>
      </c>
      <c r="G167" s="208"/>
      <c r="H167" s="208">
        <v>540</v>
      </c>
      <c r="I167" s="210">
        <v>540</v>
      </c>
      <c r="J167" s="211" t="s">
        <v>703</v>
      </c>
      <c r="K167" s="212">
        <f t="shared" si="48"/>
        <v>75</v>
      </c>
      <c r="L167" s="213">
        <f t="shared" si="49"/>
        <v>0.16129032258064516</v>
      </c>
      <c r="M167" s="208" t="s">
        <v>613</v>
      </c>
      <c r="N167" s="214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46</v>
      </c>
      <c r="B168" s="206">
        <v>42380</v>
      </c>
      <c r="C168" s="206"/>
      <c r="D168" s="207" t="s">
        <v>392</v>
      </c>
      <c r="E168" s="208" t="s">
        <v>615</v>
      </c>
      <c r="F168" s="209">
        <v>81</v>
      </c>
      <c r="G168" s="208"/>
      <c r="H168" s="208">
        <v>110</v>
      </c>
      <c r="I168" s="210">
        <v>110</v>
      </c>
      <c r="J168" s="211" t="s">
        <v>703</v>
      </c>
      <c r="K168" s="212">
        <f t="shared" si="48"/>
        <v>29</v>
      </c>
      <c r="L168" s="213">
        <f t="shared" si="49"/>
        <v>0.35802469135802467</v>
      </c>
      <c r="M168" s="208" t="s">
        <v>613</v>
      </c>
      <c r="N168" s="214">
        <v>42745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47</v>
      </c>
      <c r="B169" s="206">
        <v>42382</v>
      </c>
      <c r="C169" s="206"/>
      <c r="D169" s="207" t="s">
        <v>710</v>
      </c>
      <c r="E169" s="208" t="s">
        <v>615</v>
      </c>
      <c r="F169" s="209">
        <v>417.5</v>
      </c>
      <c r="G169" s="208"/>
      <c r="H169" s="208">
        <v>547</v>
      </c>
      <c r="I169" s="210">
        <v>535</v>
      </c>
      <c r="J169" s="211" t="s">
        <v>703</v>
      </c>
      <c r="K169" s="212">
        <f t="shared" si="48"/>
        <v>129.5</v>
      </c>
      <c r="L169" s="213">
        <f t="shared" si="49"/>
        <v>0.31017964071856285</v>
      </c>
      <c r="M169" s="208" t="s">
        <v>613</v>
      </c>
      <c r="N169" s="214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48</v>
      </c>
      <c r="B170" s="206">
        <v>42408</v>
      </c>
      <c r="C170" s="206"/>
      <c r="D170" s="207" t="s">
        <v>711</v>
      </c>
      <c r="E170" s="208" t="s">
        <v>645</v>
      </c>
      <c r="F170" s="209">
        <v>650</v>
      </c>
      <c r="G170" s="208"/>
      <c r="H170" s="208">
        <v>800</v>
      </c>
      <c r="I170" s="210">
        <v>800</v>
      </c>
      <c r="J170" s="211" t="s">
        <v>703</v>
      </c>
      <c r="K170" s="212">
        <f t="shared" si="48"/>
        <v>150</v>
      </c>
      <c r="L170" s="213">
        <f t="shared" si="49"/>
        <v>0.23076923076923078</v>
      </c>
      <c r="M170" s="208" t="s">
        <v>613</v>
      </c>
      <c r="N170" s="214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49</v>
      </c>
      <c r="B171" s="206">
        <v>42433</v>
      </c>
      <c r="C171" s="206"/>
      <c r="D171" s="207" t="s">
        <v>212</v>
      </c>
      <c r="E171" s="208" t="s">
        <v>645</v>
      </c>
      <c r="F171" s="209">
        <v>437.5</v>
      </c>
      <c r="G171" s="208"/>
      <c r="H171" s="208">
        <v>504.5</v>
      </c>
      <c r="I171" s="210">
        <v>522</v>
      </c>
      <c r="J171" s="211" t="s">
        <v>712</v>
      </c>
      <c r="K171" s="212">
        <f t="shared" si="48"/>
        <v>67</v>
      </c>
      <c r="L171" s="213">
        <f t="shared" si="49"/>
        <v>0.15314285714285714</v>
      </c>
      <c r="M171" s="208" t="s">
        <v>613</v>
      </c>
      <c r="N171" s="214">
        <v>42480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50</v>
      </c>
      <c r="B172" s="206">
        <v>42438</v>
      </c>
      <c r="C172" s="206"/>
      <c r="D172" s="207" t="s">
        <v>713</v>
      </c>
      <c r="E172" s="208" t="s">
        <v>645</v>
      </c>
      <c r="F172" s="209">
        <v>189.5</v>
      </c>
      <c r="G172" s="208"/>
      <c r="H172" s="208">
        <v>218</v>
      </c>
      <c r="I172" s="210">
        <v>218</v>
      </c>
      <c r="J172" s="211" t="s">
        <v>703</v>
      </c>
      <c r="K172" s="212">
        <f t="shared" si="48"/>
        <v>28.5</v>
      </c>
      <c r="L172" s="213">
        <f t="shared" si="49"/>
        <v>0.15039577836411611</v>
      </c>
      <c r="M172" s="208" t="s">
        <v>613</v>
      </c>
      <c r="N172" s="214">
        <v>43034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5">
        <v>51</v>
      </c>
      <c r="B173" s="216">
        <v>42471</v>
      </c>
      <c r="C173" s="216"/>
      <c r="D173" s="224" t="s">
        <v>714</v>
      </c>
      <c r="E173" s="219" t="s">
        <v>645</v>
      </c>
      <c r="F173" s="219">
        <v>36.5</v>
      </c>
      <c r="G173" s="220"/>
      <c r="H173" s="220">
        <v>15.85</v>
      </c>
      <c r="I173" s="220">
        <v>60</v>
      </c>
      <c r="J173" s="221" t="s">
        <v>715</v>
      </c>
      <c r="K173" s="222">
        <f t="shared" si="48"/>
        <v>-20.65</v>
      </c>
      <c r="L173" s="223">
        <f t="shared" si="49"/>
        <v>-0.5657534246575342</v>
      </c>
      <c r="M173" s="219" t="s">
        <v>626</v>
      </c>
      <c r="N173" s="227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52</v>
      </c>
      <c r="B174" s="206">
        <v>42472</v>
      </c>
      <c r="C174" s="206"/>
      <c r="D174" s="207" t="s">
        <v>716</v>
      </c>
      <c r="E174" s="208" t="s">
        <v>645</v>
      </c>
      <c r="F174" s="209">
        <v>93</v>
      </c>
      <c r="G174" s="208"/>
      <c r="H174" s="208">
        <v>149</v>
      </c>
      <c r="I174" s="210">
        <v>140</v>
      </c>
      <c r="J174" s="211" t="s">
        <v>717</v>
      </c>
      <c r="K174" s="212">
        <f t="shared" si="48"/>
        <v>56</v>
      </c>
      <c r="L174" s="213">
        <f t="shared" si="49"/>
        <v>0.60215053763440862</v>
      </c>
      <c r="M174" s="208" t="s">
        <v>613</v>
      </c>
      <c r="N174" s="214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53</v>
      </c>
      <c r="B175" s="206">
        <v>42472</v>
      </c>
      <c r="C175" s="206"/>
      <c r="D175" s="207" t="s">
        <v>718</v>
      </c>
      <c r="E175" s="208" t="s">
        <v>645</v>
      </c>
      <c r="F175" s="209">
        <v>130</v>
      </c>
      <c r="G175" s="208"/>
      <c r="H175" s="208">
        <v>150</v>
      </c>
      <c r="I175" s="210" t="s">
        <v>719</v>
      </c>
      <c r="J175" s="211" t="s">
        <v>703</v>
      </c>
      <c r="K175" s="212">
        <f t="shared" si="48"/>
        <v>20</v>
      </c>
      <c r="L175" s="213">
        <f t="shared" si="49"/>
        <v>0.15384615384615385</v>
      </c>
      <c r="M175" s="208" t="s">
        <v>613</v>
      </c>
      <c r="N175" s="214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54</v>
      </c>
      <c r="B176" s="206">
        <v>42473</v>
      </c>
      <c r="C176" s="206"/>
      <c r="D176" s="207" t="s">
        <v>720</v>
      </c>
      <c r="E176" s="208" t="s">
        <v>645</v>
      </c>
      <c r="F176" s="209">
        <v>196</v>
      </c>
      <c r="G176" s="208"/>
      <c r="H176" s="208">
        <v>299</v>
      </c>
      <c r="I176" s="210">
        <v>299</v>
      </c>
      <c r="J176" s="211" t="s">
        <v>703</v>
      </c>
      <c r="K176" s="212">
        <v>103</v>
      </c>
      <c r="L176" s="213">
        <v>0.52551020408163296</v>
      </c>
      <c r="M176" s="208" t="s">
        <v>613</v>
      </c>
      <c r="N176" s="214">
        <v>42620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55</v>
      </c>
      <c r="B177" s="206">
        <v>42473</v>
      </c>
      <c r="C177" s="206"/>
      <c r="D177" s="207" t="s">
        <v>721</v>
      </c>
      <c r="E177" s="208" t="s">
        <v>645</v>
      </c>
      <c r="F177" s="209">
        <v>88</v>
      </c>
      <c r="G177" s="208"/>
      <c r="H177" s="208">
        <v>103</v>
      </c>
      <c r="I177" s="210">
        <v>103</v>
      </c>
      <c r="J177" s="211" t="s">
        <v>703</v>
      </c>
      <c r="K177" s="212">
        <v>15</v>
      </c>
      <c r="L177" s="213">
        <v>0.170454545454545</v>
      </c>
      <c r="M177" s="208" t="s">
        <v>613</v>
      </c>
      <c r="N177" s="214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56</v>
      </c>
      <c r="B178" s="206">
        <v>42492</v>
      </c>
      <c r="C178" s="206"/>
      <c r="D178" s="207" t="s">
        <v>722</v>
      </c>
      <c r="E178" s="208" t="s">
        <v>645</v>
      </c>
      <c r="F178" s="209">
        <v>127.5</v>
      </c>
      <c r="G178" s="208"/>
      <c r="H178" s="208">
        <v>148</v>
      </c>
      <c r="I178" s="210" t="s">
        <v>723</v>
      </c>
      <c r="J178" s="211" t="s">
        <v>703</v>
      </c>
      <c r="K178" s="212">
        <f t="shared" ref="K178:K182" si="50">H178-F178</f>
        <v>20.5</v>
      </c>
      <c r="L178" s="213">
        <f t="shared" ref="L178:L182" si="51">K178/F178</f>
        <v>0.16078431372549021</v>
      </c>
      <c r="M178" s="208" t="s">
        <v>613</v>
      </c>
      <c r="N178" s="214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57</v>
      </c>
      <c r="B179" s="206">
        <v>42493</v>
      </c>
      <c r="C179" s="206"/>
      <c r="D179" s="207" t="s">
        <v>724</v>
      </c>
      <c r="E179" s="208" t="s">
        <v>645</v>
      </c>
      <c r="F179" s="209">
        <v>675</v>
      </c>
      <c r="G179" s="208"/>
      <c r="H179" s="208">
        <v>815</v>
      </c>
      <c r="I179" s="210" t="s">
        <v>725</v>
      </c>
      <c r="J179" s="211" t="s">
        <v>703</v>
      </c>
      <c r="K179" s="212">
        <f t="shared" si="50"/>
        <v>140</v>
      </c>
      <c r="L179" s="213">
        <f t="shared" si="51"/>
        <v>0.2074074074074074</v>
      </c>
      <c r="M179" s="208" t="s">
        <v>613</v>
      </c>
      <c r="N179" s="214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5">
        <v>58</v>
      </c>
      <c r="B180" s="216">
        <v>42522</v>
      </c>
      <c r="C180" s="216"/>
      <c r="D180" s="217" t="s">
        <v>726</v>
      </c>
      <c r="E180" s="218" t="s">
        <v>645</v>
      </c>
      <c r="F180" s="219">
        <v>500</v>
      </c>
      <c r="G180" s="219"/>
      <c r="H180" s="220">
        <v>232.5</v>
      </c>
      <c r="I180" s="220" t="s">
        <v>727</v>
      </c>
      <c r="J180" s="221" t="s">
        <v>728</v>
      </c>
      <c r="K180" s="222">
        <f t="shared" si="50"/>
        <v>-267.5</v>
      </c>
      <c r="L180" s="223">
        <f t="shared" si="51"/>
        <v>-0.53500000000000003</v>
      </c>
      <c r="M180" s="219" t="s">
        <v>626</v>
      </c>
      <c r="N180" s="216">
        <v>43735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59</v>
      </c>
      <c r="B181" s="206">
        <v>42527</v>
      </c>
      <c r="C181" s="206"/>
      <c r="D181" s="207" t="s">
        <v>562</v>
      </c>
      <c r="E181" s="208" t="s">
        <v>645</v>
      </c>
      <c r="F181" s="209">
        <v>110</v>
      </c>
      <c r="G181" s="208"/>
      <c r="H181" s="208">
        <v>126.5</v>
      </c>
      <c r="I181" s="210">
        <v>125</v>
      </c>
      <c r="J181" s="211" t="s">
        <v>654</v>
      </c>
      <c r="K181" s="212">
        <f t="shared" si="50"/>
        <v>16.5</v>
      </c>
      <c r="L181" s="213">
        <f t="shared" si="51"/>
        <v>0.15</v>
      </c>
      <c r="M181" s="208" t="s">
        <v>613</v>
      </c>
      <c r="N181" s="214">
        <v>42552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60</v>
      </c>
      <c r="B182" s="206">
        <v>42538</v>
      </c>
      <c r="C182" s="206"/>
      <c r="D182" s="207" t="s">
        <v>729</v>
      </c>
      <c r="E182" s="208" t="s">
        <v>645</v>
      </c>
      <c r="F182" s="209">
        <v>44</v>
      </c>
      <c r="G182" s="208"/>
      <c r="H182" s="208">
        <v>69.5</v>
      </c>
      <c r="I182" s="210">
        <v>69.5</v>
      </c>
      <c r="J182" s="211" t="s">
        <v>730</v>
      </c>
      <c r="K182" s="212">
        <f t="shared" si="50"/>
        <v>25.5</v>
      </c>
      <c r="L182" s="213">
        <f t="shared" si="51"/>
        <v>0.57954545454545459</v>
      </c>
      <c r="M182" s="208" t="s">
        <v>613</v>
      </c>
      <c r="N182" s="214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61</v>
      </c>
      <c r="B183" s="206">
        <v>42549</v>
      </c>
      <c r="C183" s="206"/>
      <c r="D183" s="207" t="s">
        <v>731</v>
      </c>
      <c r="E183" s="208" t="s">
        <v>645</v>
      </c>
      <c r="F183" s="209">
        <v>262.5</v>
      </c>
      <c r="G183" s="208"/>
      <c r="H183" s="208">
        <v>340</v>
      </c>
      <c r="I183" s="210">
        <v>333</v>
      </c>
      <c r="J183" s="211" t="s">
        <v>732</v>
      </c>
      <c r="K183" s="212">
        <v>77.5</v>
      </c>
      <c r="L183" s="213">
        <v>0.29523809523809502</v>
      </c>
      <c r="M183" s="208" t="s">
        <v>613</v>
      </c>
      <c r="N183" s="214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62</v>
      </c>
      <c r="B184" s="206">
        <v>42549</v>
      </c>
      <c r="C184" s="206"/>
      <c r="D184" s="207" t="s">
        <v>733</v>
      </c>
      <c r="E184" s="208" t="s">
        <v>645</v>
      </c>
      <c r="F184" s="209">
        <v>840</v>
      </c>
      <c r="G184" s="208"/>
      <c r="H184" s="208">
        <v>1230</v>
      </c>
      <c r="I184" s="210">
        <v>1230</v>
      </c>
      <c r="J184" s="211" t="s">
        <v>703</v>
      </c>
      <c r="K184" s="212">
        <v>390</v>
      </c>
      <c r="L184" s="213">
        <v>0.46428571428571402</v>
      </c>
      <c r="M184" s="208" t="s">
        <v>613</v>
      </c>
      <c r="N184" s="214">
        <v>42649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8">
        <v>63</v>
      </c>
      <c r="B185" s="229">
        <v>42556</v>
      </c>
      <c r="C185" s="229"/>
      <c r="D185" s="230" t="s">
        <v>734</v>
      </c>
      <c r="E185" s="231" t="s">
        <v>645</v>
      </c>
      <c r="F185" s="231">
        <v>395</v>
      </c>
      <c r="G185" s="232"/>
      <c r="H185" s="232">
        <f>(468.5+342.5)/2</f>
        <v>405.5</v>
      </c>
      <c r="I185" s="232">
        <v>510</v>
      </c>
      <c r="J185" s="233" t="s">
        <v>735</v>
      </c>
      <c r="K185" s="234">
        <f t="shared" ref="K185:K191" si="52">H185-F185</f>
        <v>10.5</v>
      </c>
      <c r="L185" s="235">
        <f t="shared" ref="L185:L191" si="53">K185/F185</f>
        <v>2.6582278481012658E-2</v>
      </c>
      <c r="M185" s="231" t="s">
        <v>736</v>
      </c>
      <c r="N185" s="229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5">
        <v>64</v>
      </c>
      <c r="B186" s="216">
        <v>42584</v>
      </c>
      <c r="C186" s="216"/>
      <c r="D186" s="217" t="s">
        <v>737</v>
      </c>
      <c r="E186" s="218" t="s">
        <v>615</v>
      </c>
      <c r="F186" s="219">
        <f>169.5-12.8</f>
        <v>156.69999999999999</v>
      </c>
      <c r="G186" s="219"/>
      <c r="H186" s="220">
        <v>77</v>
      </c>
      <c r="I186" s="220" t="s">
        <v>738</v>
      </c>
      <c r="J186" s="221" t="s">
        <v>739</v>
      </c>
      <c r="K186" s="222">
        <f t="shared" si="52"/>
        <v>-79.699999999999989</v>
      </c>
      <c r="L186" s="223">
        <f t="shared" si="53"/>
        <v>-0.50861518825781749</v>
      </c>
      <c r="M186" s="219" t="s">
        <v>626</v>
      </c>
      <c r="N186" s="216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5">
        <v>65</v>
      </c>
      <c r="B187" s="216">
        <v>42586</v>
      </c>
      <c r="C187" s="216"/>
      <c r="D187" s="217" t="s">
        <v>740</v>
      </c>
      <c r="E187" s="218" t="s">
        <v>645</v>
      </c>
      <c r="F187" s="219">
        <v>400</v>
      </c>
      <c r="G187" s="219"/>
      <c r="H187" s="220">
        <v>305</v>
      </c>
      <c r="I187" s="220">
        <v>475</v>
      </c>
      <c r="J187" s="221" t="s">
        <v>741</v>
      </c>
      <c r="K187" s="222">
        <f t="shared" si="52"/>
        <v>-95</v>
      </c>
      <c r="L187" s="223">
        <f t="shared" si="53"/>
        <v>-0.23749999999999999</v>
      </c>
      <c r="M187" s="219" t="s">
        <v>626</v>
      </c>
      <c r="N187" s="216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66</v>
      </c>
      <c r="B188" s="206">
        <v>42593</v>
      </c>
      <c r="C188" s="206"/>
      <c r="D188" s="207" t="s">
        <v>742</v>
      </c>
      <c r="E188" s="208" t="s">
        <v>645</v>
      </c>
      <c r="F188" s="209">
        <v>86.5</v>
      </c>
      <c r="G188" s="208"/>
      <c r="H188" s="208">
        <v>130</v>
      </c>
      <c r="I188" s="210">
        <v>130</v>
      </c>
      <c r="J188" s="211" t="s">
        <v>743</v>
      </c>
      <c r="K188" s="212">
        <f t="shared" si="52"/>
        <v>43.5</v>
      </c>
      <c r="L188" s="213">
        <f t="shared" si="53"/>
        <v>0.50289017341040465</v>
      </c>
      <c r="M188" s="208" t="s">
        <v>613</v>
      </c>
      <c r="N188" s="214">
        <v>43091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5">
        <v>67</v>
      </c>
      <c r="B189" s="216">
        <v>42600</v>
      </c>
      <c r="C189" s="216"/>
      <c r="D189" s="217" t="s">
        <v>111</v>
      </c>
      <c r="E189" s="218" t="s">
        <v>645</v>
      </c>
      <c r="F189" s="219">
        <v>133.5</v>
      </c>
      <c r="G189" s="219"/>
      <c r="H189" s="220">
        <v>126.5</v>
      </c>
      <c r="I189" s="220">
        <v>178</v>
      </c>
      <c r="J189" s="221" t="s">
        <v>744</v>
      </c>
      <c r="K189" s="222">
        <f t="shared" si="52"/>
        <v>-7</v>
      </c>
      <c r="L189" s="223">
        <f t="shared" si="53"/>
        <v>-5.2434456928838954E-2</v>
      </c>
      <c r="M189" s="219" t="s">
        <v>626</v>
      </c>
      <c r="N189" s="216">
        <v>42615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68</v>
      </c>
      <c r="B190" s="206">
        <v>42613</v>
      </c>
      <c r="C190" s="206"/>
      <c r="D190" s="207" t="s">
        <v>745</v>
      </c>
      <c r="E190" s="208" t="s">
        <v>645</v>
      </c>
      <c r="F190" s="209">
        <v>560</v>
      </c>
      <c r="G190" s="208"/>
      <c r="H190" s="208">
        <v>725</v>
      </c>
      <c r="I190" s="210">
        <v>725</v>
      </c>
      <c r="J190" s="211" t="s">
        <v>647</v>
      </c>
      <c r="K190" s="212">
        <f t="shared" si="52"/>
        <v>165</v>
      </c>
      <c r="L190" s="213">
        <f t="shared" si="53"/>
        <v>0.29464285714285715</v>
      </c>
      <c r="M190" s="208" t="s">
        <v>613</v>
      </c>
      <c r="N190" s="214">
        <v>42456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69</v>
      </c>
      <c r="B191" s="206">
        <v>42614</v>
      </c>
      <c r="C191" s="206"/>
      <c r="D191" s="207" t="s">
        <v>746</v>
      </c>
      <c r="E191" s="208" t="s">
        <v>645</v>
      </c>
      <c r="F191" s="209">
        <v>160.5</v>
      </c>
      <c r="G191" s="208"/>
      <c r="H191" s="208">
        <v>210</v>
      </c>
      <c r="I191" s="210">
        <v>210</v>
      </c>
      <c r="J191" s="211" t="s">
        <v>647</v>
      </c>
      <c r="K191" s="212">
        <f t="shared" si="52"/>
        <v>49.5</v>
      </c>
      <c r="L191" s="213">
        <f t="shared" si="53"/>
        <v>0.30841121495327101</v>
      </c>
      <c r="M191" s="208" t="s">
        <v>613</v>
      </c>
      <c r="N191" s="214">
        <v>42871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70</v>
      </c>
      <c r="B192" s="206">
        <v>42646</v>
      </c>
      <c r="C192" s="206"/>
      <c r="D192" s="207" t="s">
        <v>407</v>
      </c>
      <c r="E192" s="208" t="s">
        <v>645</v>
      </c>
      <c r="F192" s="209">
        <v>430</v>
      </c>
      <c r="G192" s="208"/>
      <c r="H192" s="208">
        <v>596</v>
      </c>
      <c r="I192" s="210">
        <v>575</v>
      </c>
      <c r="J192" s="211" t="s">
        <v>747</v>
      </c>
      <c r="K192" s="212">
        <v>166</v>
      </c>
      <c r="L192" s="213">
        <v>0.38604651162790699</v>
      </c>
      <c r="M192" s="208" t="s">
        <v>613</v>
      </c>
      <c r="N192" s="214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71</v>
      </c>
      <c r="B193" s="206">
        <v>42657</v>
      </c>
      <c r="C193" s="206"/>
      <c r="D193" s="207" t="s">
        <v>748</v>
      </c>
      <c r="E193" s="208" t="s">
        <v>645</v>
      </c>
      <c r="F193" s="209">
        <v>280</v>
      </c>
      <c r="G193" s="208"/>
      <c r="H193" s="208">
        <v>345</v>
      </c>
      <c r="I193" s="210">
        <v>345</v>
      </c>
      <c r="J193" s="211" t="s">
        <v>647</v>
      </c>
      <c r="K193" s="212">
        <f t="shared" ref="K193:K198" si="54">H193-F193</f>
        <v>65</v>
      </c>
      <c r="L193" s="213">
        <f t="shared" ref="L193:L194" si="55">K193/F193</f>
        <v>0.23214285714285715</v>
      </c>
      <c r="M193" s="208" t="s">
        <v>613</v>
      </c>
      <c r="N193" s="214">
        <v>42814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72</v>
      </c>
      <c r="B194" s="206">
        <v>42657</v>
      </c>
      <c r="C194" s="206"/>
      <c r="D194" s="207" t="s">
        <v>749</v>
      </c>
      <c r="E194" s="208" t="s">
        <v>645</v>
      </c>
      <c r="F194" s="209">
        <v>245</v>
      </c>
      <c r="G194" s="208"/>
      <c r="H194" s="208">
        <v>325.5</v>
      </c>
      <c r="I194" s="210">
        <v>330</v>
      </c>
      <c r="J194" s="211" t="s">
        <v>750</v>
      </c>
      <c r="K194" s="212">
        <f t="shared" si="54"/>
        <v>80.5</v>
      </c>
      <c r="L194" s="213">
        <f t="shared" si="55"/>
        <v>0.32857142857142857</v>
      </c>
      <c r="M194" s="208" t="s">
        <v>613</v>
      </c>
      <c r="N194" s="214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73</v>
      </c>
      <c r="B195" s="206">
        <v>42660</v>
      </c>
      <c r="C195" s="206"/>
      <c r="D195" s="207" t="s">
        <v>352</v>
      </c>
      <c r="E195" s="208" t="s">
        <v>645</v>
      </c>
      <c r="F195" s="209">
        <v>125</v>
      </c>
      <c r="G195" s="208"/>
      <c r="H195" s="208">
        <v>160</v>
      </c>
      <c r="I195" s="210">
        <v>160</v>
      </c>
      <c r="J195" s="211" t="s">
        <v>703</v>
      </c>
      <c r="K195" s="212">
        <f t="shared" si="54"/>
        <v>35</v>
      </c>
      <c r="L195" s="213">
        <v>0.28000000000000003</v>
      </c>
      <c r="M195" s="208" t="s">
        <v>613</v>
      </c>
      <c r="N195" s="214">
        <v>42803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74</v>
      </c>
      <c r="B196" s="206">
        <v>42660</v>
      </c>
      <c r="C196" s="206"/>
      <c r="D196" s="207" t="s">
        <v>484</v>
      </c>
      <c r="E196" s="208" t="s">
        <v>645</v>
      </c>
      <c r="F196" s="209">
        <v>114</v>
      </c>
      <c r="G196" s="208"/>
      <c r="H196" s="208">
        <v>145</v>
      </c>
      <c r="I196" s="210">
        <v>145</v>
      </c>
      <c r="J196" s="211" t="s">
        <v>703</v>
      </c>
      <c r="K196" s="212">
        <f t="shared" si="54"/>
        <v>31</v>
      </c>
      <c r="L196" s="213">
        <f t="shared" ref="L196:L198" si="56">K196/F196</f>
        <v>0.27192982456140352</v>
      </c>
      <c r="M196" s="208" t="s">
        <v>613</v>
      </c>
      <c r="N196" s="214">
        <v>42859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75</v>
      </c>
      <c r="B197" s="206">
        <v>42660</v>
      </c>
      <c r="C197" s="206"/>
      <c r="D197" s="207" t="s">
        <v>751</v>
      </c>
      <c r="E197" s="208" t="s">
        <v>645</v>
      </c>
      <c r="F197" s="209">
        <v>212</v>
      </c>
      <c r="G197" s="208"/>
      <c r="H197" s="208">
        <v>280</v>
      </c>
      <c r="I197" s="210">
        <v>276</v>
      </c>
      <c r="J197" s="211" t="s">
        <v>752</v>
      </c>
      <c r="K197" s="212">
        <f t="shared" si="54"/>
        <v>68</v>
      </c>
      <c r="L197" s="213">
        <f t="shared" si="56"/>
        <v>0.32075471698113206</v>
      </c>
      <c r="M197" s="208" t="s">
        <v>613</v>
      </c>
      <c r="N197" s="214">
        <v>42858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76</v>
      </c>
      <c r="B198" s="206">
        <v>42678</v>
      </c>
      <c r="C198" s="206"/>
      <c r="D198" s="207" t="s">
        <v>472</v>
      </c>
      <c r="E198" s="208" t="s">
        <v>645</v>
      </c>
      <c r="F198" s="209">
        <v>155</v>
      </c>
      <c r="G198" s="208"/>
      <c r="H198" s="208">
        <v>210</v>
      </c>
      <c r="I198" s="210">
        <v>210</v>
      </c>
      <c r="J198" s="211" t="s">
        <v>753</v>
      </c>
      <c r="K198" s="212">
        <f t="shared" si="54"/>
        <v>55</v>
      </c>
      <c r="L198" s="213">
        <f t="shared" si="56"/>
        <v>0.35483870967741937</v>
      </c>
      <c r="M198" s="208" t="s">
        <v>613</v>
      </c>
      <c r="N198" s="214">
        <v>42944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77</v>
      </c>
      <c r="B199" s="216">
        <v>42710</v>
      </c>
      <c r="C199" s="216"/>
      <c r="D199" s="217" t="s">
        <v>754</v>
      </c>
      <c r="E199" s="218" t="s">
        <v>645</v>
      </c>
      <c r="F199" s="219">
        <v>150.5</v>
      </c>
      <c r="G199" s="219"/>
      <c r="H199" s="220">
        <v>72.5</v>
      </c>
      <c r="I199" s="220">
        <v>174</v>
      </c>
      <c r="J199" s="221" t="s">
        <v>755</v>
      </c>
      <c r="K199" s="222">
        <v>-78</v>
      </c>
      <c r="L199" s="223">
        <v>-0.51827242524916906</v>
      </c>
      <c r="M199" s="219" t="s">
        <v>626</v>
      </c>
      <c r="N199" s="216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78</v>
      </c>
      <c r="B200" s="206">
        <v>42712</v>
      </c>
      <c r="C200" s="206"/>
      <c r="D200" s="207" t="s">
        <v>756</v>
      </c>
      <c r="E200" s="208" t="s">
        <v>645</v>
      </c>
      <c r="F200" s="209">
        <v>380</v>
      </c>
      <c r="G200" s="208"/>
      <c r="H200" s="208">
        <v>478</v>
      </c>
      <c r="I200" s="210">
        <v>468</v>
      </c>
      <c r="J200" s="211" t="s">
        <v>703</v>
      </c>
      <c r="K200" s="212">
        <f t="shared" ref="K200:K202" si="57">H200-F200</f>
        <v>98</v>
      </c>
      <c r="L200" s="213">
        <f t="shared" ref="L200:L202" si="58">K200/F200</f>
        <v>0.25789473684210529</v>
      </c>
      <c r="M200" s="208" t="s">
        <v>613</v>
      </c>
      <c r="N200" s="214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79</v>
      </c>
      <c r="B201" s="206">
        <v>42734</v>
      </c>
      <c r="C201" s="206"/>
      <c r="D201" s="207" t="s">
        <v>110</v>
      </c>
      <c r="E201" s="208" t="s">
        <v>645</v>
      </c>
      <c r="F201" s="209">
        <v>305</v>
      </c>
      <c r="G201" s="208"/>
      <c r="H201" s="208">
        <v>375</v>
      </c>
      <c r="I201" s="210">
        <v>375</v>
      </c>
      <c r="J201" s="211" t="s">
        <v>703</v>
      </c>
      <c r="K201" s="212">
        <f t="shared" si="57"/>
        <v>70</v>
      </c>
      <c r="L201" s="213">
        <f t="shared" si="58"/>
        <v>0.22950819672131148</v>
      </c>
      <c r="M201" s="208" t="s">
        <v>613</v>
      </c>
      <c r="N201" s="214">
        <v>42768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80</v>
      </c>
      <c r="B202" s="206">
        <v>42739</v>
      </c>
      <c r="C202" s="206"/>
      <c r="D202" s="207" t="s">
        <v>96</v>
      </c>
      <c r="E202" s="208" t="s">
        <v>645</v>
      </c>
      <c r="F202" s="209">
        <v>99.5</v>
      </c>
      <c r="G202" s="208"/>
      <c r="H202" s="208">
        <v>158</v>
      </c>
      <c r="I202" s="210">
        <v>158</v>
      </c>
      <c r="J202" s="211" t="s">
        <v>703</v>
      </c>
      <c r="K202" s="212">
        <f t="shared" si="57"/>
        <v>58.5</v>
      </c>
      <c r="L202" s="213">
        <f t="shared" si="58"/>
        <v>0.5879396984924623</v>
      </c>
      <c r="M202" s="208" t="s">
        <v>613</v>
      </c>
      <c r="N202" s="214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81</v>
      </c>
      <c r="B203" s="206">
        <v>42739</v>
      </c>
      <c r="C203" s="206"/>
      <c r="D203" s="207" t="s">
        <v>96</v>
      </c>
      <c r="E203" s="208" t="s">
        <v>645</v>
      </c>
      <c r="F203" s="209">
        <v>99.5</v>
      </c>
      <c r="G203" s="208"/>
      <c r="H203" s="208">
        <v>158</v>
      </c>
      <c r="I203" s="210">
        <v>158</v>
      </c>
      <c r="J203" s="211" t="s">
        <v>703</v>
      </c>
      <c r="K203" s="212">
        <v>58.5</v>
      </c>
      <c r="L203" s="213">
        <v>0.58793969849246197</v>
      </c>
      <c r="M203" s="208" t="s">
        <v>613</v>
      </c>
      <c r="N203" s="214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82</v>
      </c>
      <c r="B204" s="206">
        <v>42786</v>
      </c>
      <c r="C204" s="206"/>
      <c r="D204" s="207" t="s">
        <v>187</v>
      </c>
      <c r="E204" s="208" t="s">
        <v>645</v>
      </c>
      <c r="F204" s="209">
        <v>140.5</v>
      </c>
      <c r="G204" s="208"/>
      <c r="H204" s="208">
        <v>220</v>
      </c>
      <c r="I204" s="210">
        <v>220</v>
      </c>
      <c r="J204" s="211" t="s">
        <v>703</v>
      </c>
      <c r="K204" s="212">
        <f>H204-F204</f>
        <v>79.5</v>
      </c>
      <c r="L204" s="213">
        <f>K204/F204</f>
        <v>0.5658362989323843</v>
      </c>
      <c r="M204" s="208" t="s">
        <v>613</v>
      </c>
      <c r="N204" s="214">
        <v>42864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83</v>
      </c>
      <c r="B205" s="206">
        <v>42786</v>
      </c>
      <c r="C205" s="206"/>
      <c r="D205" s="207" t="s">
        <v>757</v>
      </c>
      <c r="E205" s="208" t="s">
        <v>645</v>
      </c>
      <c r="F205" s="209">
        <v>202.5</v>
      </c>
      <c r="G205" s="208"/>
      <c r="H205" s="208">
        <v>234</v>
      </c>
      <c r="I205" s="210">
        <v>234</v>
      </c>
      <c r="J205" s="211" t="s">
        <v>703</v>
      </c>
      <c r="K205" s="212">
        <v>31.5</v>
      </c>
      <c r="L205" s="213">
        <v>0.155555555555556</v>
      </c>
      <c r="M205" s="208" t="s">
        <v>613</v>
      </c>
      <c r="N205" s="214">
        <v>42836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84</v>
      </c>
      <c r="B206" s="206">
        <v>42818</v>
      </c>
      <c r="C206" s="206"/>
      <c r="D206" s="207" t="s">
        <v>758</v>
      </c>
      <c r="E206" s="208" t="s">
        <v>645</v>
      </c>
      <c r="F206" s="209">
        <v>300.5</v>
      </c>
      <c r="G206" s="208"/>
      <c r="H206" s="208">
        <v>417.5</v>
      </c>
      <c r="I206" s="210">
        <v>420</v>
      </c>
      <c r="J206" s="211" t="s">
        <v>759</v>
      </c>
      <c r="K206" s="212">
        <f>H206-F206</f>
        <v>117</v>
      </c>
      <c r="L206" s="213">
        <f>K206/F206</f>
        <v>0.38935108153078202</v>
      </c>
      <c r="M206" s="208" t="s">
        <v>613</v>
      </c>
      <c r="N206" s="214">
        <v>43070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85</v>
      </c>
      <c r="B207" s="206">
        <v>42818</v>
      </c>
      <c r="C207" s="206"/>
      <c r="D207" s="207" t="s">
        <v>733</v>
      </c>
      <c r="E207" s="208" t="s">
        <v>645</v>
      </c>
      <c r="F207" s="209">
        <v>850</v>
      </c>
      <c r="G207" s="208"/>
      <c r="H207" s="208">
        <v>1042.5</v>
      </c>
      <c r="I207" s="210">
        <v>1023</v>
      </c>
      <c r="J207" s="211" t="s">
        <v>760</v>
      </c>
      <c r="K207" s="212">
        <v>192.5</v>
      </c>
      <c r="L207" s="213">
        <v>0.22647058823529401</v>
      </c>
      <c r="M207" s="208" t="s">
        <v>613</v>
      </c>
      <c r="N207" s="214">
        <v>42830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86</v>
      </c>
      <c r="B208" s="206">
        <v>42830</v>
      </c>
      <c r="C208" s="206"/>
      <c r="D208" s="207" t="s">
        <v>503</v>
      </c>
      <c r="E208" s="208" t="s">
        <v>645</v>
      </c>
      <c r="F208" s="209">
        <v>785</v>
      </c>
      <c r="G208" s="208"/>
      <c r="H208" s="208">
        <v>930</v>
      </c>
      <c r="I208" s="210">
        <v>920</v>
      </c>
      <c r="J208" s="211" t="s">
        <v>761</v>
      </c>
      <c r="K208" s="212">
        <f>H208-F208</f>
        <v>145</v>
      </c>
      <c r="L208" s="213">
        <f>K208/F208</f>
        <v>0.18471337579617833</v>
      </c>
      <c r="M208" s="208" t="s">
        <v>613</v>
      </c>
      <c r="N208" s="214">
        <v>42976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5">
        <v>87</v>
      </c>
      <c r="B209" s="216">
        <v>42831</v>
      </c>
      <c r="C209" s="216"/>
      <c r="D209" s="217" t="s">
        <v>762</v>
      </c>
      <c r="E209" s="218" t="s">
        <v>645</v>
      </c>
      <c r="F209" s="219">
        <v>40</v>
      </c>
      <c r="G209" s="219"/>
      <c r="H209" s="220">
        <v>13.1</v>
      </c>
      <c r="I209" s="220">
        <v>60</v>
      </c>
      <c r="J209" s="221" t="s">
        <v>763</v>
      </c>
      <c r="K209" s="222">
        <v>-26.9</v>
      </c>
      <c r="L209" s="223">
        <v>-0.67249999999999999</v>
      </c>
      <c r="M209" s="219" t="s">
        <v>626</v>
      </c>
      <c r="N209" s="216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88</v>
      </c>
      <c r="B210" s="206">
        <v>42837</v>
      </c>
      <c r="C210" s="206"/>
      <c r="D210" s="207" t="s">
        <v>95</v>
      </c>
      <c r="E210" s="208" t="s">
        <v>645</v>
      </c>
      <c r="F210" s="209">
        <v>289.5</v>
      </c>
      <c r="G210" s="208"/>
      <c r="H210" s="208">
        <v>354</v>
      </c>
      <c r="I210" s="210">
        <v>360</v>
      </c>
      <c r="J210" s="211" t="s">
        <v>764</v>
      </c>
      <c r="K210" s="212">
        <f t="shared" ref="K210:K218" si="59">H210-F210</f>
        <v>64.5</v>
      </c>
      <c r="L210" s="213">
        <f t="shared" ref="L210:L218" si="60">K210/F210</f>
        <v>0.22279792746113988</v>
      </c>
      <c r="M210" s="208" t="s">
        <v>613</v>
      </c>
      <c r="N210" s="21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89</v>
      </c>
      <c r="B211" s="206">
        <v>42845</v>
      </c>
      <c r="C211" s="206"/>
      <c r="D211" s="207" t="s">
        <v>439</v>
      </c>
      <c r="E211" s="208" t="s">
        <v>645</v>
      </c>
      <c r="F211" s="209">
        <v>700</v>
      </c>
      <c r="G211" s="208"/>
      <c r="H211" s="208">
        <v>840</v>
      </c>
      <c r="I211" s="210">
        <v>840</v>
      </c>
      <c r="J211" s="211" t="s">
        <v>765</v>
      </c>
      <c r="K211" s="212">
        <f t="shared" si="59"/>
        <v>140</v>
      </c>
      <c r="L211" s="213">
        <f t="shared" si="60"/>
        <v>0.2</v>
      </c>
      <c r="M211" s="208" t="s">
        <v>613</v>
      </c>
      <c r="N211" s="214">
        <v>42893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90</v>
      </c>
      <c r="B212" s="206">
        <v>42887</v>
      </c>
      <c r="C212" s="206"/>
      <c r="D212" s="207" t="s">
        <v>766</v>
      </c>
      <c r="E212" s="208" t="s">
        <v>645</v>
      </c>
      <c r="F212" s="209">
        <v>130</v>
      </c>
      <c r="G212" s="208"/>
      <c r="H212" s="208">
        <v>144.25</v>
      </c>
      <c r="I212" s="210">
        <v>170</v>
      </c>
      <c r="J212" s="211" t="s">
        <v>767</v>
      </c>
      <c r="K212" s="212">
        <f t="shared" si="59"/>
        <v>14.25</v>
      </c>
      <c r="L212" s="213">
        <f t="shared" si="60"/>
        <v>0.10961538461538461</v>
      </c>
      <c r="M212" s="208" t="s">
        <v>613</v>
      </c>
      <c r="N212" s="214">
        <v>43675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91</v>
      </c>
      <c r="B213" s="206">
        <v>42901</v>
      </c>
      <c r="C213" s="206"/>
      <c r="D213" s="207" t="s">
        <v>768</v>
      </c>
      <c r="E213" s="208" t="s">
        <v>645</v>
      </c>
      <c r="F213" s="209">
        <v>214.5</v>
      </c>
      <c r="G213" s="208"/>
      <c r="H213" s="208">
        <v>262</v>
      </c>
      <c r="I213" s="210">
        <v>262</v>
      </c>
      <c r="J213" s="211" t="s">
        <v>769</v>
      </c>
      <c r="K213" s="212">
        <f t="shared" si="59"/>
        <v>47.5</v>
      </c>
      <c r="L213" s="213">
        <f t="shared" si="60"/>
        <v>0.22144522144522144</v>
      </c>
      <c r="M213" s="208" t="s">
        <v>613</v>
      </c>
      <c r="N213" s="214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6">
        <v>92</v>
      </c>
      <c r="B214" s="237">
        <v>42933</v>
      </c>
      <c r="C214" s="237"/>
      <c r="D214" s="238" t="s">
        <v>770</v>
      </c>
      <c r="E214" s="239" t="s">
        <v>645</v>
      </c>
      <c r="F214" s="240">
        <v>370</v>
      </c>
      <c r="G214" s="239"/>
      <c r="H214" s="239">
        <v>447.5</v>
      </c>
      <c r="I214" s="241">
        <v>450</v>
      </c>
      <c r="J214" s="242" t="s">
        <v>703</v>
      </c>
      <c r="K214" s="212">
        <f t="shared" si="59"/>
        <v>77.5</v>
      </c>
      <c r="L214" s="243">
        <f t="shared" si="60"/>
        <v>0.20945945945945946</v>
      </c>
      <c r="M214" s="239" t="s">
        <v>613</v>
      </c>
      <c r="N214" s="244">
        <v>43035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93</v>
      </c>
      <c r="B215" s="237">
        <v>42943</v>
      </c>
      <c r="C215" s="237"/>
      <c r="D215" s="238" t="s">
        <v>185</v>
      </c>
      <c r="E215" s="239" t="s">
        <v>645</v>
      </c>
      <c r="F215" s="240">
        <v>657.5</v>
      </c>
      <c r="G215" s="239"/>
      <c r="H215" s="239">
        <v>825</v>
      </c>
      <c r="I215" s="241">
        <v>820</v>
      </c>
      <c r="J215" s="242" t="s">
        <v>703</v>
      </c>
      <c r="K215" s="212">
        <f t="shared" si="59"/>
        <v>167.5</v>
      </c>
      <c r="L215" s="243">
        <f t="shared" si="60"/>
        <v>0.25475285171102663</v>
      </c>
      <c r="M215" s="239" t="s">
        <v>613</v>
      </c>
      <c r="N215" s="244">
        <v>43090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94</v>
      </c>
      <c r="B216" s="206">
        <v>42964</v>
      </c>
      <c r="C216" s="206"/>
      <c r="D216" s="207" t="s">
        <v>370</v>
      </c>
      <c r="E216" s="208" t="s">
        <v>645</v>
      </c>
      <c r="F216" s="209">
        <v>605</v>
      </c>
      <c r="G216" s="208"/>
      <c r="H216" s="208">
        <v>750</v>
      </c>
      <c r="I216" s="210">
        <v>750</v>
      </c>
      <c r="J216" s="211" t="s">
        <v>761</v>
      </c>
      <c r="K216" s="212">
        <f t="shared" si="59"/>
        <v>145</v>
      </c>
      <c r="L216" s="213">
        <f t="shared" si="60"/>
        <v>0.23966942148760331</v>
      </c>
      <c r="M216" s="208" t="s">
        <v>613</v>
      </c>
      <c r="N216" s="214">
        <v>43027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5">
        <v>95</v>
      </c>
      <c r="B217" s="216">
        <v>42979</v>
      </c>
      <c r="C217" s="216"/>
      <c r="D217" s="224" t="s">
        <v>771</v>
      </c>
      <c r="E217" s="219" t="s">
        <v>645</v>
      </c>
      <c r="F217" s="219">
        <v>255</v>
      </c>
      <c r="G217" s="220"/>
      <c r="H217" s="220">
        <v>217.25</v>
      </c>
      <c r="I217" s="220">
        <v>320</v>
      </c>
      <c r="J217" s="221" t="s">
        <v>772</v>
      </c>
      <c r="K217" s="222">
        <f t="shared" si="59"/>
        <v>-37.75</v>
      </c>
      <c r="L217" s="225">
        <f t="shared" si="60"/>
        <v>-0.14803921568627451</v>
      </c>
      <c r="M217" s="219" t="s">
        <v>626</v>
      </c>
      <c r="N217" s="216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96</v>
      </c>
      <c r="B218" s="206">
        <v>42997</v>
      </c>
      <c r="C218" s="206"/>
      <c r="D218" s="207" t="s">
        <v>773</v>
      </c>
      <c r="E218" s="208" t="s">
        <v>645</v>
      </c>
      <c r="F218" s="209">
        <v>215</v>
      </c>
      <c r="G218" s="208"/>
      <c r="H218" s="208">
        <v>258</v>
      </c>
      <c r="I218" s="210">
        <v>258</v>
      </c>
      <c r="J218" s="211" t="s">
        <v>703</v>
      </c>
      <c r="K218" s="212">
        <f t="shared" si="59"/>
        <v>43</v>
      </c>
      <c r="L218" s="213">
        <f t="shared" si="60"/>
        <v>0.2</v>
      </c>
      <c r="M218" s="208" t="s">
        <v>613</v>
      </c>
      <c r="N218" s="214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97</v>
      </c>
      <c r="B219" s="206">
        <v>42997</v>
      </c>
      <c r="C219" s="206"/>
      <c r="D219" s="207" t="s">
        <v>773</v>
      </c>
      <c r="E219" s="208" t="s">
        <v>645</v>
      </c>
      <c r="F219" s="209">
        <v>215</v>
      </c>
      <c r="G219" s="208"/>
      <c r="H219" s="208">
        <v>258</v>
      </c>
      <c r="I219" s="210">
        <v>258</v>
      </c>
      <c r="J219" s="242" t="s">
        <v>703</v>
      </c>
      <c r="K219" s="212">
        <v>43</v>
      </c>
      <c r="L219" s="213">
        <v>0.2</v>
      </c>
      <c r="M219" s="208" t="s">
        <v>613</v>
      </c>
      <c r="N219" s="214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6">
        <v>98</v>
      </c>
      <c r="B220" s="237">
        <v>42998</v>
      </c>
      <c r="C220" s="237"/>
      <c r="D220" s="238" t="s">
        <v>774</v>
      </c>
      <c r="E220" s="239" t="s">
        <v>645</v>
      </c>
      <c r="F220" s="209">
        <v>75</v>
      </c>
      <c r="G220" s="239"/>
      <c r="H220" s="239">
        <v>90</v>
      </c>
      <c r="I220" s="241">
        <v>90</v>
      </c>
      <c r="J220" s="211" t="s">
        <v>775</v>
      </c>
      <c r="K220" s="212">
        <f t="shared" ref="K220:K225" si="61">H220-F220</f>
        <v>15</v>
      </c>
      <c r="L220" s="213">
        <f t="shared" ref="L220:L225" si="62">K220/F220</f>
        <v>0.2</v>
      </c>
      <c r="M220" s="208" t="s">
        <v>613</v>
      </c>
      <c r="N220" s="214">
        <v>43019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6">
        <v>99</v>
      </c>
      <c r="B221" s="237">
        <v>43011</v>
      </c>
      <c r="C221" s="237"/>
      <c r="D221" s="238" t="s">
        <v>628</v>
      </c>
      <c r="E221" s="239" t="s">
        <v>645</v>
      </c>
      <c r="F221" s="240">
        <v>315</v>
      </c>
      <c r="G221" s="239"/>
      <c r="H221" s="239">
        <v>392</v>
      </c>
      <c r="I221" s="241">
        <v>384</v>
      </c>
      <c r="J221" s="242" t="s">
        <v>776</v>
      </c>
      <c r="K221" s="212">
        <f t="shared" si="61"/>
        <v>77</v>
      </c>
      <c r="L221" s="243">
        <f t="shared" si="62"/>
        <v>0.24444444444444444</v>
      </c>
      <c r="M221" s="239" t="s">
        <v>613</v>
      </c>
      <c r="N221" s="244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6">
        <v>100</v>
      </c>
      <c r="B222" s="237">
        <v>43013</v>
      </c>
      <c r="C222" s="237"/>
      <c r="D222" s="238" t="s">
        <v>477</v>
      </c>
      <c r="E222" s="239" t="s">
        <v>645</v>
      </c>
      <c r="F222" s="240">
        <v>145</v>
      </c>
      <c r="G222" s="239"/>
      <c r="H222" s="239">
        <v>179</v>
      </c>
      <c r="I222" s="241">
        <v>180</v>
      </c>
      <c r="J222" s="242" t="s">
        <v>777</v>
      </c>
      <c r="K222" s="212">
        <f t="shared" si="61"/>
        <v>34</v>
      </c>
      <c r="L222" s="243">
        <f t="shared" si="62"/>
        <v>0.23448275862068965</v>
      </c>
      <c r="M222" s="239" t="s">
        <v>613</v>
      </c>
      <c r="N222" s="244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6">
        <v>101</v>
      </c>
      <c r="B223" s="237">
        <v>43014</v>
      </c>
      <c r="C223" s="237"/>
      <c r="D223" s="238" t="s">
        <v>342</v>
      </c>
      <c r="E223" s="239" t="s">
        <v>645</v>
      </c>
      <c r="F223" s="240">
        <v>256</v>
      </c>
      <c r="G223" s="239"/>
      <c r="H223" s="239">
        <v>323</v>
      </c>
      <c r="I223" s="241">
        <v>320</v>
      </c>
      <c r="J223" s="242" t="s">
        <v>703</v>
      </c>
      <c r="K223" s="212">
        <f t="shared" si="61"/>
        <v>67</v>
      </c>
      <c r="L223" s="243">
        <f t="shared" si="62"/>
        <v>0.26171875</v>
      </c>
      <c r="M223" s="239" t="s">
        <v>613</v>
      </c>
      <c r="N223" s="244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6">
        <v>102</v>
      </c>
      <c r="B224" s="237">
        <v>43017</v>
      </c>
      <c r="C224" s="237"/>
      <c r="D224" s="238" t="s">
        <v>360</v>
      </c>
      <c r="E224" s="239" t="s">
        <v>645</v>
      </c>
      <c r="F224" s="240">
        <v>137.5</v>
      </c>
      <c r="G224" s="239"/>
      <c r="H224" s="239">
        <v>184</v>
      </c>
      <c r="I224" s="241">
        <v>183</v>
      </c>
      <c r="J224" s="242" t="s">
        <v>778</v>
      </c>
      <c r="K224" s="212">
        <f t="shared" si="61"/>
        <v>46.5</v>
      </c>
      <c r="L224" s="243">
        <f t="shared" si="62"/>
        <v>0.33818181818181819</v>
      </c>
      <c r="M224" s="239" t="s">
        <v>613</v>
      </c>
      <c r="N224" s="244">
        <v>43108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103</v>
      </c>
      <c r="B225" s="237">
        <v>43018</v>
      </c>
      <c r="C225" s="237"/>
      <c r="D225" s="238" t="s">
        <v>779</v>
      </c>
      <c r="E225" s="239" t="s">
        <v>645</v>
      </c>
      <c r="F225" s="240">
        <v>125.5</v>
      </c>
      <c r="G225" s="239"/>
      <c r="H225" s="239">
        <v>158</v>
      </c>
      <c r="I225" s="241">
        <v>155</v>
      </c>
      <c r="J225" s="242" t="s">
        <v>780</v>
      </c>
      <c r="K225" s="212">
        <f t="shared" si="61"/>
        <v>32.5</v>
      </c>
      <c r="L225" s="243">
        <f t="shared" si="62"/>
        <v>0.25896414342629481</v>
      </c>
      <c r="M225" s="239" t="s">
        <v>613</v>
      </c>
      <c r="N225" s="244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6">
        <v>104</v>
      </c>
      <c r="B226" s="237">
        <v>43018</v>
      </c>
      <c r="C226" s="237"/>
      <c r="D226" s="238" t="s">
        <v>781</v>
      </c>
      <c r="E226" s="239" t="s">
        <v>645</v>
      </c>
      <c r="F226" s="240">
        <v>895</v>
      </c>
      <c r="G226" s="239"/>
      <c r="H226" s="239">
        <v>1122.5</v>
      </c>
      <c r="I226" s="241">
        <v>1078</v>
      </c>
      <c r="J226" s="242" t="s">
        <v>782</v>
      </c>
      <c r="K226" s="212">
        <v>227.5</v>
      </c>
      <c r="L226" s="243">
        <v>0.25418994413407803</v>
      </c>
      <c r="M226" s="239" t="s">
        <v>613</v>
      </c>
      <c r="N226" s="244">
        <v>43117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6">
        <v>105</v>
      </c>
      <c r="B227" s="237">
        <v>43020</v>
      </c>
      <c r="C227" s="237"/>
      <c r="D227" s="238" t="s">
        <v>351</v>
      </c>
      <c r="E227" s="239" t="s">
        <v>645</v>
      </c>
      <c r="F227" s="240">
        <v>525</v>
      </c>
      <c r="G227" s="239"/>
      <c r="H227" s="239">
        <v>629</v>
      </c>
      <c r="I227" s="241">
        <v>629</v>
      </c>
      <c r="J227" s="242" t="s">
        <v>703</v>
      </c>
      <c r="K227" s="212">
        <v>104</v>
      </c>
      <c r="L227" s="243">
        <v>0.19809523809523799</v>
      </c>
      <c r="M227" s="239" t="s">
        <v>613</v>
      </c>
      <c r="N227" s="244">
        <v>43119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106</v>
      </c>
      <c r="B228" s="237">
        <v>43046</v>
      </c>
      <c r="C228" s="237"/>
      <c r="D228" s="238" t="s">
        <v>397</v>
      </c>
      <c r="E228" s="239" t="s">
        <v>645</v>
      </c>
      <c r="F228" s="240">
        <v>740</v>
      </c>
      <c r="G228" s="239"/>
      <c r="H228" s="239">
        <v>892.5</v>
      </c>
      <c r="I228" s="241">
        <v>900</v>
      </c>
      <c r="J228" s="242" t="s">
        <v>783</v>
      </c>
      <c r="K228" s="212">
        <f t="shared" ref="K228:K230" si="63">H228-F228</f>
        <v>152.5</v>
      </c>
      <c r="L228" s="243">
        <f t="shared" ref="L228:L230" si="64">K228/F228</f>
        <v>0.20608108108108109</v>
      </c>
      <c r="M228" s="239" t="s">
        <v>613</v>
      </c>
      <c r="N228" s="244">
        <v>43052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107</v>
      </c>
      <c r="B229" s="206">
        <v>43073</v>
      </c>
      <c r="C229" s="206"/>
      <c r="D229" s="207" t="s">
        <v>784</v>
      </c>
      <c r="E229" s="208" t="s">
        <v>645</v>
      </c>
      <c r="F229" s="209">
        <v>118.5</v>
      </c>
      <c r="G229" s="208"/>
      <c r="H229" s="208">
        <v>143.5</v>
      </c>
      <c r="I229" s="210">
        <v>145</v>
      </c>
      <c r="J229" s="211" t="s">
        <v>635</v>
      </c>
      <c r="K229" s="212">
        <f t="shared" si="63"/>
        <v>25</v>
      </c>
      <c r="L229" s="213">
        <f t="shared" si="64"/>
        <v>0.2109704641350211</v>
      </c>
      <c r="M229" s="208" t="s">
        <v>613</v>
      </c>
      <c r="N229" s="214">
        <v>43097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5">
        <v>108</v>
      </c>
      <c r="B230" s="216">
        <v>43090</v>
      </c>
      <c r="C230" s="216"/>
      <c r="D230" s="217" t="s">
        <v>445</v>
      </c>
      <c r="E230" s="218" t="s">
        <v>645</v>
      </c>
      <c r="F230" s="219">
        <v>715</v>
      </c>
      <c r="G230" s="219"/>
      <c r="H230" s="220">
        <v>500</v>
      </c>
      <c r="I230" s="220">
        <v>872</v>
      </c>
      <c r="J230" s="221" t="s">
        <v>785</v>
      </c>
      <c r="K230" s="222">
        <f t="shared" si="63"/>
        <v>-215</v>
      </c>
      <c r="L230" s="223">
        <f t="shared" si="64"/>
        <v>-0.30069930069930068</v>
      </c>
      <c r="M230" s="219" t="s">
        <v>626</v>
      </c>
      <c r="N230" s="216">
        <v>43670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109</v>
      </c>
      <c r="B231" s="206">
        <v>43098</v>
      </c>
      <c r="C231" s="206"/>
      <c r="D231" s="207" t="s">
        <v>628</v>
      </c>
      <c r="E231" s="208" t="s">
        <v>645</v>
      </c>
      <c r="F231" s="209">
        <v>435</v>
      </c>
      <c r="G231" s="208"/>
      <c r="H231" s="208">
        <v>542.5</v>
      </c>
      <c r="I231" s="210">
        <v>539</v>
      </c>
      <c r="J231" s="211" t="s">
        <v>703</v>
      </c>
      <c r="K231" s="212">
        <v>107.5</v>
      </c>
      <c r="L231" s="213">
        <v>0.247126436781609</v>
      </c>
      <c r="M231" s="208" t="s">
        <v>613</v>
      </c>
      <c r="N231" s="214">
        <v>43206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110</v>
      </c>
      <c r="B232" s="206">
        <v>43098</v>
      </c>
      <c r="C232" s="206"/>
      <c r="D232" s="207" t="s">
        <v>584</v>
      </c>
      <c r="E232" s="208" t="s">
        <v>645</v>
      </c>
      <c r="F232" s="209">
        <v>885</v>
      </c>
      <c r="G232" s="208"/>
      <c r="H232" s="208">
        <v>1090</v>
      </c>
      <c r="I232" s="210">
        <v>1084</v>
      </c>
      <c r="J232" s="211" t="s">
        <v>703</v>
      </c>
      <c r="K232" s="212">
        <v>205</v>
      </c>
      <c r="L232" s="213">
        <v>0.23163841807909599</v>
      </c>
      <c r="M232" s="208" t="s">
        <v>613</v>
      </c>
      <c r="N232" s="214">
        <v>43213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5">
        <v>111</v>
      </c>
      <c r="B233" s="246">
        <v>43192</v>
      </c>
      <c r="C233" s="246"/>
      <c r="D233" s="224" t="s">
        <v>786</v>
      </c>
      <c r="E233" s="219" t="s">
        <v>645</v>
      </c>
      <c r="F233" s="247">
        <v>478.5</v>
      </c>
      <c r="G233" s="219"/>
      <c r="H233" s="219">
        <v>442</v>
      </c>
      <c r="I233" s="220">
        <v>613</v>
      </c>
      <c r="J233" s="221" t="s">
        <v>787</v>
      </c>
      <c r="K233" s="222">
        <f t="shared" ref="K233:K236" si="65">H233-F233</f>
        <v>-36.5</v>
      </c>
      <c r="L233" s="223">
        <f t="shared" ref="L233:L236" si="66">K233/F233</f>
        <v>-7.6280041797283177E-2</v>
      </c>
      <c r="M233" s="219" t="s">
        <v>626</v>
      </c>
      <c r="N233" s="216">
        <v>43762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5">
        <v>112</v>
      </c>
      <c r="B234" s="216">
        <v>43194</v>
      </c>
      <c r="C234" s="216"/>
      <c r="D234" s="217" t="s">
        <v>788</v>
      </c>
      <c r="E234" s="218" t="s">
        <v>645</v>
      </c>
      <c r="F234" s="219">
        <f>141.5-7.3</f>
        <v>134.19999999999999</v>
      </c>
      <c r="G234" s="219"/>
      <c r="H234" s="220">
        <v>77</v>
      </c>
      <c r="I234" s="220">
        <v>180</v>
      </c>
      <c r="J234" s="221" t="s">
        <v>789</v>
      </c>
      <c r="K234" s="222">
        <f t="shared" si="65"/>
        <v>-57.199999999999989</v>
      </c>
      <c r="L234" s="223">
        <f t="shared" si="66"/>
        <v>-0.42622950819672129</v>
      </c>
      <c r="M234" s="219" t="s">
        <v>626</v>
      </c>
      <c r="N234" s="216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5">
        <v>113</v>
      </c>
      <c r="B235" s="216">
        <v>43209</v>
      </c>
      <c r="C235" s="216"/>
      <c r="D235" s="217" t="s">
        <v>790</v>
      </c>
      <c r="E235" s="218" t="s">
        <v>645</v>
      </c>
      <c r="F235" s="219">
        <v>430</v>
      </c>
      <c r="G235" s="219"/>
      <c r="H235" s="220">
        <v>220</v>
      </c>
      <c r="I235" s="220">
        <v>537</v>
      </c>
      <c r="J235" s="221" t="s">
        <v>791</v>
      </c>
      <c r="K235" s="222">
        <f t="shared" si="65"/>
        <v>-210</v>
      </c>
      <c r="L235" s="223">
        <f t="shared" si="66"/>
        <v>-0.48837209302325579</v>
      </c>
      <c r="M235" s="219" t="s">
        <v>626</v>
      </c>
      <c r="N235" s="216">
        <v>43252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114</v>
      </c>
      <c r="B236" s="237">
        <v>43220</v>
      </c>
      <c r="C236" s="237"/>
      <c r="D236" s="238" t="s">
        <v>398</v>
      </c>
      <c r="E236" s="239" t="s">
        <v>645</v>
      </c>
      <c r="F236" s="239">
        <v>153.5</v>
      </c>
      <c r="G236" s="239"/>
      <c r="H236" s="239">
        <v>196</v>
      </c>
      <c r="I236" s="241">
        <v>196</v>
      </c>
      <c r="J236" s="211" t="s">
        <v>792</v>
      </c>
      <c r="K236" s="212">
        <f t="shared" si="65"/>
        <v>42.5</v>
      </c>
      <c r="L236" s="213">
        <f t="shared" si="66"/>
        <v>0.27687296416938112</v>
      </c>
      <c r="M236" s="208" t="s">
        <v>613</v>
      </c>
      <c r="N236" s="214">
        <v>43605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5">
        <v>115</v>
      </c>
      <c r="B237" s="216">
        <v>43306</v>
      </c>
      <c r="C237" s="216"/>
      <c r="D237" s="217" t="s">
        <v>762</v>
      </c>
      <c r="E237" s="218" t="s">
        <v>645</v>
      </c>
      <c r="F237" s="219">
        <v>27.5</v>
      </c>
      <c r="G237" s="219"/>
      <c r="H237" s="220">
        <v>13.1</v>
      </c>
      <c r="I237" s="220">
        <v>60</v>
      </c>
      <c r="J237" s="221" t="s">
        <v>793</v>
      </c>
      <c r="K237" s="222">
        <v>-14.4</v>
      </c>
      <c r="L237" s="223">
        <v>-0.52363636363636401</v>
      </c>
      <c r="M237" s="219" t="s">
        <v>626</v>
      </c>
      <c r="N237" s="216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5">
        <v>116</v>
      </c>
      <c r="B238" s="246">
        <v>43318</v>
      </c>
      <c r="C238" s="246"/>
      <c r="D238" s="224" t="s">
        <v>794</v>
      </c>
      <c r="E238" s="219" t="s">
        <v>645</v>
      </c>
      <c r="F238" s="219">
        <v>148.5</v>
      </c>
      <c r="G238" s="219"/>
      <c r="H238" s="219">
        <v>102</v>
      </c>
      <c r="I238" s="220">
        <v>182</v>
      </c>
      <c r="J238" s="221" t="s">
        <v>795</v>
      </c>
      <c r="K238" s="222">
        <f>H238-F238</f>
        <v>-46.5</v>
      </c>
      <c r="L238" s="223">
        <f>K238/F238</f>
        <v>-0.31313131313131315</v>
      </c>
      <c r="M238" s="219" t="s">
        <v>626</v>
      </c>
      <c r="N238" s="216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117</v>
      </c>
      <c r="B239" s="206">
        <v>43335</v>
      </c>
      <c r="C239" s="206"/>
      <c r="D239" s="207" t="s">
        <v>796</v>
      </c>
      <c r="E239" s="208" t="s">
        <v>645</v>
      </c>
      <c r="F239" s="239">
        <v>285</v>
      </c>
      <c r="G239" s="208"/>
      <c r="H239" s="208">
        <v>355</v>
      </c>
      <c r="I239" s="210">
        <v>364</v>
      </c>
      <c r="J239" s="211" t="s">
        <v>797</v>
      </c>
      <c r="K239" s="212">
        <v>70</v>
      </c>
      <c r="L239" s="213">
        <v>0.24561403508771901</v>
      </c>
      <c r="M239" s="208" t="s">
        <v>613</v>
      </c>
      <c r="N239" s="214">
        <v>43455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118</v>
      </c>
      <c r="B240" s="206">
        <v>43341</v>
      </c>
      <c r="C240" s="206"/>
      <c r="D240" s="207" t="s">
        <v>386</v>
      </c>
      <c r="E240" s="208" t="s">
        <v>645</v>
      </c>
      <c r="F240" s="239">
        <v>525</v>
      </c>
      <c r="G240" s="208"/>
      <c r="H240" s="208">
        <v>585</v>
      </c>
      <c r="I240" s="210">
        <v>635</v>
      </c>
      <c r="J240" s="211" t="s">
        <v>798</v>
      </c>
      <c r="K240" s="212">
        <f t="shared" ref="K240:K257" si="67">H240-F240</f>
        <v>60</v>
      </c>
      <c r="L240" s="213">
        <f t="shared" ref="L240:L257" si="68">K240/F240</f>
        <v>0.11428571428571428</v>
      </c>
      <c r="M240" s="208" t="s">
        <v>613</v>
      </c>
      <c r="N240" s="214">
        <v>43662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5">
        <v>119</v>
      </c>
      <c r="B241" s="206">
        <v>43395</v>
      </c>
      <c r="C241" s="206"/>
      <c r="D241" s="207" t="s">
        <v>370</v>
      </c>
      <c r="E241" s="208" t="s">
        <v>645</v>
      </c>
      <c r="F241" s="239">
        <v>475</v>
      </c>
      <c r="G241" s="208"/>
      <c r="H241" s="208">
        <v>574</v>
      </c>
      <c r="I241" s="210">
        <v>570</v>
      </c>
      <c r="J241" s="211" t="s">
        <v>703</v>
      </c>
      <c r="K241" s="212">
        <f t="shared" si="67"/>
        <v>99</v>
      </c>
      <c r="L241" s="213">
        <f t="shared" si="68"/>
        <v>0.20842105263157895</v>
      </c>
      <c r="M241" s="208" t="s">
        <v>613</v>
      </c>
      <c r="N241" s="214">
        <v>43403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120</v>
      </c>
      <c r="B242" s="237">
        <v>43397</v>
      </c>
      <c r="C242" s="237"/>
      <c r="D242" s="238" t="s">
        <v>393</v>
      </c>
      <c r="E242" s="239" t="s">
        <v>645</v>
      </c>
      <c r="F242" s="239">
        <v>707.5</v>
      </c>
      <c r="G242" s="239"/>
      <c r="H242" s="239">
        <v>872</v>
      </c>
      <c r="I242" s="241">
        <v>872</v>
      </c>
      <c r="J242" s="242" t="s">
        <v>703</v>
      </c>
      <c r="K242" s="212">
        <f t="shared" si="67"/>
        <v>164.5</v>
      </c>
      <c r="L242" s="243">
        <f t="shared" si="68"/>
        <v>0.23250883392226149</v>
      </c>
      <c r="M242" s="239" t="s">
        <v>613</v>
      </c>
      <c r="N242" s="244">
        <v>43482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121</v>
      </c>
      <c r="B243" s="237">
        <v>43398</v>
      </c>
      <c r="C243" s="237"/>
      <c r="D243" s="238" t="s">
        <v>799</v>
      </c>
      <c r="E243" s="239" t="s">
        <v>645</v>
      </c>
      <c r="F243" s="239">
        <v>162</v>
      </c>
      <c r="G243" s="239"/>
      <c r="H243" s="239">
        <v>204</v>
      </c>
      <c r="I243" s="241">
        <v>209</v>
      </c>
      <c r="J243" s="242" t="s">
        <v>800</v>
      </c>
      <c r="K243" s="212">
        <f t="shared" si="67"/>
        <v>42</v>
      </c>
      <c r="L243" s="243">
        <f t="shared" si="68"/>
        <v>0.25925925925925924</v>
      </c>
      <c r="M243" s="239" t="s">
        <v>613</v>
      </c>
      <c r="N243" s="244">
        <v>43539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122</v>
      </c>
      <c r="B244" s="237">
        <v>43399</v>
      </c>
      <c r="C244" s="237"/>
      <c r="D244" s="238" t="s">
        <v>496</v>
      </c>
      <c r="E244" s="239" t="s">
        <v>645</v>
      </c>
      <c r="F244" s="239">
        <v>240</v>
      </c>
      <c r="G244" s="239"/>
      <c r="H244" s="239">
        <v>297</v>
      </c>
      <c r="I244" s="241">
        <v>297</v>
      </c>
      <c r="J244" s="242" t="s">
        <v>703</v>
      </c>
      <c r="K244" s="248">
        <f t="shared" si="67"/>
        <v>57</v>
      </c>
      <c r="L244" s="243">
        <f t="shared" si="68"/>
        <v>0.23749999999999999</v>
      </c>
      <c r="M244" s="239" t="s">
        <v>613</v>
      </c>
      <c r="N244" s="244">
        <v>43417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123</v>
      </c>
      <c r="B245" s="206">
        <v>43439</v>
      </c>
      <c r="C245" s="206"/>
      <c r="D245" s="207" t="s">
        <v>801</v>
      </c>
      <c r="E245" s="208" t="s">
        <v>645</v>
      </c>
      <c r="F245" s="208">
        <v>202.5</v>
      </c>
      <c r="G245" s="208"/>
      <c r="H245" s="208">
        <v>255</v>
      </c>
      <c r="I245" s="210">
        <v>252</v>
      </c>
      <c r="J245" s="211" t="s">
        <v>703</v>
      </c>
      <c r="K245" s="212">
        <f t="shared" si="67"/>
        <v>52.5</v>
      </c>
      <c r="L245" s="213">
        <f t="shared" si="68"/>
        <v>0.25925925925925924</v>
      </c>
      <c r="M245" s="208" t="s">
        <v>613</v>
      </c>
      <c r="N245" s="214">
        <v>43542</v>
      </c>
      <c r="O245" s="1"/>
      <c r="P245" s="1"/>
      <c r="Q245" s="1"/>
      <c r="R245" s="6" t="s">
        <v>802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124</v>
      </c>
      <c r="B246" s="237">
        <v>43465</v>
      </c>
      <c r="C246" s="206"/>
      <c r="D246" s="238" t="s">
        <v>426</v>
      </c>
      <c r="E246" s="239" t="s">
        <v>645</v>
      </c>
      <c r="F246" s="239">
        <v>710</v>
      </c>
      <c r="G246" s="239"/>
      <c r="H246" s="239">
        <v>866</v>
      </c>
      <c r="I246" s="241">
        <v>866</v>
      </c>
      <c r="J246" s="242" t="s">
        <v>703</v>
      </c>
      <c r="K246" s="212">
        <f t="shared" si="67"/>
        <v>156</v>
      </c>
      <c r="L246" s="213">
        <f t="shared" si="68"/>
        <v>0.21971830985915494</v>
      </c>
      <c r="M246" s="208" t="s">
        <v>613</v>
      </c>
      <c r="N246" s="214">
        <v>43553</v>
      </c>
      <c r="O246" s="1"/>
      <c r="P246" s="1"/>
      <c r="Q246" s="1"/>
      <c r="R246" s="6" t="s">
        <v>802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125</v>
      </c>
      <c r="B247" s="237">
        <v>43522</v>
      </c>
      <c r="C247" s="237"/>
      <c r="D247" s="238" t="s">
        <v>154</v>
      </c>
      <c r="E247" s="239" t="s">
        <v>645</v>
      </c>
      <c r="F247" s="239">
        <v>337.25</v>
      </c>
      <c r="G247" s="239"/>
      <c r="H247" s="239">
        <v>398.5</v>
      </c>
      <c r="I247" s="241">
        <v>411</v>
      </c>
      <c r="J247" s="211" t="s">
        <v>803</v>
      </c>
      <c r="K247" s="212">
        <f t="shared" si="67"/>
        <v>61.25</v>
      </c>
      <c r="L247" s="213">
        <f t="shared" si="68"/>
        <v>0.1816160118606375</v>
      </c>
      <c r="M247" s="208" t="s">
        <v>613</v>
      </c>
      <c r="N247" s="214">
        <v>43760</v>
      </c>
      <c r="O247" s="1"/>
      <c r="P247" s="1"/>
      <c r="Q247" s="1"/>
      <c r="R247" s="6" t="s">
        <v>802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9">
        <v>126</v>
      </c>
      <c r="B248" s="250">
        <v>43559</v>
      </c>
      <c r="C248" s="250"/>
      <c r="D248" s="251" t="s">
        <v>804</v>
      </c>
      <c r="E248" s="252" t="s">
        <v>645</v>
      </c>
      <c r="F248" s="252">
        <v>130</v>
      </c>
      <c r="G248" s="252"/>
      <c r="H248" s="252">
        <v>65</v>
      </c>
      <c r="I248" s="253">
        <v>158</v>
      </c>
      <c r="J248" s="221" t="s">
        <v>805</v>
      </c>
      <c r="K248" s="222">
        <f t="shared" si="67"/>
        <v>-65</v>
      </c>
      <c r="L248" s="223">
        <f t="shared" si="68"/>
        <v>-0.5</v>
      </c>
      <c r="M248" s="219" t="s">
        <v>626</v>
      </c>
      <c r="N248" s="216">
        <v>43726</v>
      </c>
      <c r="O248" s="1"/>
      <c r="P248" s="1"/>
      <c r="Q248" s="1"/>
      <c r="R248" s="6" t="s">
        <v>806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127</v>
      </c>
      <c r="B249" s="237">
        <v>43017</v>
      </c>
      <c r="C249" s="237"/>
      <c r="D249" s="238" t="s">
        <v>187</v>
      </c>
      <c r="E249" s="239" t="s">
        <v>645</v>
      </c>
      <c r="F249" s="239">
        <v>141.5</v>
      </c>
      <c r="G249" s="239"/>
      <c r="H249" s="239">
        <v>183.5</v>
      </c>
      <c r="I249" s="241">
        <v>210</v>
      </c>
      <c r="J249" s="211" t="s">
        <v>800</v>
      </c>
      <c r="K249" s="212">
        <f t="shared" si="67"/>
        <v>42</v>
      </c>
      <c r="L249" s="213">
        <f t="shared" si="68"/>
        <v>0.29681978798586572</v>
      </c>
      <c r="M249" s="208" t="s">
        <v>613</v>
      </c>
      <c r="N249" s="214">
        <v>43042</v>
      </c>
      <c r="O249" s="1"/>
      <c r="P249" s="1"/>
      <c r="Q249" s="1"/>
      <c r="R249" s="6" t="s">
        <v>806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9">
        <v>128</v>
      </c>
      <c r="B250" s="250">
        <v>43074</v>
      </c>
      <c r="C250" s="250"/>
      <c r="D250" s="251" t="s">
        <v>807</v>
      </c>
      <c r="E250" s="252" t="s">
        <v>645</v>
      </c>
      <c r="F250" s="247">
        <v>172</v>
      </c>
      <c r="G250" s="252"/>
      <c r="H250" s="252">
        <v>155.25</v>
      </c>
      <c r="I250" s="253">
        <v>230</v>
      </c>
      <c r="J250" s="221" t="s">
        <v>808</v>
      </c>
      <c r="K250" s="222">
        <f t="shared" si="67"/>
        <v>-16.75</v>
      </c>
      <c r="L250" s="223">
        <f t="shared" si="68"/>
        <v>-9.7383720930232565E-2</v>
      </c>
      <c r="M250" s="219" t="s">
        <v>626</v>
      </c>
      <c r="N250" s="216">
        <v>43787</v>
      </c>
      <c r="O250" s="1"/>
      <c r="P250" s="1"/>
      <c r="Q250" s="1"/>
      <c r="R250" s="6" t="s">
        <v>806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129</v>
      </c>
      <c r="B251" s="237">
        <v>43398</v>
      </c>
      <c r="C251" s="237"/>
      <c r="D251" s="238" t="s">
        <v>109</v>
      </c>
      <c r="E251" s="239" t="s">
        <v>645</v>
      </c>
      <c r="F251" s="239">
        <v>698.5</v>
      </c>
      <c r="G251" s="239"/>
      <c r="H251" s="239">
        <v>890</v>
      </c>
      <c r="I251" s="241">
        <v>890</v>
      </c>
      <c r="J251" s="211" t="s">
        <v>809</v>
      </c>
      <c r="K251" s="212">
        <f t="shared" si="67"/>
        <v>191.5</v>
      </c>
      <c r="L251" s="213">
        <f t="shared" si="68"/>
        <v>0.27415891195418757</v>
      </c>
      <c r="M251" s="208" t="s">
        <v>613</v>
      </c>
      <c r="N251" s="214">
        <v>44328</v>
      </c>
      <c r="O251" s="1"/>
      <c r="P251" s="1"/>
      <c r="Q251" s="1"/>
      <c r="R251" s="6" t="s">
        <v>802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130</v>
      </c>
      <c r="B252" s="237">
        <v>42877</v>
      </c>
      <c r="C252" s="237"/>
      <c r="D252" s="238" t="s">
        <v>385</v>
      </c>
      <c r="E252" s="239" t="s">
        <v>645</v>
      </c>
      <c r="F252" s="239">
        <v>127.6</v>
      </c>
      <c r="G252" s="239"/>
      <c r="H252" s="239">
        <v>138</v>
      </c>
      <c r="I252" s="241">
        <v>190</v>
      </c>
      <c r="J252" s="211" t="s">
        <v>810</v>
      </c>
      <c r="K252" s="212">
        <f t="shared" si="67"/>
        <v>10.400000000000006</v>
      </c>
      <c r="L252" s="213">
        <f t="shared" si="68"/>
        <v>8.1504702194357417E-2</v>
      </c>
      <c r="M252" s="208" t="s">
        <v>613</v>
      </c>
      <c r="N252" s="214">
        <v>43774</v>
      </c>
      <c r="O252" s="1"/>
      <c r="P252" s="1"/>
      <c r="Q252" s="1"/>
      <c r="R252" s="6" t="s">
        <v>806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131</v>
      </c>
      <c r="B253" s="237">
        <v>43158</v>
      </c>
      <c r="C253" s="237"/>
      <c r="D253" s="238" t="s">
        <v>811</v>
      </c>
      <c r="E253" s="239" t="s">
        <v>645</v>
      </c>
      <c r="F253" s="239">
        <v>317</v>
      </c>
      <c r="G253" s="239"/>
      <c r="H253" s="239">
        <v>382.5</v>
      </c>
      <c r="I253" s="241">
        <v>398</v>
      </c>
      <c r="J253" s="211" t="s">
        <v>812</v>
      </c>
      <c r="K253" s="212">
        <f t="shared" si="67"/>
        <v>65.5</v>
      </c>
      <c r="L253" s="213">
        <f t="shared" si="68"/>
        <v>0.20662460567823343</v>
      </c>
      <c r="M253" s="208" t="s">
        <v>613</v>
      </c>
      <c r="N253" s="214">
        <v>44238</v>
      </c>
      <c r="O253" s="1"/>
      <c r="P253" s="1"/>
      <c r="Q253" s="1"/>
      <c r="R253" s="6" t="s">
        <v>806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9">
        <v>132</v>
      </c>
      <c r="B254" s="250">
        <v>43164</v>
      </c>
      <c r="C254" s="250"/>
      <c r="D254" s="251" t="s">
        <v>146</v>
      </c>
      <c r="E254" s="252" t="s">
        <v>645</v>
      </c>
      <c r="F254" s="247">
        <f>510-14.4</f>
        <v>495.6</v>
      </c>
      <c r="G254" s="252"/>
      <c r="H254" s="252">
        <v>350</v>
      </c>
      <c r="I254" s="253">
        <v>672</v>
      </c>
      <c r="J254" s="221" t="s">
        <v>813</v>
      </c>
      <c r="K254" s="222">
        <f t="shared" si="67"/>
        <v>-145.60000000000002</v>
      </c>
      <c r="L254" s="223">
        <f t="shared" si="68"/>
        <v>-0.29378531073446329</v>
      </c>
      <c r="M254" s="219" t="s">
        <v>626</v>
      </c>
      <c r="N254" s="216">
        <v>43887</v>
      </c>
      <c r="O254" s="1"/>
      <c r="P254" s="1"/>
      <c r="Q254" s="1"/>
      <c r="R254" s="6" t="s">
        <v>802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9">
        <v>133</v>
      </c>
      <c r="B255" s="250">
        <v>43237</v>
      </c>
      <c r="C255" s="250"/>
      <c r="D255" s="251" t="s">
        <v>488</v>
      </c>
      <c r="E255" s="252" t="s">
        <v>645</v>
      </c>
      <c r="F255" s="247">
        <v>230.3</v>
      </c>
      <c r="G255" s="252"/>
      <c r="H255" s="252">
        <v>102.5</v>
      </c>
      <c r="I255" s="253">
        <v>348</v>
      </c>
      <c r="J255" s="221" t="s">
        <v>814</v>
      </c>
      <c r="K255" s="222">
        <f t="shared" si="67"/>
        <v>-127.80000000000001</v>
      </c>
      <c r="L255" s="223">
        <f t="shared" si="68"/>
        <v>-0.55492835432045162</v>
      </c>
      <c r="M255" s="219" t="s">
        <v>626</v>
      </c>
      <c r="N255" s="216">
        <v>43896</v>
      </c>
      <c r="O255" s="1"/>
      <c r="P255" s="1"/>
      <c r="Q255" s="1"/>
      <c r="R255" s="6" t="s">
        <v>802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134</v>
      </c>
      <c r="B256" s="237">
        <v>43258</v>
      </c>
      <c r="C256" s="237"/>
      <c r="D256" s="238" t="s">
        <v>450</v>
      </c>
      <c r="E256" s="239" t="s">
        <v>645</v>
      </c>
      <c r="F256" s="239">
        <f>342.5-5.1</f>
        <v>337.4</v>
      </c>
      <c r="G256" s="239"/>
      <c r="H256" s="239">
        <v>412.5</v>
      </c>
      <c r="I256" s="241">
        <v>439</v>
      </c>
      <c r="J256" s="211" t="s">
        <v>815</v>
      </c>
      <c r="K256" s="212">
        <f t="shared" si="67"/>
        <v>75.100000000000023</v>
      </c>
      <c r="L256" s="213">
        <f t="shared" si="68"/>
        <v>0.22258446947243635</v>
      </c>
      <c r="M256" s="208" t="s">
        <v>613</v>
      </c>
      <c r="N256" s="214">
        <v>44230</v>
      </c>
      <c r="O256" s="1"/>
      <c r="P256" s="1"/>
      <c r="Q256" s="1"/>
      <c r="R256" s="6" t="s">
        <v>806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0">
        <v>135</v>
      </c>
      <c r="B257" s="229">
        <v>43285</v>
      </c>
      <c r="C257" s="229"/>
      <c r="D257" s="230" t="s">
        <v>56</v>
      </c>
      <c r="E257" s="231" t="s">
        <v>645</v>
      </c>
      <c r="F257" s="231">
        <f>127.5-5.53</f>
        <v>121.97</v>
      </c>
      <c r="G257" s="232"/>
      <c r="H257" s="232">
        <v>122.5</v>
      </c>
      <c r="I257" s="232">
        <v>170</v>
      </c>
      <c r="J257" s="233" t="s">
        <v>849</v>
      </c>
      <c r="K257" s="234">
        <f t="shared" si="67"/>
        <v>0.53000000000000114</v>
      </c>
      <c r="L257" s="235">
        <f t="shared" si="68"/>
        <v>4.3453308190538747E-3</v>
      </c>
      <c r="M257" s="231" t="s">
        <v>736</v>
      </c>
      <c r="N257" s="229">
        <v>44431</v>
      </c>
      <c r="O257" s="1"/>
      <c r="P257" s="1"/>
      <c r="Q257" s="1"/>
      <c r="R257" s="6" t="s">
        <v>802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9">
        <v>136</v>
      </c>
      <c r="B258" s="250">
        <v>43294</v>
      </c>
      <c r="C258" s="250"/>
      <c r="D258" s="251" t="s">
        <v>372</v>
      </c>
      <c r="E258" s="252" t="s">
        <v>645</v>
      </c>
      <c r="F258" s="247">
        <v>46.5</v>
      </c>
      <c r="G258" s="252"/>
      <c r="H258" s="252">
        <v>17</v>
      </c>
      <c r="I258" s="253">
        <v>59</v>
      </c>
      <c r="J258" s="221" t="s">
        <v>816</v>
      </c>
      <c r="K258" s="222">
        <f t="shared" ref="K258:K266" si="69">H258-F258</f>
        <v>-29.5</v>
      </c>
      <c r="L258" s="223">
        <f t="shared" ref="L258:L266" si="70">K258/F258</f>
        <v>-0.63440860215053763</v>
      </c>
      <c r="M258" s="219" t="s">
        <v>626</v>
      </c>
      <c r="N258" s="216">
        <v>43887</v>
      </c>
      <c r="O258" s="1"/>
      <c r="P258" s="1"/>
      <c r="Q258" s="1"/>
      <c r="R258" s="6" t="s">
        <v>802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137</v>
      </c>
      <c r="B259" s="237">
        <v>43396</v>
      </c>
      <c r="C259" s="237"/>
      <c r="D259" s="238" t="s">
        <v>428</v>
      </c>
      <c r="E259" s="239" t="s">
        <v>645</v>
      </c>
      <c r="F259" s="239">
        <v>156.5</v>
      </c>
      <c r="G259" s="239"/>
      <c r="H259" s="239">
        <v>207.5</v>
      </c>
      <c r="I259" s="241">
        <v>191</v>
      </c>
      <c r="J259" s="211" t="s">
        <v>703</v>
      </c>
      <c r="K259" s="212">
        <f t="shared" si="69"/>
        <v>51</v>
      </c>
      <c r="L259" s="213">
        <f t="shared" si="70"/>
        <v>0.32587859424920129</v>
      </c>
      <c r="M259" s="208" t="s">
        <v>613</v>
      </c>
      <c r="N259" s="214">
        <v>44369</v>
      </c>
      <c r="O259" s="1"/>
      <c r="P259" s="1"/>
      <c r="Q259" s="1"/>
      <c r="R259" s="6" t="s">
        <v>802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138</v>
      </c>
      <c r="B260" s="237">
        <v>43439</v>
      </c>
      <c r="C260" s="237"/>
      <c r="D260" s="238" t="s">
        <v>332</v>
      </c>
      <c r="E260" s="239" t="s">
        <v>645</v>
      </c>
      <c r="F260" s="239">
        <v>259.5</v>
      </c>
      <c r="G260" s="239"/>
      <c r="H260" s="239">
        <v>320</v>
      </c>
      <c r="I260" s="241">
        <v>320</v>
      </c>
      <c r="J260" s="211" t="s">
        <v>703</v>
      </c>
      <c r="K260" s="212">
        <f t="shared" si="69"/>
        <v>60.5</v>
      </c>
      <c r="L260" s="213">
        <f t="shared" si="70"/>
        <v>0.23314065510597304</v>
      </c>
      <c r="M260" s="208" t="s">
        <v>613</v>
      </c>
      <c r="N260" s="214">
        <v>44323</v>
      </c>
      <c r="O260" s="1"/>
      <c r="P260" s="1"/>
      <c r="Q260" s="1"/>
      <c r="R260" s="6" t="s">
        <v>802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9">
        <v>139</v>
      </c>
      <c r="B261" s="250">
        <v>43439</v>
      </c>
      <c r="C261" s="250"/>
      <c r="D261" s="251" t="s">
        <v>817</v>
      </c>
      <c r="E261" s="252" t="s">
        <v>645</v>
      </c>
      <c r="F261" s="252">
        <v>715</v>
      </c>
      <c r="G261" s="252"/>
      <c r="H261" s="252">
        <v>445</v>
      </c>
      <c r="I261" s="253">
        <v>840</v>
      </c>
      <c r="J261" s="221" t="s">
        <v>818</v>
      </c>
      <c r="K261" s="222">
        <f t="shared" si="69"/>
        <v>-270</v>
      </c>
      <c r="L261" s="223">
        <f t="shared" si="70"/>
        <v>-0.3776223776223776</v>
      </c>
      <c r="M261" s="219" t="s">
        <v>626</v>
      </c>
      <c r="N261" s="216">
        <v>43800</v>
      </c>
      <c r="O261" s="1"/>
      <c r="P261" s="1"/>
      <c r="Q261" s="1"/>
      <c r="R261" s="6" t="s">
        <v>802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140</v>
      </c>
      <c r="B262" s="237">
        <v>43469</v>
      </c>
      <c r="C262" s="237"/>
      <c r="D262" s="238" t="s">
        <v>159</v>
      </c>
      <c r="E262" s="239" t="s">
        <v>645</v>
      </c>
      <c r="F262" s="239">
        <v>875</v>
      </c>
      <c r="G262" s="239"/>
      <c r="H262" s="239">
        <v>1165</v>
      </c>
      <c r="I262" s="241">
        <v>1185</v>
      </c>
      <c r="J262" s="211" t="s">
        <v>819</v>
      </c>
      <c r="K262" s="212">
        <f t="shared" si="69"/>
        <v>290</v>
      </c>
      <c r="L262" s="213">
        <f t="shared" si="70"/>
        <v>0.33142857142857141</v>
      </c>
      <c r="M262" s="208" t="s">
        <v>613</v>
      </c>
      <c r="N262" s="214">
        <v>43847</v>
      </c>
      <c r="O262" s="1"/>
      <c r="P262" s="1"/>
      <c r="Q262" s="1"/>
      <c r="R262" s="6" t="s">
        <v>802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141</v>
      </c>
      <c r="B263" s="237">
        <v>43559</v>
      </c>
      <c r="C263" s="237"/>
      <c r="D263" s="238" t="s">
        <v>348</v>
      </c>
      <c r="E263" s="239" t="s">
        <v>645</v>
      </c>
      <c r="F263" s="239">
        <f>387-14.63</f>
        <v>372.37</v>
      </c>
      <c r="G263" s="239"/>
      <c r="H263" s="239">
        <v>490</v>
      </c>
      <c r="I263" s="241">
        <v>490</v>
      </c>
      <c r="J263" s="211" t="s">
        <v>703</v>
      </c>
      <c r="K263" s="212">
        <f t="shared" si="69"/>
        <v>117.63</v>
      </c>
      <c r="L263" s="213">
        <f t="shared" si="70"/>
        <v>0.31589548030185027</v>
      </c>
      <c r="M263" s="208" t="s">
        <v>613</v>
      </c>
      <c r="N263" s="214">
        <v>43850</v>
      </c>
      <c r="O263" s="1"/>
      <c r="P263" s="1"/>
      <c r="Q263" s="1"/>
      <c r="R263" s="6" t="s">
        <v>802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9">
        <v>142</v>
      </c>
      <c r="B264" s="250">
        <v>43578</v>
      </c>
      <c r="C264" s="250"/>
      <c r="D264" s="251" t="s">
        <v>820</v>
      </c>
      <c r="E264" s="252" t="s">
        <v>615</v>
      </c>
      <c r="F264" s="252">
        <v>220</v>
      </c>
      <c r="G264" s="252"/>
      <c r="H264" s="252">
        <v>127.5</v>
      </c>
      <c r="I264" s="253">
        <v>284</v>
      </c>
      <c r="J264" s="221" t="s">
        <v>821</v>
      </c>
      <c r="K264" s="222">
        <f t="shared" si="69"/>
        <v>-92.5</v>
      </c>
      <c r="L264" s="223">
        <f t="shared" si="70"/>
        <v>-0.42045454545454547</v>
      </c>
      <c r="M264" s="219" t="s">
        <v>626</v>
      </c>
      <c r="N264" s="216">
        <v>43896</v>
      </c>
      <c r="O264" s="1"/>
      <c r="P264" s="1"/>
      <c r="Q264" s="1"/>
      <c r="R264" s="6" t="s">
        <v>802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143</v>
      </c>
      <c r="B265" s="237">
        <v>43622</v>
      </c>
      <c r="C265" s="237"/>
      <c r="D265" s="238" t="s">
        <v>497</v>
      </c>
      <c r="E265" s="239" t="s">
        <v>615</v>
      </c>
      <c r="F265" s="239">
        <v>332.8</v>
      </c>
      <c r="G265" s="239"/>
      <c r="H265" s="239">
        <v>405</v>
      </c>
      <c r="I265" s="241">
        <v>419</v>
      </c>
      <c r="J265" s="211" t="s">
        <v>822</v>
      </c>
      <c r="K265" s="212">
        <f t="shared" si="69"/>
        <v>72.199999999999989</v>
      </c>
      <c r="L265" s="213">
        <f t="shared" si="70"/>
        <v>0.21694711538461534</v>
      </c>
      <c r="M265" s="208" t="s">
        <v>613</v>
      </c>
      <c r="N265" s="214">
        <v>43860</v>
      </c>
      <c r="O265" s="1"/>
      <c r="P265" s="1"/>
      <c r="Q265" s="1"/>
      <c r="R265" s="6" t="s">
        <v>806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0">
        <v>144</v>
      </c>
      <c r="B266" s="229">
        <v>43641</v>
      </c>
      <c r="C266" s="229"/>
      <c r="D266" s="230" t="s">
        <v>152</v>
      </c>
      <c r="E266" s="231" t="s">
        <v>645</v>
      </c>
      <c r="F266" s="231">
        <v>386</v>
      </c>
      <c r="G266" s="232"/>
      <c r="H266" s="232">
        <v>395</v>
      </c>
      <c r="I266" s="232">
        <v>452</v>
      </c>
      <c r="J266" s="233" t="s">
        <v>823</v>
      </c>
      <c r="K266" s="234">
        <f t="shared" si="69"/>
        <v>9</v>
      </c>
      <c r="L266" s="235">
        <f t="shared" si="70"/>
        <v>2.3316062176165803E-2</v>
      </c>
      <c r="M266" s="231" t="s">
        <v>736</v>
      </c>
      <c r="N266" s="229">
        <v>43868</v>
      </c>
      <c r="O266" s="1"/>
      <c r="P266" s="1"/>
      <c r="Q266" s="1"/>
      <c r="R266" s="6" t="s">
        <v>806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0">
        <v>145</v>
      </c>
      <c r="B267" s="229">
        <v>43707</v>
      </c>
      <c r="C267" s="229"/>
      <c r="D267" s="230" t="s">
        <v>132</v>
      </c>
      <c r="E267" s="231" t="s">
        <v>645</v>
      </c>
      <c r="F267" s="231">
        <v>137.5</v>
      </c>
      <c r="G267" s="232"/>
      <c r="H267" s="232">
        <v>138.5</v>
      </c>
      <c r="I267" s="232">
        <v>190</v>
      </c>
      <c r="J267" s="233" t="s">
        <v>848</v>
      </c>
      <c r="K267" s="234">
        <f t="shared" ref="K267" si="71">H267-F267</f>
        <v>1</v>
      </c>
      <c r="L267" s="235">
        <f t="shared" ref="L267" si="72">K267/F267</f>
        <v>7.2727272727272727E-3</v>
      </c>
      <c r="M267" s="231" t="s">
        <v>736</v>
      </c>
      <c r="N267" s="229">
        <v>44432</v>
      </c>
      <c r="O267" s="1"/>
      <c r="P267" s="1"/>
      <c r="Q267" s="1"/>
      <c r="R267" s="6" t="s">
        <v>802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146</v>
      </c>
      <c r="B268" s="237">
        <v>43731</v>
      </c>
      <c r="C268" s="237"/>
      <c r="D268" s="238" t="s">
        <v>441</v>
      </c>
      <c r="E268" s="239" t="s">
        <v>645</v>
      </c>
      <c r="F268" s="239">
        <v>235</v>
      </c>
      <c r="G268" s="239"/>
      <c r="H268" s="239">
        <v>295</v>
      </c>
      <c r="I268" s="241">
        <v>296</v>
      </c>
      <c r="J268" s="211" t="s">
        <v>824</v>
      </c>
      <c r="K268" s="212">
        <f t="shared" ref="K268:K273" si="73">H268-F268</f>
        <v>60</v>
      </c>
      <c r="L268" s="213">
        <f t="shared" ref="L268:L273" si="74">K268/F268</f>
        <v>0.25531914893617019</v>
      </c>
      <c r="M268" s="208" t="s">
        <v>613</v>
      </c>
      <c r="N268" s="214">
        <v>43844</v>
      </c>
      <c r="O268" s="1"/>
      <c r="P268" s="1"/>
      <c r="Q268" s="1"/>
      <c r="R268" s="6" t="s">
        <v>806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147</v>
      </c>
      <c r="B269" s="237">
        <v>43752</v>
      </c>
      <c r="C269" s="237"/>
      <c r="D269" s="238" t="s">
        <v>825</v>
      </c>
      <c r="E269" s="239" t="s">
        <v>645</v>
      </c>
      <c r="F269" s="239">
        <v>277.5</v>
      </c>
      <c r="G269" s="239"/>
      <c r="H269" s="239">
        <v>333</v>
      </c>
      <c r="I269" s="241">
        <v>333</v>
      </c>
      <c r="J269" s="211" t="s">
        <v>826</v>
      </c>
      <c r="K269" s="212">
        <f t="shared" si="73"/>
        <v>55.5</v>
      </c>
      <c r="L269" s="213">
        <f t="shared" si="74"/>
        <v>0.2</v>
      </c>
      <c r="M269" s="208" t="s">
        <v>613</v>
      </c>
      <c r="N269" s="214">
        <v>43846</v>
      </c>
      <c r="O269" s="1"/>
      <c r="P269" s="1"/>
      <c r="Q269" s="1"/>
      <c r="R269" s="6" t="s">
        <v>802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148</v>
      </c>
      <c r="B270" s="237">
        <v>43752</v>
      </c>
      <c r="C270" s="237"/>
      <c r="D270" s="238" t="s">
        <v>827</v>
      </c>
      <c r="E270" s="239" t="s">
        <v>645</v>
      </c>
      <c r="F270" s="239">
        <v>930</v>
      </c>
      <c r="G270" s="239"/>
      <c r="H270" s="239">
        <v>1165</v>
      </c>
      <c r="I270" s="241">
        <v>1200</v>
      </c>
      <c r="J270" s="211" t="s">
        <v>828</v>
      </c>
      <c r="K270" s="212">
        <f t="shared" si="73"/>
        <v>235</v>
      </c>
      <c r="L270" s="213">
        <f t="shared" si="74"/>
        <v>0.25268817204301075</v>
      </c>
      <c r="M270" s="208" t="s">
        <v>613</v>
      </c>
      <c r="N270" s="214">
        <v>43847</v>
      </c>
      <c r="O270" s="1"/>
      <c r="P270" s="1"/>
      <c r="Q270" s="1"/>
      <c r="R270" s="6" t="s">
        <v>806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149</v>
      </c>
      <c r="B271" s="237">
        <v>43753</v>
      </c>
      <c r="C271" s="237"/>
      <c r="D271" s="238" t="s">
        <v>829</v>
      </c>
      <c r="E271" s="239" t="s">
        <v>645</v>
      </c>
      <c r="F271" s="209">
        <v>111</v>
      </c>
      <c r="G271" s="239"/>
      <c r="H271" s="239">
        <v>141</v>
      </c>
      <c r="I271" s="241">
        <v>141</v>
      </c>
      <c r="J271" s="211" t="s">
        <v>629</v>
      </c>
      <c r="K271" s="212">
        <f t="shared" si="73"/>
        <v>30</v>
      </c>
      <c r="L271" s="213">
        <f t="shared" si="74"/>
        <v>0.27027027027027029</v>
      </c>
      <c r="M271" s="208" t="s">
        <v>613</v>
      </c>
      <c r="N271" s="214">
        <v>44328</v>
      </c>
      <c r="O271" s="1"/>
      <c r="P271" s="1"/>
      <c r="Q271" s="1"/>
      <c r="R271" s="6" t="s">
        <v>806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150</v>
      </c>
      <c r="B272" s="237">
        <v>43753</v>
      </c>
      <c r="C272" s="237"/>
      <c r="D272" s="238" t="s">
        <v>830</v>
      </c>
      <c r="E272" s="239" t="s">
        <v>645</v>
      </c>
      <c r="F272" s="209">
        <v>296</v>
      </c>
      <c r="G272" s="239"/>
      <c r="H272" s="239">
        <v>370</v>
      </c>
      <c r="I272" s="241">
        <v>370</v>
      </c>
      <c r="J272" s="211" t="s">
        <v>703</v>
      </c>
      <c r="K272" s="212">
        <f t="shared" si="73"/>
        <v>74</v>
      </c>
      <c r="L272" s="213">
        <f t="shared" si="74"/>
        <v>0.25</v>
      </c>
      <c r="M272" s="208" t="s">
        <v>613</v>
      </c>
      <c r="N272" s="214">
        <v>43853</v>
      </c>
      <c r="O272" s="1"/>
      <c r="P272" s="1"/>
      <c r="Q272" s="1"/>
      <c r="R272" s="6" t="s">
        <v>806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151</v>
      </c>
      <c r="B273" s="237">
        <v>43754</v>
      </c>
      <c r="C273" s="237"/>
      <c r="D273" s="238" t="s">
        <v>831</v>
      </c>
      <c r="E273" s="239" t="s">
        <v>645</v>
      </c>
      <c r="F273" s="209">
        <v>300</v>
      </c>
      <c r="G273" s="239"/>
      <c r="H273" s="239">
        <v>382.5</v>
      </c>
      <c r="I273" s="241">
        <v>344</v>
      </c>
      <c r="J273" s="211" t="s">
        <v>832</v>
      </c>
      <c r="K273" s="212">
        <f t="shared" si="73"/>
        <v>82.5</v>
      </c>
      <c r="L273" s="213">
        <f t="shared" si="74"/>
        <v>0.27500000000000002</v>
      </c>
      <c r="M273" s="208" t="s">
        <v>613</v>
      </c>
      <c r="N273" s="214">
        <v>44238</v>
      </c>
      <c r="O273" s="1"/>
      <c r="P273" s="1"/>
      <c r="Q273" s="1"/>
      <c r="R273" s="6" t="s">
        <v>806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5">
        <v>152</v>
      </c>
      <c r="B274" s="256">
        <v>43832</v>
      </c>
      <c r="C274" s="256"/>
      <c r="D274" s="257" t="s">
        <v>833</v>
      </c>
      <c r="E274" s="56" t="s">
        <v>645</v>
      </c>
      <c r="F274" s="258" t="s">
        <v>834</v>
      </c>
      <c r="G274" s="56"/>
      <c r="H274" s="56"/>
      <c r="I274" s="259">
        <v>590</v>
      </c>
      <c r="J274" s="254" t="s">
        <v>616</v>
      </c>
      <c r="K274" s="254"/>
      <c r="L274" s="260"/>
      <c r="M274" s="261" t="s">
        <v>616</v>
      </c>
      <c r="N274" s="262"/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153</v>
      </c>
      <c r="B275" s="237">
        <v>43966</v>
      </c>
      <c r="C275" s="237"/>
      <c r="D275" s="238" t="s">
        <v>72</v>
      </c>
      <c r="E275" s="239" t="s">
        <v>645</v>
      </c>
      <c r="F275" s="209">
        <v>67.5</v>
      </c>
      <c r="G275" s="239"/>
      <c r="H275" s="239">
        <v>86</v>
      </c>
      <c r="I275" s="241">
        <v>86</v>
      </c>
      <c r="J275" s="211" t="s">
        <v>835</v>
      </c>
      <c r="K275" s="212">
        <f t="shared" ref="K275:K282" si="75">H275-F275</f>
        <v>18.5</v>
      </c>
      <c r="L275" s="213">
        <f t="shared" ref="L275:L282" si="76">K275/F275</f>
        <v>0.27407407407407408</v>
      </c>
      <c r="M275" s="208" t="s">
        <v>613</v>
      </c>
      <c r="N275" s="214">
        <v>44008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154</v>
      </c>
      <c r="B276" s="237">
        <v>44035</v>
      </c>
      <c r="C276" s="237"/>
      <c r="D276" s="238" t="s">
        <v>496</v>
      </c>
      <c r="E276" s="239" t="s">
        <v>645</v>
      </c>
      <c r="F276" s="209">
        <v>231</v>
      </c>
      <c r="G276" s="239"/>
      <c r="H276" s="239">
        <v>281</v>
      </c>
      <c r="I276" s="241">
        <v>281</v>
      </c>
      <c r="J276" s="211" t="s">
        <v>703</v>
      </c>
      <c r="K276" s="212">
        <f t="shared" si="75"/>
        <v>50</v>
      </c>
      <c r="L276" s="213">
        <f t="shared" si="76"/>
        <v>0.21645021645021645</v>
      </c>
      <c r="M276" s="208" t="s">
        <v>613</v>
      </c>
      <c r="N276" s="214">
        <v>44358</v>
      </c>
      <c r="O276" s="1"/>
      <c r="P276" s="1"/>
      <c r="Q276" s="1"/>
      <c r="R276" s="6" t="s">
        <v>806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155</v>
      </c>
      <c r="B277" s="237">
        <v>44092</v>
      </c>
      <c r="C277" s="237"/>
      <c r="D277" s="238" t="s">
        <v>417</v>
      </c>
      <c r="E277" s="239" t="s">
        <v>645</v>
      </c>
      <c r="F277" s="239">
        <v>206</v>
      </c>
      <c r="G277" s="239"/>
      <c r="H277" s="239">
        <v>248</v>
      </c>
      <c r="I277" s="241">
        <v>248</v>
      </c>
      <c r="J277" s="211" t="s">
        <v>703</v>
      </c>
      <c r="K277" s="212">
        <f t="shared" si="75"/>
        <v>42</v>
      </c>
      <c r="L277" s="213">
        <f t="shared" si="76"/>
        <v>0.20388349514563106</v>
      </c>
      <c r="M277" s="208" t="s">
        <v>613</v>
      </c>
      <c r="N277" s="214">
        <v>44214</v>
      </c>
      <c r="O277" s="1"/>
      <c r="P277" s="1"/>
      <c r="Q277" s="1"/>
      <c r="R277" s="6" t="s">
        <v>806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156</v>
      </c>
      <c r="B278" s="237">
        <v>44140</v>
      </c>
      <c r="C278" s="237"/>
      <c r="D278" s="238" t="s">
        <v>417</v>
      </c>
      <c r="E278" s="239" t="s">
        <v>645</v>
      </c>
      <c r="F278" s="239">
        <v>182.5</v>
      </c>
      <c r="G278" s="239"/>
      <c r="H278" s="239">
        <v>248</v>
      </c>
      <c r="I278" s="241">
        <v>248</v>
      </c>
      <c r="J278" s="211" t="s">
        <v>703</v>
      </c>
      <c r="K278" s="212">
        <f t="shared" si="75"/>
        <v>65.5</v>
      </c>
      <c r="L278" s="213">
        <f t="shared" si="76"/>
        <v>0.35890410958904112</v>
      </c>
      <c r="M278" s="208" t="s">
        <v>613</v>
      </c>
      <c r="N278" s="214">
        <v>44214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157</v>
      </c>
      <c r="B279" s="237">
        <v>44140</v>
      </c>
      <c r="C279" s="237"/>
      <c r="D279" s="238" t="s">
        <v>332</v>
      </c>
      <c r="E279" s="239" t="s">
        <v>645</v>
      </c>
      <c r="F279" s="239">
        <v>247.5</v>
      </c>
      <c r="G279" s="239"/>
      <c r="H279" s="239">
        <v>320</v>
      </c>
      <c r="I279" s="241">
        <v>320</v>
      </c>
      <c r="J279" s="211" t="s">
        <v>703</v>
      </c>
      <c r="K279" s="212">
        <f t="shared" si="75"/>
        <v>72.5</v>
      </c>
      <c r="L279" s="213">
        <f t="shared" si="76"/>
        <v>0.29292929292929293</v>
      </c>
      <c r="M279" s="208" t="s">
        <v>613</v>
      </c>
      <c r="N279" s="214">
        <v>44323</v>
      </c>
      <c r="O279" s="1"/>
      <c r="P279" s="1"/>
      <c r="Q279" s="1"/>
      <c r="R279" s="6" t="s">
        <v>806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158</v>
      </c>
      <c r="B280" s="237">
        <v>44140</v>
      </c>
      <c r="C280" s="237"/>
      <c r="D280" s="238" t="s">
        <v>273</v>
      </c>
      <c r="E280" s="239" t="s">
        <v>645</v>
      </c>
      <c r="F280" s="209">
        <v>925</v>
      </c>
      <c r="G280" s="239"/>
      <c r="H280" s="239">
        <v>1095</v>
      </c>
      <c r="I280" s="241">
        <v>1093</v>
      </c>
      <c r="J280" s="211" t="s">
        <v>836</v>
      </c>
      <c r="K280" s="212">
        <f t="shared" si="75"/>
        <v>170</v>
      </c>
      <c r="L280" s="213">
        <f t="shared" si="76"/>
        <v>0.18378378378378379</v>
      </c>
      <c r="M280" s="208" t="s">
        <v>613</v>
      </c>
      <c r="N280" s="214">
        <v>44201</v>
      </c>
      <c r="O280" s="1"/>
      <c r="P280" s="1"/>
      <c r="Q280" s="1"/>
      <c r="R280" s="6" t="s">
        <v>806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159</v>
      </c>
      <c r="B281" s="237">
        <v>44140</v>
      </c>
      <c r="C281" s="237"/>
      <c r="D281" s="238" t="s">
        <v>348</v>
      </c>
      <c r="E281" s="239" t="s">
        <v>645</v>
      </c>
      <c r="F281" s="209">
        <v>332.5</v>
      </c>
      <c r="G281" s="239"/>
      <c r="H281" s="239">
        <v>393</v>
      </c>
      <c r="I281" s="241">
        <v>406</v>
      </c>
      <c r="J281" s="211" t="s">
        <v>837</v>
      </c>
      <c r="K281" s="212">
        <f t="shared" si="75"/>
        <v>60.5</v>
      </c>
      <c r="L281" s="213">
        <f t="shared" si="76"/>
        <v>0.18195488721804512</v>
      </c>
      <c r="M281" s="208" t="s">
        <v>613</v>
      </c>
      <c r="N281" s="214">
        <v>44256</v>
      </c>
      <c r="O281" s="1"/>
      <c r="P281" s="1"/>
      <c r="Q281" s="1"/>
      <c r="R281" s="6" t="s">
        <v>806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160</v>
      </c>
      <c r="B282" s="237">
        <v>44141</v>
      </c>
      <c r="C282" s="237"/>
      <c r="D282" s="238" t="s">
        <v>496</v>
      </c>
      <c r="E282" s="239" t="s">
        <v>645</v>
      </c>
      <c r="F282" s="209">
        <v>231</v>
      </c>
      <c r="G282" s="239"/>
      <c r="H282" s="239">
        <v>281</v>
      </c>
      <c r="I282" s="241">
        <v>281</v>
      </c>
      <c r="J282" s="211" t="s">
        <v>703</v>
      </c>
      <c r="K282" s="212">
        <f t="shared" si="75"/>
        <v>50</v>
      </c>
      <c r="L282" s="213">
        <f t="shared" si="76"/>
        <v>0.21645021645021645</v>
      </c>
      <c r="M282" s="208" t="s">
        <v>613</v>
      </c>
      <c r="N282" s="214">
        <v>44358</v>
      </c>
      <c r="O282" s="1"/>
      <c r="P282" s="1"/>
      <c r="Q282" s="1"/>
      <c r="R282" s="6" t="s">
        <v>806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63">
        <v>161</v>
      </c>
      <c r="B283" s="256">
        <v>44187</v>
      </c>
      <c r="C283" s="256"/>
      <c r="D283" s="257" t="s">
        <v>469</v>
      </c>
      <c r="E283" s="56" t="s">
        <v>645</v>
      </c>
      <c r="F283" s="258" t="s">
        <v>838</v>
      </c>
      <c r="G283" s="56"/>
      <c r="H283" s="56"/>
      <c r="I283" s="259">
        <v>239</v>
      </c>
      <c r="J283" s="254" t="s">
        <v>616</v>
      </c>
      <c r="K283" s="254"/>
      <c r="L283" s="260"/>
      <c r="M283" s="261"/>
      <c r="N283" s="262"/>
      <c r="O283" s="1"/>
      <c r="P283" s="1"/>
      <c r="Q283" s="1"/>
      <c r="R283" s="6" t="s">
        <v>806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63">
        <v>162</v>
      </c>
      <c r="B284" s="256">
        <v>44258</v>
      </c>
      <c r="C284" s="256"/>
      <c r="D284" s="257" t="s">
        <v>833</v>
      </c>
      <c r="E284" s="56" t="s">
        <v>645</v>
      </c>
      <c r="F284" s="258" t="s">
        <v>834</v>
      </c>
      <c r="G284" s="56"/>
      <c r="H284" s="56"/>
      <c r="I284" s="259">
        <v>590</v>
      </c>
      <c r="J284" s="254" t="s">
        <v>616</v>
      </c>
      <c r="K284" s="254"/>
      <c r="L284" s="260"/>
      <c r="M284" s="261"/>
      <c r="N284" s="262"/>
      <c r="O284" s="1"/>
      <c r="P284" s="1"/>
      <c r="R284" s="6" t="s">
        <v>806</v>
      </c>
    </row>
    <row r="285" spans="1:26" ht="12.75" customHeight="1">
      <c r="A285" s="236">
        <v>163</v>
      </c>
      <c r="B285" s="237">
        <v>44274</v>
      </c>
      <c r="C285" s="237"/>
      <c r="D285" s="238" t="s">
        <v>348</v>
      </c>
      <c r="E285" s="239" t="s">
        <v>645</v>
      </c>
      <c r="F285" s="209">
        <v>355</v>
      </c>
      <c r="G285" s="239"/>
      <c r="H285" s="239">
        <v>422.5</v>
      </c>
      <c r="I285" s="241">
        <v>420</v>
      </c>
      <c r="J285" s="211" t="s">
        <v>839</v>
      </c>
      <c r="K285" s="212">
        <f t="shared" ref="K285:K287" si="77">H285-F285</f>
        <v>67.5</v>
      </c>
      <c r="L285" s="213">
        <f t="shared" ref="L285:L287" si="78">K285/F285</f>
        <v>0.19014084507042253</v>
      </c>
      <c r="M285" s="208" t="s">
        <v>613</v>
      </c>
      <c r="N285" s="214">
        <v>44361</v>
      </c>
      <c r="O285" s="1"/>
      <c r="R285" s="264" t="s">
        <v>806</v>
      </c>
    </row>
    <row r="286" spans="1:26" ht="12.75" customHeight="1">
      <c r="A286" s="236">
        <v>164</v>
      </c>
      <c r="B286" s="237">
        <v>44295</v>
      </c>
      <c r="C286" s="237"/>
      <c r="D286" s="238" t="s">
        <v>840</v>
      </c>
      <c r="E286" s="239" t="s">
        <v>645</v>
      </c>
      <c r="F286" s="209">
        <v>555</v>
      </c>
      <c r="G286" s="239"/>
      <c r="H286" s="239">
        <v>663</v>
      </c>
      <c r="I286" s="241">
        <v>663</v>
      </c>
      <c r="J286" s="211" t="s">
        <v>841</v>
      </c>
      <c r="K286" s="212">
        <f t="shared" si="77"/>
        <v>108</v>
      </c>
      <c r="L286" s="213">
        <f t="shared" si="78"/>
        <v>0.19459459459459461</v>
      </c>
      <c r="M286" s="208" t="s">
        <v>613</v>
      </c>
      <c r="N286" s="214">
        <v>44321</v>
      </c>
      <c r="O286" s="1"/>
      <c r="P286" s="1"/>
      <c r="Q286" s="1"/>
      <c r="R286" s="264" t="s">
        <v>806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165</v>
      </c>
      <c r="B287" s="237">
        <v>44308</v>
      </c>
      <c r="C287" s="237"/>
      <c r="D287" s="238" t="s">
        <v>385</v>
      </c>
      <c r="E287" s="239" t="s">
        <v>645</v>
      </c>
      <c r="F287" s="209">
        <v>126.5</v>
      </c>
      <c r="G287" s="239"/>
      <c r="H287" s="239">
        <v>155</v>
      </c>
      <c r="I287" s="241">
        <v>155</v>
      </c>
      <c r="J287" s="211" t="s">
        <v>703</v>
      </c>
      <c r="K287" s="212">
        <f t="shared" si="77"/>
        <v>28.5</v>
      </c>
      <c r="L287" s="213">
        <f t="shared" si="78"/>
        <v>0.22529644268774704</v>
      </c>
      <c r="M287" s="208" t="s">
        <v>613</v>
      </c>
      <c r="N287" s="214">
        <v>44362</v>
      </c>
      <c r="O287" s="1"/>
      <c r="R287" s="264" t="s">
        <v>806</v>
      </c>
    </row>
    <row r="288" spans="1:26" ht="12.75" customHeight="1">
      <c r="A288" s="263">
        <v>166</v>
      </c>
      <c r="B288" s="256">
        <v>44368</v>
      </c>
      <c r="C288" s="256"/>
      <c r="D288" s="257" t="s">
        <v>404</v>
      </c>
      <c r="E288" s="56" t="s">
        <v>645</v>
      </c>
      <c r="F288" s="258" t="s">
        <v>842</v>
      </c>
      <c r="G288" s="56"/>
      <c r="H288" s="56"/>
      <c r="I288" s="259">
        <v>344</v>
      </c>
      <c r="J288" s="254" t="s">
        <v>616</v>
      </c>
      <c r="K288" s="263"/>
      <c r="L288" s="256"/>
      <c r="M288" s="256"/>
      <c r="N288" s="257"/>
      <c r="O288" s="1"/>
      <c r="R288" s="264" t="s">
        <v>806</v>
      </c>
    </row>
    <row r="289" spans="1:18" ht="12.75" customHeight="1">
      <c r="A289" s="263">
        <v>167</v>
      </c>
      <c r="B289" s="256">
        <v>44368</v>
      </c>
      <c r="C289" s="256"/>
      <c r="D289" s="257" t="s">
        <v>496</v>
      </c>
      <c r="E289" s="56" t="s">
        <v>645</v>
      </c>
      <c r="F289" s="258" t="s">
        <v>843</v>
      </c>
      <c r="G289" s="56"/>
      <c r="H289" s="56"/>
      <c r="I289" s="259">
        <v>320</v>
      </c>
      <c r="J289" s="254" t="s">
        <v>616</v>
      </c>
      <c r="K289" s="263"/>
      <c r="L289" s="256"/>
      <c r="M289" s="256"/>
      <c r="N289" s="257"/>
      <c r="O289" s="44"/>
      <c r="R289" s="264" t="s">
        <v>806</v>
      </c>
    </row>
    <row r="290" spans="1:18" ht="12.75" customHeight="1">
      <c r="A290" s="263">
        <v>168</v>
      </c>
      <c r="B290" s="256">
        <v>44406</v>
      </c>
      <c r="C290" s="256"/>
      <c r="D290" s="257" t="s">
        <v>385</v>
      </c>
      <c r="E290" s="56" t="s">
        <v>645</v>
      </c>
      <c r="F290" s="258" t="s">
        <v>846</v>
      </c>
      <c r="G290" s="56"/>
      <c r="H290" s="56"/>
      <c r="I290" s="56">
        <v>200</v>
      </c>
      <c r="J290" s="254" t="s">
        <v>616</v>
      </c>
      <c r="K290" s="263"/>
      <c r="L290" s="256"/>
      <c r="M290" s="256"/>
      <c r="N290" s="257"/>
      <c r="O290" s="44"/>
      <c r="R290" s="264" t="s">
        <v>806</v>
      </c>
    </row>
    <row r="291" spans="1:18" ht="12.75" customHeight="1">
      <c r="A291" s="263">
        <v>169</v>
      </c>
      <c r="B291" s="256">
        <v>44462</v>
      </c>
      <c r="C291" s="256"/>
      <c r="D291" s="257" t="s">
        <v>860</v>
      </c>
      <c r="E291" s="56" t="s">
        <v>645</v>
      </c>
      <c r="F291" s="258" t="s">
        <v>861</v>
      </c>
      <c r="G291" s="56"/>
      <c r="H291" s="56"/>
      <c r="I291" s="56">
        <v>1500</v>
      </c>
      <c r="J291" s="254" t="s">
        <v>616</v>
      </c>
      <c r="K291" s="263"/>
      <c r="L291" s="256"/>
      <c r="M291" s="256"/>
      <c r="N291" s="257"/>
      <c r="O291" s="44"/>
      <c r="R291" s="264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264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264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264"/>
    </row>
    <row r="295" spans="1:18" ht="12.75" customHeight="1">
      <c r="A295" s="263"/>
      <c r="B295" s="265" t="s">
        <v>844</v>
      </c>
      <c r="F295" s="59"/>
      <c r="G295" s="59"/>
      <c r="H295" s="59"/>
      <c r="I295" s="59"/>
      <c r="J295" s="44"/>
      <c r="K295" s="59"/>
      <c r="L295" s="59"/>
      <c r="M295" s="59"/>
      <c r="O295" s="44"/>
      <c r="R295" s="264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266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A306" s="266"/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A307" s="56"/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</sheetData>
  <autoFilter ref="R1:R303"/>
  <mergeCells count="11">
    <mergeCell ref="O66:O67"/>
    <mergeCell ref="P66:P67"/>
    <mergeCell ref="A66:A67"/>
    <mergeCell ref="B66:B67"/>
    <mergeCell ref="M66:M67"/>
    <mergeCell ref="N66:N67"/>
    <mergeCell ref="A75:A76"/>
    <mergeCell ref="B75:B76"/>
    <mergeCell ref="J75:J76"/>
    <mergeCell ref="O74:O75"/>
    <mergeCell ref="P74:P7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2021-10-07T02:30:42Z</dcterms:modified>
</cp:coreProperties>
</file>