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20730" windowHeight="117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F&amp;O)'!$R$1:$R$295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3" i="6"/>
  <c r="P14"/>
  <c r="K79"/>
  <c r="L81"/>
  <c r="K81"/>
  <c r="L82"/>
  <c r="M82" s="1"/>
  <c r="K82"/>
  <c r="L80"/>
  <c r="K80"/>
  <c r="M80" s="1"/>
  <c r="L79"/>
  <c r="M79" s="1"/>
  <c r="L14"/>
  <c r="M14" s="1"/>
  <c r="K14"/>
  <c r="L26"/>
  <c r="K26"/>
  <c r="M26" s="1"/>
  <c r="L13"/>
  <c r="M13" s="1"/>
  <c r="K13"/>
  <c r="K78"/>
  <c r="L78"/>
  <c r="L77"/>
  <c r="K77"/>
  <c r="L25"/>
  <c r="K25"/>
  <c r="L24"/>
  <c r="K24"/>
  <c r="M74"/>
  <c r="L73"/>
  <c r="K73"/>
  <c r="L74"/>
  <c r="K74"/>
  <c r="K75"/>
  <c r="K93"/>
  <c r="M93" s="1"/>
  <c r="M81" l="1"/>
  <c r="M77"/>
  <c r="M24"/>
  <c r="M78"/>
  <c r="M73"/>
  <c r="M25"/>
  <c r="K72"/>
  <c r="L72"/>
  <c r="L71"/>
  <c r="K71"/>
  <c r="L70"/>
  <c r="K70"/>
  <c r="L69"/>
  <c r="K69"/>
  <c r="M71" l="1"/>
  <c r="M70"/>
  <c r="M72"/>
  <c r="M69"/>
  <c r="L67"/>
  <c r="K67"/>
  <c r="L68"/>
  <c r="K68"/>
  <c r="L66"/>
  <c r="K66"/>
  <c r="M67" l="1"/>
  <c r="M68"/>
  <c r="M66"/>
  <c r="L65"/>
  <c r="K65"/>
  <c r="L64"/>
  <c r="K64"/>
  <c r="L61"/>
  <c r="K61"/>
  <c r="L62"/>
  <c r="K62"/>
  <c r="L60"/>
  <c r="K60"/>
  <c r="L63"/>
  <c r="K63"/>
  <c r="L57"/>
  <c r="K57"/>
  <c r="L58"/>
  <c r="K58"/>
  <c r="L59"/>
  <c r="K59"/>
  <c r="L56"/>
  <c r="K56"/>
  <c r="L55"/>
  <c r="K55"/>
  <c r="M62" l="1"/>
  <c r="M60"/>
  <c r="M65"/>
  <c r="M64"/>
  <c r="M63"/>
  <c r="M61"/>
  <c r="M56"/>
  <c r="M59"/>
  <c r="M57"/>
  <c r="M58"/>
  <c r="M55"/>
  <c r="P12"/>
  <c r="L54"/>
  <c r="K54"/>
  <c r="L53"/>
  <c r="K53"/>
  <c r="L52"/>
  <c r="K52"/>
  <c r="M53" l="1"/>
  <c r="M54"/>
  <c r="M52"/>
  <c r="L46" l="1"/>
  <c r="K46"/>
  <c r="L49"/>
  <c r="K49"/>
  <c r="K51"/>
  <c r="L51"/>
  <c r="L50"/>
  <c r="K50"/>
  <c r="L48"/>
  <c r="K48"/>
  <c r="L45"/>
  <c r="K45"/>
  <c r="L47"/>
  <c r="K47"/>
  <c r="L11"/>
  <c r="K11"/>
  <c r="L44"/>
  <c r="K44"/>
  <c r="L43"/>
  <c r="K43"/>
  <c r="L42"/>
  <c r="K42"/>
  <c r="L41"/>
  <c r="K41"/>
  <c r="L40"/>
  <c r="K40"/>
  <c r="L38"/>
  <c r="K38"/>
  <c r="L39"/>
  <c r="K39"/>
  <c r="L37"/>
  <c r="K37"/>
  <c r="P10"/>
  <c r="M45" l="1"/>
  <c r="M11"/>
  <c r="M50"/>
  <c r="M49"/>
  <c r="M48"/>
  <c r="M46"/>
  <c r="M51"/>
  <c r="M47"/>
  <c r="M41"/>
  <c r="M44"/>
  <c r="M42"/>
  <c r="M43"/>
  <c r="M38"/>
  <c r="M40"/>
  <c r="M39"/>
  <c r="M37"/>
  <c r="H283" l="1"/>
  <c r="K283" l="1"/>
  <c r="L283" s="1"/>
  <c r="K272"/>
  <c r="L272" s="1"/>
  <c r="K262"/>
  <c r="L262" s="1"/>
  <c r="K278" l="1"/>
  <c r="L278" s="1"/>
  <c r="K279" l="1"/>
  <c r="L279" s="1"/>
  <c r="K276" l="1"/>
  <c r="L276" s="1"/>
  <c r="K255"/>
  <c r="L255" s="1"/>
  <c r="K275"/>
  <c r="L275" s="1"/>
  <c r="K274"/>
  <c r="L274" s="1"/>
  <c r="K273"/>
  <c r="L273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3"/>
  <c r="L253" s="1"/>
  <c r="K252"/>
  <c r="L252" s="1"/>
  <c r="F251"/>
  <c r="K251" s="1"/>
  <c r="L251" s="1"/>
  <c r="K250"/>
  <c r="L250" s="1"/>
  <c r="K249"/>
  <c r="L249" s="1"/>
  <c r="K248"/>
  <c r="L248" s="1"/>
  <c r="K247"/>
  <c r="L247" s="1"/>
  <c r="K246"/>
  <c r="L246" s="1"/>
  <c r="F245"/>
  <c r="K245" s="1"/>
  <c r="L245" s="1"/>
  <c r="F244"/>
  <c r="K244" s="1"/>
  <c r="L244" s="1"/>
  <c r="K243"/>
  <c r="L243" s="1"/>
  <c r="F242"/>
  <c r="K242" s="1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6"/>
  <c r="L226" s="1"/>
  <c r="K224"/>
  <c r="L224" s="1"/>
  <c r="K223"/>
  <c r="L223" s="1"/>
  <c r="F222"/>
  <c r="K222" s="1"/>
  <c r="L222" s="1"/>
  <c r="K221"/>
  <c r="L221" s="1"/>
  <c r="K218"/>
  <c r="L218" s="1"/>
  <c r="K217"/>
  <c r="L217" s="1"/>
  <c r="K216"/>
  <c r="L216" s="1"/>
  <c r="K213"/>
  <c r="L213" s="1"/>
  <c r="K212"/>
  <c r="L212" s="1"/>
  <c r="K211"/>
  <c r="L211" s="1"/>
  <c r="K210"/>
  <c r="L210" s="1"/>
  <c r="K209"/>
  <c r="L209" s="1"/>
  <c r="K208"/>
  <c r="L208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6"/>
  <c r="L196" s="1"/>
  <c r="K194"/>
  <c r="L194" s="1"/>
  <c r="K192"/>
  <c r="L192" s="1"/>
  <c r="K190"/>
  <c r="L190" s="1"/>
  <c r="K189"/>
  <c r="L189" s="1"/>
  <c r="K188"/>
  <c r="L188" s="1"/>
  <c r="K186"/>
  <c r="L186" s="1"/>
  <c r="K185"/>
  <c r="L185" s="1"/>
  <c r="K184"/>
  <c r="L184" s="1"/>
  <c r="K183"/>
  <c r="K182"/>
  <c r="L182" s="1"/>
  <c r="K181"/>
  <c r="L181" s="1"/>
  <c r="K179"/>
  <c r="L179" s="1"/>
  <c r="K178"/>
  <c r="L178" s="1"/>
  <c r="K177"/>
  <c r="L177" s="1"/>
  <c r="K176"/>
  <c r="L176" s="1"/>
  <c r="K175"/>
  <c r="L175" s="1"/>
  <c r="F174"/>
  <c r="K174" s="1"/>
  <c r="L174" s="1"/>
  <c r="H173"/>
  <c r="K173" s="1"/>
  <c r="L173" s="1"/>
  <c r="K170"/>
  <c r="L170" s="1"/>
  <c r="K169"/>
  <c r="L169" s="1"/>
  <c r="K168"/>
  <c r="L168" s="1"/>
  <c r="K167"/>
  <c r="L167" s="1"/>
  <c r="K166"/>
  <c r="L166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H139"/>
  <c r="K139" s="1"/>
  <c r="L139" s="1"/>
  <c r="F138"/>
  <c r="K138" s="1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M7"/>
  <c r="D7" i="5"/>
  <c r="K6" i="4"/>
  <c r="K6" i="3"/>
  <c r="L6" i="2"/>
</calcChain>
</file>

<file path=xl/sharedStrings.xml><?xml version="1.0" encoding="utf-8"?>
<sst xmlns="http://schemas.openxmlformats.org/spreadsheetml/2006/main" count="2706" uniqueCount="1091">
  <si>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</si>
  <si>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</si>
  <si>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</si>
  <si>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</si>
  <si>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</si>
  <si>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</si>
  <si>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</si>
  <si>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</si>
  <si>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</si>
  <si>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</si>
  <si>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</si>
  <si>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</si>
  <si>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</si>
  <si>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</si>
  <si>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</si>
  <si>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</si>
  <si>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</si>
  <si>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</si>
  <si>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</si>
  <si>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</si>
  <si>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</si>
  <si>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</si>
  <si>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</si>
  <si>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</si>
  <si>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</si>
  <si>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</si>
  <si>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</si>
  <si>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</si>
  <si>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</si>
  <si>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</si>
  <si>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</si>
  <si>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</si>
  <si>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</si>
  <si>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</si>
  <si>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</si>
  <si>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</si>
  <si>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</si>
  <si>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</si>
  <si>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</si>
  <si>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</si>
  <si>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</si>
  <si>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</si>
  <si>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</si>
  <si>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</si>
  <si>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</si>
  <si>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</si>
  <si>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</si>
  <si>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</si>
  <si>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</si>
  <si>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</si>
  <si>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</si>
  <si>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</si>
  <si>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</si>
  <si>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</si>
  <si>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</si>
  <si>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</si>
  <si>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</si>
  <si>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</si>
  <si>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</si>
  <si>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</si>
  <si>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</si>
  <si>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</si>
  <si>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</si>
  <si>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</si>
  <si>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</si>
  <si>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</si>
  <si>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</si>
  <si>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</si>
  <si>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</si>
  <si>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</si>
  <si>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</si>
  <si>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</si>
  <si>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</si>
  <si>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</si>
  <si>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</si>
  <si>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</si>
  <si>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</si>
  <si>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</si>
  <si>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</si>
  <si>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</si>
  <si>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</si>
  <si>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</si>
  <si>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</si>
  <si>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</si>
  <si>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</si>
  <si>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</si>
  <si>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</si>
  <si>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</si>
  <si>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</si>
  <si>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</si>
  <si>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</si>
  <si>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</si>
  <si>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</si>
  <si>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</si>
  <si>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</si>
  <si>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</si>
  <si>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</si>
  <si>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</si>
  <si>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</si>
  <si>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</si>
  <si>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</si>
  <si>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</si>
  <si>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</si>
  <si>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</si>
  <si>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</si>
  <si>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</si>
  <si>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</si>
  <si>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</si>
  <si>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</si>
  <si>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</si>
  <si>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</si>
  <si>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</si>
  <si>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</si>
  <si>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</si>
  <si>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</si>
  <si>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</si>
  <si>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</si>
  <si>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</si>
  <si>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</si>
  <si>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</si>
  <si>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</si>
  <si>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</si>
  <si>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</si>
  <si>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</si>
  <si>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</si>
  <si>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</si>
  <si>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</si>
  <si>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</si>
  <si>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</si>
  <si>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</si>
  <si>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</si>
  <si>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</si>
  <si>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</si>
  <si>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</si>
  <si>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</si>
  <si>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</si>
  <si>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</si>
  <si>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</si>
  <si>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</si>
  <si>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</si>
  <si>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</si>
  <si>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</si>
  <si>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</si>
  <si>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</si>
  <si>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</si>
  <si>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</si>
  <si>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</si>
  <si>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</si>
  <si>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</si>
  <si>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</si>
  <si>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</si>
  <si>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</si>
  <si>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</si>
  <si>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</si>
  <si>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</si>
  <si>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</si>
  <si>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</si>
  <si>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</si>
  <si>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</si>
  <si>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</si>
  <si>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</si>
  <si>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</si>
  <si>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</si>
  <si>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</si>
  <si>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</si>
  <si>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</si>
  <si>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</si>
  <si>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</si>
  <si>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</si>
  <si>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</si>
  <si>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</si>
  <si>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</si>
  <si>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</si>
  <si>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</si>
  <si>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</si>
  <si>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</si>
  <si>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</si>
  <si>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</si>
  <si>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</si>
  <si>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</si>
  <si>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</si>
  <si>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</si>
  <si>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</si>
  <si>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</si>
  <si>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</si>
  <si>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</si>
  <si>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</si>
  <si>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</si>
  <si>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</si>
  <si>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</si>
  <si>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</si>
  <si>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</si>
  <si>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</si>
  <si>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</si>
  <si>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</si>
  <si>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</si>
  <si>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</si>
  <si>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</si>
  <si>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</si>
  <si>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</si>
  <si>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</si>
  <si>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</si>
  <si>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</si>
  <si>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</si>
  <si>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</si>
  <si>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</si>
  <si>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</si>
  <si>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</si>
  <si>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</si>
  <si>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</si>
  <si>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</si>
  <si>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</si>
  <si>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</si>
  <si>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</si>
  <si>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</si>
  <si>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</si>
  <si>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</si>
  <si>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</si>
  <si>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</si>
  <si>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</si>
  <si>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</si>
  <si>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</si>
  <si>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</si>
  <si>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</si>
  <si>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</si>
  <si>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</si>
  <si>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</si>
  <si>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</si>
  <si>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</si>
  <si>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</si>
  <si>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</si>
  <si>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</si>
  <si>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</si>
  <si>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</si>
  <si>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</si>
  <si>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</si>
  <si>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</si>
  <si>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</si>
  <si>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</si>
  <si>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</si>
  <si>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</si>
  <si>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</si>
  <si>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</si>
  <si>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</si>
  <si>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</si>
  <si>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</si>
  <si>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</si>
  <si>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</si>
  <si>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</si>
  <si>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</si>
  <si>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</si>
  <si>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</si>
  <si>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</si>
  <si>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</si>
  <si>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</si>
  <si>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</si>
  <si>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</si>
  <si>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</si>
  <si>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</si>
  <si>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</si>
  <si>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</si>
  <si>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</si>
  <si>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</si>
  <si>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</si>
  <si>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</si>
  <si>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</si>
  <si>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</si>
  <si>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</si>
  <si>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</si>
  <si>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</si>
  <si>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</si>
  <si>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</si>
  <si>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</si>
  <si>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</si>
  <si>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</si>
  <si>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</si>
  <si>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</si>
  <si>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</si>
  <si>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</si>
  <si>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</si>
  <si>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</si>
  <si>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</si>
  <si>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</si>
  <si>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</si>
  <si>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</si>
  <si>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</si>
  <si>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</si>
  <si>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</si>
  <si>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</si>
  <si>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</si>
  <si>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</si>
  <si>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</si>
  <si>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</si>
  <si>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</si>
  <si>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</si>
  <si>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</si>
  <si>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</si>
  <si>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</si>
  <si>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</si>
  <si>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</si>
  <si>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</si>
  <si>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</si>
  <si>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</si>
  <si>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</si>
  <si>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</si>
  <si>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</si>
  <si>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</si>
  <si>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</si>
  <si>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</si>
  <si>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</si>
  <si>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</si>
  <si>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</si>
  <si>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</si>
  <si>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</si>
  <si>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</si>
  <si>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</si>
  <si>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</si>
  <si>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</si>
  <si>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</si>
  <si>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</si>
  <si>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</si>
  <si>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</si>
  <si>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</si>
  <si>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</si>
  <si>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</si>
  <si>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</si>
  <si>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</si>
  <si>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</si>
  <si>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</si>
  <si>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</si>
  <si>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</si>
  <si>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</si>
  <si>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</si>
  <si>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</si>
  <si>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</si>
  <si>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</si>
  <si>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</si>
  <si>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</si>
  <si>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</si>
  <si>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</si>
  <si>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</si>
  <si>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</si>
  <si>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</si>
  <si>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</si>
  <si>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</si>
  <si>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</si>
  <si>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</si>
  <si>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</si>
  <si>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</si>
  <si>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</si>
  <si>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</si>
  <si>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</si>
  <si>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</si>
  <si>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</si>
  <si>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</si>
  <si>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</si>
  <si>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</si>
  <si>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</si>
  <si>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</si>
  <si>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</si>
  <si>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</si>
  <si>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</si>
  <si>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</si>
  <si>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</si>
  <si>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</si>
  <si>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</si>
  <si>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</si>
  <si>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</si>
  <si>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</si>
  <si>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</si>
  <si>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</si>
  <si>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</si>
  <si>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</si>
  <si>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</si>
  <si>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</si>
  <si>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</si>
  <si>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</si>
  <si>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</si>
  <si>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</si>
  <si>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</si>
  <si>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</si>
  <si>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</si>
  <si>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</si>
  <si>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</si>
  <si>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</si>
  <si>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</si>
  <si>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</si>
  <si>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</si>
  <si>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</si>
  <si>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</si>
  <si>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</si>
  <si>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</si>
  <si>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</si>
  <si>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</si>
  <si>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</si>
  <si>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</si>
  <si>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</si>
  <si>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</si>
  <si>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</si>
  <si>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</si>
  <si>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</si>
  <si>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</si>
  <si>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</si>
  <si>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</si>
  <si>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</si>
  <si>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</si>
  <si>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</si>
  <si>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</si>
  <si>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</si>
  <si>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</si>
  <si>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</si>
  <si>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</si>
  <si>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</si>
  <si>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</si>
  <si>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</si>
  <si>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</si>
  <si>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</si>
  <si>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</si>
  <si>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</si>
  <si>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</si>
  <si>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</si>
  <si>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</si>
  <si>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</si>
  <si>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</si>
  <si>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</si>
  <si>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</si>
  <si>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</si>
  <si>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</si>
  <si>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</si>
  <si>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</si>
  <si>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</si>
  <si>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</si>
  <si>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</si>
  <si>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</si>
  <si>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</si>
  <si>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</si>
  <si>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</si>
  <si>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</si>
  <si>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</si>
  <si>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</si>
  <si>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</si>
  <si>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</si>
  <si>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</si>
  <si>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</si>
  <si>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</si>
  <si>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</si>
  <si>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</si>
  <si>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</si>
  <si>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</si>
  <si>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</si>
  <si>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</si>
  <si>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</si>
  <si>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</si>
  <si>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</si>
  <si>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</si>
  <si>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</si>
  <si>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</si>
  <si>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</si>
  <si>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</si>
  <si>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</si>
  <si>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</si>
  <si>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</si>
  <si>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</si>
  <si>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</si>
  <si>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</si>
  <si>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</si>
  <si>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</si>
  <si>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</si>
  <si>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</si>
  <si>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</si>
  <si>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</si>
  <si>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</si>
  <si>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</si>
  <si>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</si>
  <si>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</si>
  <si>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</si>
  <si>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</si>
  <si>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</si>
  <si>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</si>
  <si>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</si>
  <si>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</si>
  <si>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</si>
  <si>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</si>
  <si>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</si>
  <si>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</si>
  <si>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</si>
  <si>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</si>
  <si>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</si>
  <si>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</si>
  <si>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</si>
  <si>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</si>
  <si>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</si>
  <si>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</si>
  <si>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</si>
  <si>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</si>
  <si>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</si>
  <si>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</si>
  <si>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</si>
  <si>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</si>
  <si>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</si>
  <si>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</si>
  <si>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</si>
  <si>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</si>
  <si>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</si>
  <si>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</si>
  <si>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</si>
  <si>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</si>
  <si>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</si>
  <si>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</si>
  <si>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</si>
  <si>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</si>
  <si>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</si>
  <si>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</si>
  <si>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</si>
  <si>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</si>
  <si>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</si>
  <si>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</si>
  <si>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</si>
  <si>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</si>
  <si>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</si>
  <si>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</si>
  <si>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</si>
  <si>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</si>
  <si>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</si>
  <si>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</si>
  <si>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</si>
  <si>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</si>
  <si>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</si>
  <si>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</si>
  <si>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</si>
  <si>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</si>
  <si>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</si>
  <si>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</si>
  <si>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</si>
  <si>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</si>
  <si>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</si>
  <si>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</si>
  <si>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</si>
  <si>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</si>
  <si>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</si>
  <si>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</si>
  <si>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</si>
  <si>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</si>
  <si>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</si>
  <si>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</si>
  <si>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</si>
  <si>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</si>
  <si>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</si>
  <si>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</si>
  <si>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</si>
  <si>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</si>
  <si>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</si>
  <si>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</si>
  <si>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</si>
  <si>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</si>
  <si>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</si>
  <si>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</si>
  <si>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</si>
  <si>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</si>
  <si>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</si>
  <si>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</si>
  <si>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</si>
  <si>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</si>
  <si>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</si>
  <si>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</si>
  <si>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</si>
  <si>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</si>
  <si>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</si>
  <si>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</si>
  <si>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</si>
  <si>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</si>
  <si>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</si>
  <si>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</si>
  <si>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</si>
  <si>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</si>
  <si>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</si>
  <si>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</si>
  <si>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</si>
  <si>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</si>
  <si>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</si>
  <si>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</si>
  <si>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</si>
  <si>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</si>
  <si>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</si>
  <si>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</si>
  <si>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</si>
  <si>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</si>
  <si>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</si>
  <si>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</si>
  <si>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</si>
  <si>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</si>
  <si>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</si>
  <si>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</si>
  <si>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</si>
  <si>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</si>
  <si>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</si>
  <si>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</si>
  <si>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</si>
  <si>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</si>
  <si>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</si>
  <si>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</si>
  <si>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</si>
  <si>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</si>
  <si>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</si>
  <si>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</si>
  <si>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</si>
  <si>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</si>
  <si>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</si>
  <si>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</si>
  <si>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</si>
  <si>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</si>
  <si>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</si>
  <si>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</si>
  <si>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</si>
  <si>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</si>
  <si>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</si>
  <si>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</si>
  <si>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</si>
  <si>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</si>
  <si>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</si>
  <si>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</si>
  <si>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</si>
  <si>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</si>
  <si>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</si>
  <si>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</si>
  <si>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</si>
  <si>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</si>
  <si>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</si>
  <si>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</si>
  <si>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</si>
  <si>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</si>
  <si>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</si>
  <si>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</si>
  <si>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</si>
  <si>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</si>
  <si>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</si>
  <si>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</si>
  <si>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</si>
  <si>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</si>
  <si>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</si>
  <si>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</si>
  <si>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</si>
  <si>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</si>
  <si>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</si>
  <si>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</si>
  <si>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</si>
  <si>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</si>
  <si>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</si>
  <si>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</si>
  <si>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</si>
  <si>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</si>
  <si>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</si>
  <si>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</si>
  <si>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</si>
  <si>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</si>
  <si>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</si>
  <si>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</si>
  <si>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</si>
  <si>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</si>
  <si>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</si>
  <si>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</si>
  <si>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</si>
  <si>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</si>
  <si>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</si>
  <si>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</si>
  <si>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</si>
  <si>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</si>
  <si>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</si>
  <si>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</si>
  <si>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</si>
  <si>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</si>
  <si>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</si>
  <si>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</si>
  <si>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</si>
  <si>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</si>
  <si>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</si>
  <si>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</si>
  <si>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</si>
  <si>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</si>
  <si>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</si>
  <si>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</si>
  <si>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</si>
  <si>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</si>
  <si>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</si>
  <si>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</si>
  <si>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</si>
  <si>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</si>
  <si>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</si>
  <si>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</si>
  <si>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</si>
  <si>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</si>
  <si>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</si>
  <si>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</si>
  <si>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</si>
  <si>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</si>
  <si>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</si>
  <si>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</si>
  <si>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</si>
  <si>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</si>
  <si>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</si>
  <si>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</si>
  <si>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</si>
  <si>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</si>
  <si>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</si>
  <si>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</si>
  <si>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</si>
  <si>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</si>
  <si>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</si>
  <si>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</si>
  <si>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</si>
  <si>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</si>
  <si>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</si>
  <si>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</si>
  <si>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</si>
  <si>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</si>
  <si>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</si>
  <si>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</si>
  <si>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</si>
  <si>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</si>
  <si>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</si>
  <si>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</si>
  <si>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</si>
  <si>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</si>
  <si>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</si>
  <si>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</si>
  <si>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</si>
  <si>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</si>
  <si>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</si>
  <si>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</si>
  <si>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</si>
  <si>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</si>
  <si>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</si>
  <si>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</si>
  <si>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</si>
  <si>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</si>
  <si>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</si>
  <si>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</si>
  <si>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</si>
  <si>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</si>
  <si>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</si>
  <si>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</si>
  <si>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</si>
  <si>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</si>
  <si>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</si>
  <si>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</si>
  <si>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</si>
  <si>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</si>
  <si>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</si>
  <si>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</si>
  <si>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</si>
  <si>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</si>
  <si>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</si>
  <si>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</si>
  <si>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</si>
  <si>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</si>
  <si>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</si>
  <si>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</si>
  <si>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</si>
  <si>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</si>
  <si>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</si>
  <si>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</si>
  <si>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</si>
  <si>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</si>
  <si>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</si>
  <si>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</si>
  <si>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</si>
  <si>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</si>
  <si>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</si>
  <si>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</si>
  <si>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</si>
  <si>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</si>
  <si>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</si>
  <si>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</si>
  <si>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</si>
  <si>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</si>
  <si>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</si>
  <si>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</si>
  <si>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</si>
  <si>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</si>
  <si>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</si>
  <si>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</si>
  <si>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</si>
  <si>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</si>
  <si>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</si>
  <si>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</si>
  <si>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</si>
  <si>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</si>
  <si>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</si>
  <si>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</si>
  <si>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</si>
  <si>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</si>
  <si>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</si>
  <si>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</si>
  <si>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</si>
  <si>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</si>
  <si>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</si>
  <si>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</si>
  <si>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</si>
  <si>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</si>
  <si>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</si>
  <si>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</si>
  <si>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</si>
  <si>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</si>
  <si>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</si>
  <si>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</si>
  <si>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</si>
  <si>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</si>
  <si>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</si>
  <si>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</si>
  <si>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</si>
  <si>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</si>
  <si>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</si>
  <si>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</si>
  <si>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</si>
  <si>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</si>
  <si>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</si>
  <si>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</si>
  <si>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</si>
  <si>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</si>
  <si>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</si>
  <si>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</si>
  <si>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</si>
  <si>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</si>
  <si>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</si>
  <si>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</si>
  <si>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</si>
  <si>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</si>
  <si>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</si>
  <si>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</si>
  <si>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</si>
  <si>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</si>
  <si>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</si>
  <si>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</si>
  <si>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Profit of Rs.20/-</t>
  </si>
  <si>
    <t>MOTHERSON</t>
  </si>
  <si>
    <t>COLPAL JULY FUT</t>
  </si>
  <si>
    <t>PIDILITIND JULY FUT</t>
  </si>
  <si>
    <t>2200-2240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</si>
  <si>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</si>
  <si>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</si>
  <si>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</si>
  <si>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</si>
  <si>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</si>
  <si>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</si>
  <si>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</si>
  <si>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</si>
  <si>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</si>
  <si>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</si>
  <si>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</si>
  <si>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</si>
  <si>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</si>
  <si>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</si>
  <si>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</si>
  <si>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</si>
  <si>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</si>
  <si>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</si>
  <si>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</si>
  <si>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</si>
  <si>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</si>
  <si>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</si>
  <si>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</si>
  <si>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</si>
  <si>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</si>
  <si>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</si>
  <si>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</si>
  <si>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</si>
  <si>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</si>
  <si>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</si>
  <si>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</si>
  <si>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</si>
  <si>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</si>
  <si>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</si>
  <si>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APOLLOHOSP JULY FUT</t>
  </si>
  <si>
    <t>3850-3900</t>
  </si>
  <si>
    <t>1530-1560</t>
  </si>
  <si>
    <t>2450-2470</t>
  </si>
  <si>
    <t>Profit of Rs.24/-</t>
  </si>
  <si>
    <t>205-210</t>
  </si>
  <si>
    <t>ACE</t>
  </si>
  <si>
    <t>SIEMENS JULY FUT</t>
  </si>
  <si>
    <t>Profit of Rs.16/-</t>
  </si>
  <si>
    <t>AXISBANK JULY FUT</t>
  </si>
  <si>
    <t>665-675</t>
  </si>
  <si>
    <t>GRASIM JULY FUT</t>
  </si>
  <si>
    <t>1390-1410</t>
  </si>
  <si>
    <t>IRCTC JULY FUT</t>
  </si>
  <si>
    <t>590-600</t>
  </si>
  <si>
    <t>Profit of Rs.10.5/-</t>
  </si>
  <si>
    <t>Profit of Rs.22.5/-</t>
  </si>
  <si>
    <t>Profit of Rs.11/-</t>
  </si>
  <si>
    <t>755-765</t>
  </si>
  <si>
    <t xml:space="preserve">ICICIBANK JULY FUT </t>
  </si>
  <si>
    <t>Profit of Rs.8/-</t>
  </si>
  <si>
    <t>Sell</t>
  </si>
  <si>
    <t>PIIND JULY FUT</t>
  </si>
  <si>
    <t>2820-2850</t>
  </si>
  <si>
    <t>2290-2310</t>
  </si>
  <si>
    <t>NIFTY JULY FUT</t>
  </si>
  <si>
    <t>16300-16400</t>
  </si>
  <si>
    <t>Profit of Rs.42.5/-</t>
  </si>
  <si>
    <t>JSWSTEEL JULY FUT</t>
  </si>
  <si>
    <t>590-598</t>
  </si>
  <si>
    <t>Profit of Rs.2.5/-</t>
  </si>
  <si>
    <t>Loss of Rs.12.5/-</t>
  </si>
  <si>
    <t xml:space="preserve"> NIFTY JULY FUT </t>
  </si>
  <si>
    <t>BHARATFORG JULY FUT</t>
  </si>
  <si>
    <t>660-670</t>
  </si>
  <si>
    <t>Loss of Rs.10.5/-</t>
  </si>
  <si>
    <t>Loss of Rs.13/-</t>
  </si>
  <si>
    <t>BANKNIFTY JULY FUT</t>
  </si>
  <si>
    <t>35000-34700</t>
  </si>
  <si>
    <t>Profit of Rs.190/-</t>
  </si>
  <si>
    <t>Profit of Rs.15/-</t>
  </si>
  <si>
    <t>Profit of Rs.45/-</t>
  </si>
  <si>
    <t>70-71</t>
  </si>
  <si>
    <t>75-77</t>
  </si>
  <si>
    <t>2700-2740</t>
  </si>
  <si>
    <t>595-610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</si>
  <si>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</si>
  <si>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</si>
  <si>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</si>
  <si>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</si>
  <si>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</si>
  <si>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</si>
  <si>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</si>
  <si>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</si>
  <si>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400-410</t>
  </si>
  <si>
    <t>Profit of Rs9/-</t>
  </si>
  <si>
    <t>Profit of Rs.33.5/-</t>
  </si>
  <si>
    <t>LALPATHLAB JULY FUT</t>
  </si>
  <si>
    <t>1930-1880</t>
  </si>
  <si>
    <t>BAJFINANCE JULY FUT</t>
  </si>
  <si>
    <t>6200-6250</t>
  </si>
  <si>
    <t>2340-2370</t>
  </si>
  <si>
    <t>245-255</t>
  </si>
  <si>
    <t>Profit of Rs.30.5/-</t>
  </si>
  <si>
    <t>VEDL JULY FUT</t>
  </si>
  <si>
    <t>Loss of Rs.50/-</t>
  </si>
  <si>
    <t>Profit of Rs.7.5/-</t>
  </si>
  <si>
    <t>TRENT JULY FUT</t>
  </si>
  <si>
    <t>1240-1250</t>
  </si>
  <si>
    <t>Profit of Rs.85/-</t>
  </si>
  <si>
    <t>Loss of Rs.16/-</t>
  </si>
  <si>
    <t>SIEMENS AUG FUT</t>
  </si>
  <si>
    <t>2640-2600</t>
  </si>
  <si>
    <t>BATAINDIA JULY FUT</t>
  </si>
  <si>
    <t>1900-1930</t>
  </si>
  <si>
    <t>Loss of Rs.45/-</t>
  </si>
  <si>
    <t>CIPLA JULY FUT</t>
  </si>
  <si>
    <t>1000-1020</t>
  </si>
  <si>
    <t>JETMALL</t>
  </si>
  <si>
    <t>PIDILITIND AUG FUT</t>
  </si>
  <si>
    <t>2380-2400</t>
  </si>
  <si>
    <t>AARTIIND AUG FUT</t>
  </si>
  <si>
    <t>Profit of Rs.29/-</t>
  </si>
  <si>
    <t>MPHASIS AUG FUT</t>
  </si>
  <si>
    <t>2320-2360</t>
  </si>
  <si>
    <t>TATACOMM AUG FUT</t>
  </si>
  <si>
    <t>1060-1080</t>
  </si>
  <si>
    <t>2460-2500</t>
  </si>
  <si>
    <t>380-390</t>
  </si>
  <si>
    <t>Profit of Rs.50/-</t>
  </si>
  <si>
    <t>Profit of Rs.18/-</t>
  </si>
  <si>
    <t>Profit of Rs.35/-</t>
  </si>
  <si>
    <t>SBIN AUG FUT</t>
  </si>
  <si>
    <t>520-515</t>
  </si>
  <si>
    <t>Profit of Rs.5.5/-</t>
  </si>
  <si>
    <t>IEX AUG FUT</t>
  </si>
  <si>
    <t>164-166</t>
  </si>
  <si>
    <t>NIFTY AUG FUT</t>
  </si>
  <si>
    <t>NIFTY 16950 PE 4 AUG</t>
  </si>
  <si>
    <t>BHARTIARTL 700 CE AUG</t>
  </si>
  <si>
    <t>17-22</t>
  </si>
  <si>
    <t>2380-2420</t>
  </si>
  <si>
    <t>EARUM</t>
  </si>
  <si>
    <t>PAYAL BHUMISHTH PATEL</t>
  </si>
  <si>
    <t>Profit of Rs.7.1/-</t>
  </si>
  <si>
    <t>Loss of Rs.171.5/-</t>
  </si>
  <si>
    <t>Profit of Rs.2.95/-</t>
  </si>
  <si>
    <t>COLPAL AUG FUT</t>
  </si>
  <si>
    <t>1580-1583</t>
  </si>
  <si>
    <t>1630-1660</t>
  </si>
  <si>
    <t>Retail Research Technical Calls &amp; Fundamental Performance Report for the month of Aug-2022</t>
  </si>
  <si>
    <t>AGNI</t>
  </si>
  <si>
    <t>Agni Green Power Ltd</t>
  </si>
  <si>
    <t>YUGA STOCKS AND COMMODITIES PRIVATE LIMITED  .</t>
  </si>
  <si>
    <t>132-135</t>
  </si>
  <si>
    <t>Profit of Rs.63/-</t>
  </si>
  <si>
    <t>Profit of Rs.3.25/-</t>
  </si>
  <si>
    <t>2480-2530</t>
  </si>
  <si>
    <t xml:space="preserve">BALKRISIND </t>
  </si>
  <si>
    <t>535-538</t>
  </si>
  <si>
    <t>560-570</t>
  </si>
  <si>
    <t>PIIND AUG FUT</t>
  </si>
  <si>
    <t>3150-3200</t>
  </si>
  <si>
    <t>31-31.5</t>
  </si>
  <si>
    <t>JANUSCORP</t>
  </si>
  <si>
    <t>VIJAYAKUMAR</t>
  </si>
  <si>
    <t>LT AUG FUT</t>
  </si>
  <si>
    <t>1750-1730</t>
  </si>
  <si>
    <t>INTELLECT AUG FUT</t>
  </si>
  <si>
    <t>650-660</t>
  </si>
  <si>
    <t>BALKRISIND AUG FUT</t>
  </si>
  <si>
    <t>2440-2480</t>
  </si>
  <si>
    <t>M&amp;MFIN 205 CE AUG</t>
  </si>
  <si>
    <t>3.40-3.80</t>
  </si>
  <si>
    <t>1.5-0.5</t>
  </si>
  <si>
    <t>Part profit of Rs.45/-</t>
  </si>
  <si>
    <t>TARUNA PANKAJ TATED</t>
  </si>
  <si>
    <t>KRETTOSYS</t>
  </si>
  <si>
    <t>NITIN BAKSHI</t>
  </si>
  <si>
    <t>MNIL</t>
  </si>
  <si>
    <t>SELLWIN</t>
  </si>
  <si>
    <t>MEGHSHREE CREDIT PVT LTD</t>
  </si>
  <si>
    <t>KSHITIJPOL</t>
  </si>
  <si>
    <t>Kshitij Polyline Limited</t>
  </si>
  <si>
    <t>Loss of Rs.75/-</t>
  </si>
  <si>
    <t>Part profit of Rs.14/-</t>
  </si>
  <si>
    <t>Profit of Rs.130/-</t>
  </si>
  <si>
    <t>Loss of Rs.14/-</t>
  </si>
  <si>
    <t>NIFTY 17800 CE 25 AUG</t>
  </si>
  <si>
    <t>107-113</t>
  </si>
  <si>
    <t>50-10</t>
  </si>
  <si>
    <t>17365-17385</t>
  </si>
  <si>
    <t>AEPL</t>
  </si>
  <si>
    <t>NNM SECURITIES PVT LTD</t>
  </si>
  <si>
    <t>MASTER MERCHANTS PVT LTD</t>
  </si>
  <si>
    <t>AGRITECH</t>
  </si>
  <si>
    <t>TRISHAKTI POWER HOLDINGS PRIVATE LIMITED</t>
  </si>
  <si>
    <t>JAIN ANANDKUMAR PALRECHA</t>
  </si>
  <si>
    <t>DANUBE</t>
  </si>
  <si>
    <t>VIJAY S VAKHARIAHUF</t>
  </si>
  <si>
    <t>DDIL</t>
  </si>
  <si>
    <t>VIKASH LOHIA HUF</t>
  </si>
  <si>
    <t>PREETI BHAUKA</t>
  </si>
  <si>
    <t>VANRAJ DADBHAI KAHOR</t>
  </si>
  <si>
    <t>RENGASAMYVELU</t>
  </si>
  <si>
    <t>NARENDRA GAJANAN TENDOLKAR</t>
  </si>
  <si>
    <t>JAYANT</t>
  </si>
  <si>
    <t>ANBUCHEZHIAN</t>
  </si>
  <si>
    <t>KANUNGO</t>
  </si>
  <si>
    <t>ARUN DUTTA</t>
  </si>
  <si>
    <t>BUDDHADEB LAHA</t>
  </si>
  <si>
    <t>SHAILENDRASINGH RAMESHSINGH KACHHUA</t>
  </si>
  <si>
    <t>IVANHOE OP INDIA INC</t>
  </si>
  <si>
    <t>DEEPAK KUMAR</t>
  </si>
  <si>
    <t>RITURAHUL MEHTA</t>
  </si>
  <si>
    <t>MONGIPA</t>
  </si>
  <si>
    <t>R S SHARES &amp; SECURITIES LTD</t>
  </si>
  <si>
    <t>NEWLIGHT</t>
  </si>
  <si>
    <t>LALAKIA SEJALBEN DILIPKUMAR</t>
  </si>
  <si>
    <t>PANACHE</t>
  </si>
  <si>
    <t>JAYANTILAL HANSRAJ LODHA</t>
  </si>
  <si>
    <t>B B COMMERCIAL LTD</t>
  </si>
  <si>
    <t>ARPNA DARSHANBHAI PRADHAN</t>
  </si>
  <si>
    <t>CHUNILAL NATHALAL MUDETHIYA</t>
  </si>
  <si>
    <t>DHANIBEN CHUNILAL MUDETHIYA</t>
  </si>
  <si>
    <t>PROFINC</t>
  </si>
  <si>
    <t>MULTIPLIER SHARE &amp; STOCK ADVISORS PRIVATE LIMITED</t>
  </si>
  <si>
    <t>UMESHWAR SECURITIES PRIVATE LIMITED</t>
  </si>
  <si>
    <t>RLFL</t>
  </si>
  <si>
    <t>RAJAT SINGH</t>
  </si>
  <si>
    <t>SPITZE</t>
  </si>
  <si>
    <t>JITENDRA HARKISHANDAS BENANI</t>
  </si>
  <si>
    <t>YOGISUNG</t>
  </si>
  <si>
    <t>AJIT RAMKARANJI SARDA</t>
  </si>
  <si>
    <t>FAISALSHAIKH</t>
  </si>
  <si>
    <t>MANSI SHARES &amp; STOCK ADVISORS PVT LTD</t>
  </si>
  <si>
    <t>KBCGLOBAL</t>
  </si>
  <si>
    <t>KBC Global Limited</t>
  </si>
  <si>
    <t>ABDUL AZEES</t>
  </si>
  <si>
    <t>KECL</t>
  </si>
  <si>
    <t>Kirloskar Electric Co Ltd</t>
  </si>
  <si>
    <t>SHAIBAL GHOSH</t>
  </si>
  <si>
    <t>MOHITIND</t>
  </si>
  <si>
    <t>Mohit Industries Ltd</t>
  </si>
  <si>
    <t>ARPIT JAIN HUF</t>
  </si>
  <si>
    <t>EROSMEDIA</t>
  </si>
  <si>
    <t>Eros Intl Media Ltd</t>
  </si>
  <si>
    <t>QUANT CAPITAL HOLDINGS PVT LTD</t>
  </si>
  <si>
    <t>FEL</t>
  </si>
  <si>
    <t>Future Enterprises Ltd</t>
  </si>
  <si>
    <t>VISTRA ITCL INDIA LIMITED</t>
  </si>
  <si>
    <t>FRETAIL</t>
  </si>
  <si>
    <t>Future Retail Limited</t>
  </si>
  <si>
    <t>Macrotech Developers Ltd</t>
  </si>
  <si>
    <t>PATINTLOG</t>
  </si>
  <si>
    <t>Patel Integrated Logistic</t>
  </si>
  <si>
    <t>MAHTANI NAVIN H</t>
  </si>
  <si>
    <t>Profit of Rs.12.50-</t>
  </si>
  <si>
    <t>ALOKINDS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</si>
</sst>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2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15" fontId="31" fillId="12" borderId="20" xfId="0" applyNumberFormat="1" applyFont="1" applyFill="1" applyBorder="1" applyAlignment="1">
      <alignment horizontal="center" vertical="center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0" fillId="17" borderId="20" xfId="0" applyFont="1" applyFill="1" applyBorder="1" applyAlignment="1"/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" fontId="32" fillId="6" borderId="20" xfId="0" applyNumberFormat="1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165" fontId="40" fillId="11" borderId="23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40" fillId="11" borderId="20" xfId="0" applyNumberFormat="1" applyFont="1" applyFill="1" applyBorder="1" applyAlignment="1">
      <alignment horizontal="center" vertical="center"/>
    </xf>
    <xf numFmtId="165" fontId="40" fillId="20" borderId="23" xfId="0" applyNumberFormat="1" applyFont="1" applyFill="1" applyBorder="1" applyAlignment="1">
      <alignment horizontal="center" vertical="center"/>
    </xf>
    <xf numFmtId="0" fontId="40" fillId="11" borderId="20" xfId="0" applyFont="1" applyFill="1" applyBorder="1" applyAlignment="1">
      <alignment horizontal="center" vertical="center"/>
    </xf>
    <xf numFmtId="0" fontId="40" fillId="1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0" fontId="32" fillId="23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 applyAlignment="1">
      <alignment horizontal="center" vertical="center"/>
    </xf>
    <xf numFmtId="165" fontId="40" fillId="22" borderId="23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0" fontId="32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2" fillId="11" borderId="23" xfId="0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15" fontId="31" fillId="24" borderId="23" xfId="0" applyNumberFormat="1" applyFont="1" applyFill="1" applyBorder="1" applyAlignment="1">
      <alignment horizontal="center" vertical="center"/>
    </xf>
    <xf numFmtId="0" fontId="32" fillId="24" borderId="23" xfId="0" applyFont="1" applyFill="1" applyBorder="1"/>
    <xf numFmtId="43" fontId="31" fillId="24" borderId="23" xfId="0" applyNumberFormat="1" applyFont="1" applyFill="1" applyBorder="1" applyAlignment="1">
      <alignment horizontal="center" vertical="top"/>
    </xf>
    <xf numFmtId="0" fontId="31" fillId="24" borderId="23" xfId="0" applyFont="1" applyFill="1" applyBorder="1" applyAlignment="1">
      <alignment horizontal="center" vertical="top"/>
    </xf>
    <xf numFmtId="0" fontId="32" fillId="25" borderId="1" xfId="0" applyFont="1" applyFill="1" applyBorder="1" applyAlignment="1">
      <alignment horizontal="center" vertical="center"/>
    </xf>
    <xf numFmtId="2" fontId="32" fillId="25" borderId="1" xfId="0" applyNumberFormat="1" applyFont="1" applyFill="1" applyBorder="1" applyAlignment="1">
      <alignment horizontal="center" vertical="center"/>
    </xf>
    <xf numFmtId="10" fontId="32" fillId="25" borderId="3" xfId="0" applyNumberFormat="1" applyFont="1" applyFill="1" applyBorder="1" applyAlignment="1">
      <alignment horizontal="center" vertical="center" wrapText="1"/>
    </xf>
    <xf numFmtId="0" fontId="32" fillId="25" borderId="20" xfId="0" applyFont="1" applyFill="1" applyBorder="1" applyAlignment="1">
      <alignment horizontal="center" vertical="center"/>
    </xf>
    <xf numFmtId="16" fontId="32" fillId="25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3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0" fillId="17" borderId="0" xfId="0" applyFont="1" applyFill="1" applyAlignment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20" borderId="21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1" borderId="23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215</xdr:row>
      <xdr:rowOff>0</xdr:rowOff>
    </xdr:from>
    <xdr:to>
      <xdr:col>11</xdr:col>
      <xdr:colOff>123825</xdr:colOff>
      <xdr:row>229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216</xdr:row>
      <xdr:rowOff>89647</xdr:rowOff>
    </xdr:from>
    <xdr:to>
      <xdr:col>4</xdr:col>
      <xdr:colOff>605118</xdr:colOff>
      <xdr:row>221</xdr:row>
      <xdr:rowOff>72815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514</xdr:row>
      <xdr:rowOff>4482</xdr:rowOff>
    </xdr:from>
    <xdr:to>
      <xdr:col>12</xdr:col>
      <xdr:colOff>208430</xdr:colOff>
      <xdr:row>523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513</xdr:row>
      <xdr:rowOff>100852</xdr:rowOff>
    </xdr:from>
    <xdr:to>
      <xdr:col>5</xdr:col>
      <xdr:colOff>212911</xdr:colOff>
      <xdr:row>517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44778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0"/>
  <sheetViews>
    <sheetView zoomScale="85" zoomScaleNormal="85" workbookViewId="0">
      <pane ySplit="10" topLeftCell="A11" activePane="bottomLeft" state="frozen"/>
      <selection activeCell="B10" sqref="B10:M216"/>
      <selection pane="bottomLeft" activeCell="M60" sqref="M6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44778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5" t="s">
        <v>16</v>
      </c>
      <c r="B9" s="407" t="s">
        <v>17</v>
      </c>
      <c r="C9" s="407" t="s">
        <v>18</v>
      </c>
      <c r="D9" s="407" t="s">
        <v>19</v>
      </c>
      <c r="E9" s="23" t="s">
        <v>20</v>
      </c>
      <c r="F9" s="23" t="s">
        <v>21</v>
      </c>
      <c r="G9" s="402" t="s">
        <v>22</v>
      </c>
      <c r="H9" s="403"/>
      <c r="I9" s="404"/>
      <c r="J9" s="402" t="s">
        <v>23</v>
      </c>
      <c r="K9" s="403"/>
      <c r="L9" s="404"/>
      <c r="M9" s="23"/>
      <c r="N9" s="24"/>
      <c r="O9" s="24"/>
      <c r="P9" s="24"/>
    </row>
    <row r="10" spans="1:16" ht="59.25" customHeight="1">
      <c r="A10" s="406"/>
      <c r="B10" s="408"/>
      <c r="C10" s="408"/>
      <c r="D10" s="40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44798</v>
      </c>
      <c r="E11" s="32">
        <v>17387.849999999999</v>
      </c>
      <c r="F11" s="32">
        <v>17357.05</v>
      </c>
      <c r="G11" s="33">
        <v>17208.8</v>
      </c>
      <c r="H11" s="33">
        <v>17029.75</v>
      </c>
      <c r="I11" s="33">
        <v>16881.5</v>
      </c>
      <c r="J11" s="33">
        <v>17536.099999999999</v>
      </c>
      <c r="K11" s="33">
        <v>17684.349999999999</v>
      </c>
      <c r="L11" s="33">
        <v>17863.399999999998</v>
      </c>
      <c r="M11" s="34">
        <v>17505.3</v>
      </c>
      <c r="N11" s="34">
        <v>17178</v>
      </c>
      <c r="O11" s="35">
        <v>11874000</v>
      </c>
      <c r="P11" s="36">
        <v>2.8996308300258247E-2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44798</v>
      </c>
      <c r="E12" s="37">
        <v>37771.5</v>
      </c>
      <c r="F12" s="37">
        <v>37776.816666666666</v>
      </c>
      <c r="G12" s="38">
        <v>37282.98333333333</v>
      </c>
      <c r="H12" s="38">
        <v>36794.466666666667</v>
      </c>
      <c r="I12" s="38">
        <v>36300.633333333331</v>
      </c>
      <c r="J12" s="38">
        <v>38265.333333333328</v>
      </c>
      <c r="K12" s="38">
        <v>38759.166666666672</v>
      </c>
      <c r="L12" s="38">
        <v>39247.683333333327</v>
      </c>
      <c r="M12" s="28">
        <v>38270.65</v>
      </c>
      <c r="N12" s="28">
        <v>37288.300000000003</v>
      </c>
      <c r="O12" s="39">
        <v>2618150</v>
      </c>
      <c r="P12" s="40">
        <v>-4.0513797779162239E-2</v>
      </c>
    </row>
    <row r="13" spans="1:16" ht="12.75" customHeight="1">
      <c r="A13" s="28">
        <v>3</v>
      </c>
      <c r="B13" s="29" t="s">
        <v>35</v>
      </c>
      <c r="C13" s="30" t="s">
        <v>792</v>
      </c>
      <c r="D13" s="31">
        <v>44803</v>
      </c>
      <c r="E13" s="37">
        <v>17480.3</v>
      </c>
      <c r="F13" s="37">
        <v>17481.783333333336</v>
      </c>
      <c r="G13" s="38">
        <v>17298.566666666673</v>
      </c>
      <c r="H13" s="38">
        <v>17116.833333333336</v>
      </c>
      <c r="I13" s="38">
        <v>16933.616666666672</v>
      </c>
      <c r="J13" s="38">
        <v>17663.516666666674</v>
      </c>
      <c r="K13" s="38">
        <v>17846.733333333341</v>
      </c>
      <c r="L13" s="38">
        <v>18028.466666666674</v>
      </c>
      <c r="M13" s="28">
        <v>17665</v>
      </c>
      <c r="N13" s="28">
        <v>17300.05</v>
      </c>
      <c r="O13" s="39">
        <v>3960</v>
      </c>
      <c r="P13" s="40">
        <v>-0.13157894736842105</v>
      </c>
    </row>
    <row r="14" spans="1:16" ht="12.75" customHeight="1">
      <c r="A14" s="28">
        <v>4</v>
      </c>
      <c r="B14" s="29" t="s">
        <v>35</v>
      </c>
      <c r="C14" s="30" t="s">
        <v>821</v>
      </c>
      <c r="D14" s="31">
        <v>44803</v>
      </c>
      <c r="E14" s="37">
        <v>7030.15</v>
      </c>
      <c r="F14" s="37">
        <v>2343.3833333333332</v>
      </c>
      <c r="G14" s="38">
        <v>4686.7666666666664</v>
      </c>
      <c r="H14" s="38">
        <v>2343.3833333333332</v>
      </c>
      <c r="I14" s="38">
        <v>4686.7666666666664</v>
      </c>
      <c r="J14" s="38">
        <v>4686.7666666666664</v>
      </c>
      <c r="K14" s="38">
        <v>2343.3833333333332</v>
      </c>
      <c r="L14" s="38">
        <v>4686.7666666666664</v>
      </c>
      <c r="M14" s="28">
        <v>0</v>
      </c>
      <c r="N14" s="28">
        <v>0</v>
      </c>
      <c r="O14" s="39">
        <v>225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44798</v>
      </c>
      <c r="E15" s="37">
        <v>813.35</v>
      </c>
      <c r="F15" s="37">
        <v>813.35</v>
      </c>
      <c r="G15" s="38">
        <v>798.2</v>
      </c>
      <c r="H15" s="38">
        <v>783.05000000000007</v>
      </c>
      <c r="I15" s="38">
        <v>767.90000000000009</v>
      </c>
      <c r="J15" s="38">
        <v>828.5</v>
      </c>
      <c r="K15" s="38">
        <v>843.64999999999986</v>
      </c>
      <c r="L15" s="38">
        <v>858.8</v>
      </c>
      <c r="M15" s="28">
        <v>828.5</v>
      </c>
      <c r="N15" s="28">
        <v>798.2</v>
      </c>
      <c r="O15" s="39">
        <v>3305650</v>
      </c>
      <c r="P15" s="40">
        <v>4.3904958677685952E-3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44798</v>
      </c>
      <c r="E16" s="37">
        <v>2681.15</v>
      </c>
      <c r="F16" s="37">
        <v>2686.1833333333334</v>
      </c>
      <c r="G16" s="38">
        <v>2644.9666666666667</v>
      </c>
      <c r="H16" s="38">
        <v>2608.7833333333333</v>
      </c>
      <c r="I16" s="38">
        <v>2567.5666666666666</v>
      </c>
      <c r="J16" s="38">
        <v>2722.3666666666668</v>
      </c>
      <c r="K16" s="38">
        <v>2763.5833333333339</v>
      </c>
      <c r="L16" s="38">
        <v>2799.7666666666669</v>
      </c>
      <c r="M16" s="28">
        <v>2727.4</v>
      </c>
      <c r="N16" s="28">
        <v>2650</v>
      </c>
      <c r="O16" s="39">
        <v>823000</v>
      </c>
      <c r="P16" s="40">
        <v>-4.2347247428917122E-3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44798</v>
      </c>
      <c r="E17" s="37">
        <v>20520.2</v>
      </c>
      <c r="F17" s="37">
        <v>20451.733333333334</v>
      </c>
      <c r="G17" s="38">
        <v>20268.466666666667</v>
      </c>
      <c r="H17" s="38">
        <v>20016.733333333334</v>
      </c>
      <c r="I17" s="38">
        <v>19833.466666666667</v>
      </c>
      <c r="J17" s="38">
        <v>20703.466666666667</v>
      </c>
      <c r="K17" s="38">
        <v>20886.733333333337</v>
      </c>
      <c r="L17" s="38">
        <v>21138.466666666667</v>
      </c>
      <c r="M17" s="28">
        <v>20635</v>
      </c>
      <c r="N17" s="28">
        <v>20200</v>
      </c>
      <c r="O17" s="39">
        <v>39240</v>
      </c>
      <c r="P17" s="40">
        <v>5.1229508196721308E-3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44798</v>
      </c>
      <c r="E18" s="37">
        <v>105.35</v>
      </c>
      <c r="F18" s="37">
        <v>106.14999999999999</v>
      </c>
      <c r="G18" s="38">
        <v>102.69999999999999</v>
      </c>
      <c r="H18" s="38">
        <v>100.05</v>
      </c>
      <c r="I18" s="38">
        <v>96.6</v>
      </c>
      <c r="J18" s="38">
        <v>108.79999999999998</v>
      </c>
      <c r="K18" s="38">
        <v>112.25</v>
      </c>
      <c r="L18" s="38">
        <v>114.89999999999998</v>
      </c>
      <c r="M18" s="28">
        <v>109.6</v>
      </c>
      <c r="N18" s="28">
        <v>103.5</v>
      </c>
      <c r="O18" s="39">
        <v>22674600</v>
      </c>
      <c r="P18" s="40">
        <v>1.2051096649795132E-2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44798</v>
      </c>
      <c r="E19" s="37">
        <v>276.75</v>
      </c>
      <c r="F19" s="37">
        <v>277.46666666666664</v>
      </c>
      <c r="G19" s="38">
        <v>272.13333333333327</v>
      </c>
      <c r="H19" s="38">
        <v>267.51666666666665</v>
      </c>
      <c r="I19" s="38">
        <v>262.18333333333328</v>
      </c>
      <c r="J19" s="38">
        <v>282.08333333333326</v>
      </c>
      <c r="K19" s="38">
        <v>287.41666666666663</v>
      </c>
      <c r="L19" s="38">
        <v>292.03333333333325</v>
      </c>
      <c r="M19" s="28">
        <v>282.8</v>
      </c>
      <c r="N19" s="28">
        <v>272.85000000000002</v>
      </c>
      <c r="O19" s="39">
        <v>12459200</v>
      </c>
      <c r="P19" s="40">
        <v>0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44798</v>
      </c>
      <c r="E20" s="37">
        <v>2231.15</v>
      </c>
      <c r="F20" s="37">
        <v>2229.7166666666667</v>
      </c>
      <c r="G20" s="38">
        <v>2205.5833333333335</v>
      </c>
      <c r="H20" s="38">
        <v>2180.0166666666669</v>
      </c>
      <c r="I20" s="38">
        <v>2155.8833333333337</v>
      </c>
      <c r="J20" s="38">
        <v>2255.2833333333333</v>
      </c>
      <c r="K20" s="38">
        <v>2279.4166666666665</v>
      </c>
      <c r="L20" s="38">
        <v>2304.9833333333331</v>
      </c>
      <c r="M20" s="28">
        <v>2253.85</v>
      </c>
      <c r="N20" s="28">
        <v>2204.15</v>
      </c>
      <c r="O20" s="39">
        <v>2381000</v>
      </c>
      <c r="P20" s="40">
        <v>3.6908002177463255E-2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44798</v>
      </c>
      <c r="E21" s="37">
        <v>2733.05</v>
      </c>
      <c r="F21" s="37">
        <v>2724.2833333333333</v>
      </c>
      <c r="G21" s="38">
        <v>2698.8666666666668</v>
      </c>
      <c r="H21" s="38">
        <v>2664.6833333333334</v>
      </c>
      <c r="I21" s="38">
        <v>2639.2666666666669</v>
      </c>
      <c r="J21" s="38">
        <v>2758.4666666666667</v>
      </c>
      <c r="K21" s="38">
        <v>2783.8833333333337</v>
      </c>
      <c r="L21" s="38">
        <v>2818.0666666666666</v>
      </c>
      <c r="M21" s="28">
        <v>2749.7</v>
      </c>
      <c r="N21" s="28">
        <v>2690.1</v>
      </c>
      <c r="O21" s="39">
        <v>19835500</v>
      </c>
      <c r="P21" s="40">
        <v>-7.6544012807364236E-3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44798</v>
      </c>
      <c r="E22" s="37">
        <v>810.4</v>
      </c>
      <c r="F22" s="37">
        <v>810.41666666666663</v>
      </c>
      <c r="G22" s="38">
        <v>797.98333333333323</v>
      </c>
      <c r="H22" s="38">
        <v>785.56666666666661</v>
      </c>
      <c r="I22" s="38">
        <v>773.13333333333321</v>
      </c>
      <c r="J22" s="38">
        <v>822.83333333333326</v>
      </c>
      <c r="K22" s="38">
        <v>835.26666666666665</v>
      </c>
      <c r="L22" s="38">
        <v>847.68333333333328</v>
      </c>
      <c r="M22" s="28">
        <v>822.85</v>
      </c>
      <c r="N22" s="28">
        <v>798</v>
      </c>
      <c r="O22" s="39">
        <v>75892500</v>
      </c>
      <c r="P22" s="40">
        <v>-5.1033006831838006E-4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44798</v>
      </c>
      <c r="E23" s="37">
        <v>3115.65</v>
      </c>
      <c r="F23" s="37">
        <v>3103.5666666666671</v>
      </c>
      <c r="G23" s="38">
        <v>3057.0833333333339</v>
      </c>
      <c r="H23" s="38">
        <v>2998.5166666666669</v>
      </c>
      <c r="I23" s="38">
        <v>2952.0333333333338</v>
      </c>
      <c r="J23" s="38">
        <v>3162.1333333333341</v>
      </c>
      <c r="K23" s="38">
        <v>3208.6166666666668</v>
      </c>
      <c r="L23" s="38">
        <v>3267.1833333333343</v>
      </c>
      <c r="M23" s="28">
        <v>3150.05</v>
      </c>
      <c r="N23" s="28">
        <v>3045</v>
      </c>
      <c r="O23" s="39">
        <v>451200</v>
      </c>
      <c r="P23" s="40">
        <v>0.3116279069767442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44798</v>
      </c>
      <c r="E24" s="37">
        <v>507.55</v>
      </c>
      <c r="F24" s="37">
        <v>505.65000000000003</v>
      </c>
      <c r="G24" s="38">
        <v>499.95000000000005</v>
      </c>
      <c r="H24" s="38">
        <v>492.35</v>
      </c>
      <c r="I24" s="38">
        <v>486.65000000000003</v>
      </c>
      <c r="J24" s="38">
        <v>513.25</v>
      </c>
      <c r="K24" s="38">
        <v>518.95000000000005</v>
      </c>
      <c r="L24" s="38">
        <v>526.55000000000007</v>
      </c>
      <c r="M24" s="28">
        <v>511.35</v>
      </c>
      <c r="N24" s="28">
        <v>498.05</v>
      </c>
      <c r="O24" s="39">
        <v>6371000</v>
      </c>
      <c r="P24" s="40">
        <v>7.4320050600885515E-3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44798</v>
      </c>
      <c r="E25" s="37">
        <v>383.3</v>
      </c>
      <c r="F25" s="37">
        <v>382.91666666666669</v>
      </c>
      <c r="G25" s="38">
        <v>379.83333333333337</v>
      </c>
      <c r="H25" s="38">
        <v>376.36666666666667</v>
      </c>
      <c r="I25" s="38">
        <v>373.28333333333336</v>
      </c>
      <c r="J25" s="38">
        <v>386.38333333333338</v>
      </c>
      <c r="K25" s="38">
        <v>389.46666666666675</v>
      </c>
      <c r="L25" s="38">
        <v>392.93333333333339</v>
      </c>
      <c r="M25" s="28">
        <v>386</v>
      </c>
      <c r="N25" s="28">
        <v>379.45</v>
      </c>
      <c r="O25" s="39">
        <v>49879800</v>
      </c>
      <c r="P25" s="40">
        <v>1.3718173836698858E-2</v>
      </c>
    </row>
    <row r="26" spans="1:16" ht="12.75" customHeight="1">
      <c r="A26" s="28">
        <v>16</v>
      </c>
      <c r="B26" s="227" t="s">
        <v>44</v>
      </c>
      <c r="C26" s="30" t="s">
        <v>53</v>
      </c>
      <c r="D26" s="31">
        <v>44798</v>
      </c>
      <c r="E26" s="37">
        <v>4406.45</v>
      </c>
      <c r="F26" s="37">
        <v>4380.0666666666666</v>
      </c>
      <c r="G26" s="38">
        <v>4339.4333333333334</v>
      </c>
      <c r="H26" s="38">
        <v>4272.416666666667</v>
      </c>
      <c r="I26" s="38">
        <v>4231.7833333333338</v>
      </c>
      <c r="J26" s="38">
        <v>4447.083333333333</v>
      </c>
      <c r="K26" s="38">
        <v>4487.7166666666662</v>
      </c>
      <c r="L26" s="38">
        <v>4554.7333333333327</v>
      </c>
      <c r="M26" s="28">
        <v>4420.7</v>
      </c>
      <c r="N26" s="28">
        <v>4313.05</v>
      </c>
      <c r="O26" s="39">
        <v>1793500</v>
      </c>
      <c r="P26" s="40">
        <v>2.4418106525774669E-2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44798</v>
      </c>
      <c r="E27" s="37">
        <v>233</v>
      </c>
      <c r="F27" s="37">
        <v>231.41666666666666</v>
      </c>
      <c r="G27" s="38">
        <v>227.88333333333333</v>
      </c>
      <c r="H27" s="38">
        <v>222.76666666666668</v>
      </c>
      <c r="I27" s="38">
        <v>219.23333333333335</v>
      </c>
      <c r="J27" s="38">
        <v>236.5333333333333</v>
      </c>
      <c r="K27" s="38">
        <v>240.06666666666666</v>
      </c>
      <c r="L27" s="38">
        <v>245.18333333333328</v>
      </c>
      <c r="M27" s="28">
        <v>234.95</v>
      </c>
      <c r="N27" s="28">
        <v>226.3</v>
      </c>
      <c r="O27" s="39">
        <v>12992000</v>
      </c>
      <c r="P27" s="40">
        <v>0.1272395991497115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44798</v>
      </c>
      <c r="E28" s="37">
        <v>146.5</v>
      </c>
      <c r="F28" s="37">
        <v>146.95000000000002</v>
      </c>
      <c r="G28" s="38">
        <v>143.55000000000004</v>
      </c>
      <c r="H28" s="38">
        <v>140.60000000000002</v>
      </c>
      <c r="I28" s="38">
        <v>137.20000000000005</v>
      </c>
      <c r="J28" s="38">
        <v>149.90000000000003</v>
      </c>
      <c r="K28" s="38">
        <v>153.30000000000001</v>
      </c>
      <c r="L28" s="38">
        <v>156.25000000000003</v>
      </c>
      <c r="M28" s="28">
        <v>150.35</v>
      </c>
      <c r="N28" s="28">
        <v>144</v>
      </c>
      <c r="O28" s="39">
        <v>41905000</v>
      </c>
      <c r="P28" s="40">
        <v>-2.8554431885782273E-3</v>
      </c>
    </row>
    <row r="29" spans="1:16" ht="12.75" customHeight="1">
      <c r="A29" s="28">
        <v>19</v>
      </c>
      <c r="B29" s="228" t="s">
        <v>56</v>
      </c>
      <c r="C29" s="30" t="s">
        <v>57</v>
      </c>
      <c r="D29" s="31">
        <v>44798</v>
      </c>
      <c r="E29" s="37">
        <v>3466.8</v>
      </c>
      <c r="F29" s="37">
        <v>3458.7333333333336</v>
      </c>
      <c r="G29" s="38">
        <v>3431.4666666666672</v>
      </c>
      <c r="H29" s="38">
        <v>3396.1333333333337</v>
      </c>
      <c r="I29" s="38">
        <v>3368.8666666666672</v>
      </c>
      <c r="J29" s="38">
        <v>3494.0666666666671</v>
      </c>
      <c r="K29" s="38">
        <v>3521.3333333333335</v>
      </c>
      <c r="L29" s="38">
        <v>3556.666666666667</v>
      </c>
      <c r="M29" s="28">
        <v>3486</v>
      </c>
      <c r="N29" s="28">
        <v>3423.4</v>
      </c>
      <c r="O29" s="39">
        <v>5833800</v>
      </c>
      <c r="P29" s="40">
        <v>9.3079584775086505E-3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44798</v>
      </c>
      <c r="E30" s="37">
        <v>1971.85</v>
      </c>
      <c r="F30" s="37">
        <v>1956.4166666666667</v>
      </c>
      <c r="G30" s="38">
        <v>1928.9333333333334</v>
      </c>
      <c r="H30" s="38">
        <v>1886.0166666666667</v>
      </c>
      <c r="I30" s="38">
        <v>1858.5333333333333</v>
      </c>
      <c r="J30" s="38">
        <v>1999.3333333333335</v>
      </c>
      <c r="K30" s="38">
        <v>2026.8166666666666</v>
      </c>
      <c r="L30" s="38">
        <v>2069.7333333333336</v>
      </c>
      <c r="M30" s="28">
        <v>1983.9</v>
      </c>
      <c r="N30" s="28">
        <v>1913.5</v>
      </c>
      <c r="O30" s="39">
        <v>709500</v>
      </c>
      <c r="P30" s="40">
        <v>4.1582559547840132E-2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44798</v>
      </c>
      <c r="E31" s="37">
        <v>9433.2000000000007</v>
      </c>
      <c r="F31" s="37">
        <v>9429.6</v>
      </c>
      <c r="G31" s="38">
        <v>9296.25</v>
      </c>
      <c r="H31" s="38">
        <v>9159.2999999999993</v>
      </c>
      <c r="I31" s="38">
        <v>9025.9499999999989</v>
      </c>
      <c r="J31" s="38">
        <v>9566.5500000000011</v>
      </c>
      <c r="K31" s="38">
        <v>9699.9000000000033</v>
      </c>
      <c r="L31" s="38">
        <v>9836.8500000000022</v>
      </c>
      <c r="M31" s="28">
        <v>9562.9500000000007</v>
      </c>
      <c r="N31" s="28">
        <v>9292.65</v>
      </c>
      <c r="O31" s="39">
        <v>111150</v>
      </c>
      <c r="P31" s="40">
        <v>-2.0202020202020202E-3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44798</v>
      </c>
      <c r="E32" s="37">
        <v>637.45000000000005</v>
      </c>
      <c r="F32" s="37">
        <v>632.01666666666677</v>
      </c>
      <c r="G32" s="38">
        <v>618.53333333333353</v>
      </c>
      <c r="H32" s="38">
        <v>599.61666666666679</v>
      </c>
      <c r="I32" s="38">
        <v>586.13333333333355</v>
      </c>
      <c r="J32" s="38">
        <v>650.93333333333351</v>
      </c>
      <c r="K32" s="38">
        <v>664.41666666666686</v>
      </c>
      <c r="L32" s="38">
        <v>683.33333333333348</v>
      </c>
      <c r="M32" s="28">
        <v>645.5</v>
      </c>
      <c r="N32" s="28">
        <v>613.1</v>
      </c>
      <c r="O32" s="39">
        <v>6460000</v>
      </c>
      <c r="P32" s="40">
        <v>-0.12418655097613883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44798</v>
      </c>
      <c r="E33" s="37">
        <v>573.35</v>
      </c>
      <c r="F33" s="37">
        <v>567.23333333333335</v>
      </c>
      <c r="G33" s="38">
        <v>559.66666666666674</v>
      </c>
      <c r="H33" s="38">
        <v>545.98333333333335</v>
      </c>
      <c r="I33" s="38">
        <v>538.41666666666674</v>
      </c>
      <c r="J33" s="38">
        <v>580.91666666666674</v>
      </c>
      <c r="K33" s="38">
        <v>588.48333333333335</v>
      </c>
      <c r="L33" s="38">
        <v>602.16666666666674</v>
      </c>
      <c r="M33" s="28">
        <v>574.79999999999995</v>
      </c>
      <c r="N33" s="28">
        <v>553.54999999999995</v>
      </c>
      <c r="O33" s="39">
        <v>12895000</v>
      </c>
      <c r="P33" s="40">
        <v>-1.4896867838044309E-2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44798</v>
      </c>
      <c r="E34" s="37">
        <v>723.7</v>
      </c>
      <c r="F34" s="37">
        <v>725.73333333333323</v>
      </c>
      <c r="G34" s="38">
        <v>712.66666666666652</v>
      </c>
      <c r="H34" s="38">
        <v>701.63333333333333</v>
      </c>
      <c r="I34" s="38">
        <v>688.56666666666661</v>
      </c>
      <c r="J34" s="38">
        <v>736.76666666666642</v>
      </c>
      <c r="K34" s="38">
        <v>749.83333333333326</v>
      </c>
      <c r="L34" s="38">
        <v>760.86666666666633</v>
      </c>
      <c r="M34" s="28">
        <v>738.8</v>
      </c>
      <c r="N34" s="28">
        <v>714.7</v>
      </c>
      <c r="O34" s="39">
        <v>50328000</v>
      </c>
      <c r="P34" s="40">
        <v>4.5749598792785458E-3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44798</v>
      </c>
      <c r="E35" s="37">
        <v>4002.35</v>
      </c>
      <c r="F35" s="37">
        <v>3997.4</v>
      </c>
      <c r="G35" s="38">
        <v>3968.2000000000003</v>
      </c>
      <c r="H35" s="38">
        <v>3934.05</v>
      </c>
      <c r="I35" s="38">
        <v>3904.8500000000004</v>
      </c>
      <c r="J35" s="38">
        <v>4031.55</v>
      </c>
      <c r="K35" s="38">
        <v>4060.75</v>
      </c>
      <c r="L35" s="38">
        <v>4094.9</v>
      </c>
      <c r="M35" s="28">
        <v>4026.6</v>
      </c>
      <c r="N35" s="28">
        <v>3963.25</v>
      </c>
      <c r="O35" s="39">
        <v>1966250</v>
      </c>
      <c r="P35" s="40">
        <v>1.2617484228144715E-2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44798</v>
      </c>
      <c r="E36" s="37">
        <v>15228.9</v>
      </c>
      <c r="F36" s="37">
        <v>15255.583333333334</v>
      </c>
      <c r="G36" s="38">
        <v>15061.166666666668</v>
      </c>
      <c r="H36" s="38">
        <v>14893.433333333334</v>
      </c>
      <c r="I36" s="38">
        <v>14699.016666666668</v>
      </c>
      <c r="J36" s="38">
        <v>15423.316666666668</v>
      </c>
      <c r="K36" s="38">
        <v>15617.733333333335</v>
      </c>
      <c r="L36" s="38">
        <v>15785.466666666667</v>
      </c>
      <c r="M36" s="28">
        <v>15450</v>
      </c>
      <c r="N36" s="28">
        <v>15087.85</v>
      </c>
      <c r="O36" s="39">
        <v>748150</v>
      </c>
      <c r="P36" s="40">
        <v>-3.3397932816537468E-2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44798</v>
      </c>
      <c r="E37" s="37">
        <v>7348</v>
      </c>
      <c r="F37" s="37">
        <v>7330.0333333333328</v>
      </c>
      <c r="G37" s="38">
        <v>7246.6666666666661</v>
      </c>
      <c r="H37" s="38">
        <v>7145.333333333333</v>
      </c>
      <c r="I37" s="38">
        <v>7061.9666666666662</v>
      </c>
      <c r="J37" s="38">
        <v>7431.3666666666659</v>
      </c>
      <c r="K37" s="38">
        <v>7514.7333333333327</v>
      </c>
      <c r="L37" s="38">
        <v>7616.0666666666657</v>
      </c>
      <c r="M37" s="28">
        <v>7413.4</v>
      </c>
      <c r="N37" s="28">
        <v>7228.7</v>
      </c>
      <c r="O37" s="39">
        <v>4633375</v>
      </c>
      <c r="P37" s="40">
        <v>-5.233213461435242E-3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44798</v>
      </c>
      <c r="E38" s="37">
        <v>2321.4</v>
      </c>
      <c r="F38" s="37">
        <v>2346.15</v>
      </c>
      <c r="G38" s="38">
        <v>2270.25</v>
      </c>
      <c r="H38" s="38">
        <v>2219.1</v>
      </c>
      <c r="I38" s="38">
        <v>2143.1999999999998</v>
      </c>
      <c r="J38" s="38">
        <v>2397.3000000000002</v>
      </c>
      <c r="K38" s="38">
        <v>2473.2000000000007</v>
      </c>
      <c r="L38" s="38">
        <v>2524.3500000000004</v>
      </c>
      <c r="M38" s="28">
        <v>2422.0500000000002</v>
      </c>
      <c r="N38" s="28">
        <v>2295</v>
      </c>
      <c r="O38" s="39">
        <v>1476300</v>
      </c>
      <c r="P38" s="40">
        <v>5.2845528455284556E-2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44798</v>
      </c>
      <c r="E39" s="37">
        <v>365.9</v>
      </c>
      <c r="F39" s="37">
        <v>370.7</v>
      </c>
      <c r="G39" s="38">
        <v>354.2</v>
      </c>
      <c r="H39" s="38">
        <v>342.5</v>
      </c>
      <c r="I39" s="38">
        <v>326</v>
      </c>
      <c r="J39" s="38">
        <v>382.4</v>
      </c>
      <c r="K39" s="38">
        <v>398.9</v>
      </c>
      <c r="L39" s="38">
        <v>410.59999999999997</v>
      </c>
      <c r="M39" s="28">
        <v>387.2</v>
      </c>
      <c r="N39" s="28">
        <v>359</v>
      </c>
      <c r="O39" s="39">
        <v>8139200</v>
      </c>
      <c r="P39" s="40">
        <v>4.2418032786885246E-2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44798</v>
      </c>
      <c r="E40" s="37">
        <v>280</v>
      </c>
      <c r="F40" s="37">
        <v>282.2</v>
      </c>
      <c r="G40" s="38">
        <v>274.59999999999997</v>
      </c>
      <c r="H40" s="38">
        <v>269.2</v>
      </c>
      <c r="I40" s="38">
        <v>261.59999999999997</v>
      </c>
      <c r="J40" s="38">
        <v>287.59999999999997</v>
      </c>
      <c r="K40" s="38">
        <v>295.2</v>
      </c>
      <c r="L40" s="38">
        <v>300.59999999999997</v>
      </c>
      <c r="M40" s="28">
        <v>289.8</v>
      </c>
      <c r="N40" s="28">
        <v>276.8</v>
      </c>
      <c r="O40" s="39">
        <v>30268800</v>
      </c>
      <c r="P40" s="40">
        <v>1.6502448165387172E-2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44798</v>
      </c>
      <c r="E41" s="37">
        <v>119.05</v>
      </c>
      <c r="F41" s="37">
        <v>119.45</v>
      </c>
      <c r="G41" s="38">
        <v>116.15</v>
      </c>
      <c r="H41" s="38">
        <v>113.25</v>
      </c>
      <c r="I41" s="38">
        <v>109.95</v>
      </c>
      <c r="J41" s="38">
        <v>122.35000000000001</v>
      </c>
      <c r="K41" s="38">
        <v>125.64999999999999</v>
      </c>
      <c r="L41" s="38">
        <v>128.55000000000001</v>
      </c>
      <c r="M41" s="28">
        <v>122.75</v>
      </c>
      <c r="N41" s="28">
        <v>116.55</v>
      </c>
      <c r="O41" s="39">
        <v>99251100</v>
      </c>
      <c r="P41" s="40">
        <v>-1.4349619473653635E-2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44798</v>
      </c>
      <c r="E42" s="37">
        <v>1919</v>
      </c>
      <c r="F42" s="37">
        <v>1922.5</v>
      </c>
      <c r="G42" s="38">
        <v>1889.75</v>
      </c>
      <c r="H42" s="38">
        <v>1860.5</v>
      </c>
      <c r="I42" s="38">
        <v>1827.75</v>
      </c>
      <c r="J42" s="38">
        <v>1951.75</v>
      </c>
      <c r="K42" s="38">
        <v>1984.5</v>
      </c>
      <c r="L42" s="38">
        <v>2013.75</v>
      </c>
      <c r="M42" s="28">
        <v>1955.25</v>
      </c>
      <c r="N42" s="28">
        <v>1893.25</v>
      </c>
      <c r="O42" s="39">
        <v>2105125</v>
      </c>
      <c r="P42" s="40">
        <v>-8.7821734985700672E-2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44798</v>
      </c>
      <c r="E43" s="37">
        <v>283.25</v>
      </c>
      <c r="F43" s="37">
        <v>281.2833333333333</v>
      </c>
      <c r="G43" s="38">
        <v>276.76666666666659</v>
      </c>
      <c r="H43" s="38">
        <v>270.2833333333333</v>
      </c>
      <c r="I43" s="38">
        <v>265.76666666666659</v>
      </c>
      <c r="J43" s="38">
        <v>287.76666666666659</v>
      </c>
      <c r="K43" s="38">
        <v>292.28333333333325</v>
      </c>
      <c r="L43" s="38">
        <v>298.76666666666659</v>
      </c>
      <c r="M43" s="28">
        <v>285.8</v>
      </c>
      <c r="N43" s="28">
        <v>274.8</v>
      </c>
      <c r="O43" s="39">
        <v>29469000</v>
      </c>
      <c r="P43" s="40">
        <v>5.1668022782750206E-2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44798</v>
      </c>
      <c r="E44" s="37">
        <v>666.05</v>
      </c>
      <c r="F44" s="37">
        <v>662.88333333333333</v>
      </c>
      <c r="G44" s="38">
        <v>651.36666666666667</v>
      </c>
      <c r="H44" s="38">
        <v>636.68333333333339</v>
      </c>
      <c r="I44" s="38">
        <v>625.16666666666674</v>
      </c>
      <c r="J44" s="38">
        <v>677.56666666666661</v>
      </c>
      <c r="K44" s="38">
        <v>689.08333333333326</v>
      </c>
      <c r="L44" s="38">
        <v>703.76666666666654</v>
      </c>
      <c r="M44" s="28">
        <v>674.4</v>
      </c>
      <c r="N44" s="28">
        <v>648.20000000000005</v>
      </c>
      <c r="O44" s="39">
        <v>7326000</v>
      </c>
      <c r="P44" s="40">
        <v>1.3852945653828589E-2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44798</v>
      </c>
      <c r="E45" s="37">
        <v>712.05</v>
      </c>
      <c r="F45" s="37">
        <v>714.26666666666677</v>
      </c>
      <c r="G45" s="38">
        <v>698.03333333333353</v>
      </c>
      <c r="H45" s="38">
        <v>684.01666666666677</v>
      </c>
      <c r="I45" s="38">
        <v>667.78333333333353</v>
      </c>
      <c r="J45" s="38">
        <v>728.28333333333353</v>
      </c>
      <c r="K45" s="38">
        <v>744.51666666666688</v>
      </c>
      <c r="L45" s="38">
        <v>758.53333333333353</v>
      </c>
      <c r="M45" s="28">
        <v>730.5</v>
      </c>
      <c r="N45" s="28">
        <v>700.25</v>
      </c>
      <c r="O45" s="39">
        <v>7239000</v>
      </c>
      <c r="P45" s="40">
        <v>3.5622317596566526E-2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44798</v>
      </c>
      <c r="E46" s="37">
        <v>696.05</v>
      </c>
      <c r="F46" s="37">
        <v>693.26666666666677</v>
      </c>
      <c r="G46" s="38">
        <v>685.48333333333358</v>
      </c>
      <c r="H46" s="38">
        <v>674.91666666666686</v>
      </c>
      <c r="I46" s="38">
        <v>667.13333333333367</v>
      </c>
      <c r="J46" s="38">
        <v>703.83333333333348</v>
      </c>
      <c r="K46" s="38">
        <v>711.61666666666656</v>
      </c>
      <c r="L46" s="38">
        <v>722.18333333333339</v>
      </c>
      <c r="M46" s="28">
        <v>701.05</v>
      </c>
      <c r="N46" s="28">
        <v>682.7</v>
      </c>
      <c r="O46" s="39">
        <v>53497350</v>
      </c>
      <c r="P46" s="40">
        <v>3.0197527355407133E-4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44798</v>
      </c>
      <c r="E47" s="37">
        <v>52.8</v>
      </c>
      <c r="F47" s="37">
        <v>52.816666666666663</v>
      </c>
      <c r="G47" s="38">
        <v>51.883333333333326</v>
      </c>
      <c r="H47" s="38">
        <v>50.966666666666661</v>
      </c>
      <c r="I47" s="38">
        <v>50.033333333333324</v>
      </c>
      <c r="J47" s="38">
        <v>53.733333333333327</v>
      </c>
      <c r="K47" s="38">
        <v>54.666666666666664</v>
      </c>
      <c r="L47" s="38">
        <v>55.583333333333329</v>
      </c>
      <c r="M47" s="28">
        <v>53.75</v>
      </c>
      <c r="N47" s="28">
        <v>51.9</v>
      </c>
      <c r="O47" s="39">
        <v>99025500</v>
      </c>
      <c r="P47" s="40">
        <v>3.3081388980173078E-2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44798</v>
      </c>
      <c r="E48" s="37">
        <v>315.60000000000002</v>
      </c>
      <c r="F48" s="37">
        <v>313.91666666666669</v>
      </c>
      <c r="G48" s="38">
        <v>311.48333333333335</v>
      </c>
      <c r="H48" s="38">
        <v>307.36666666666667</v>
      </c>
      <c r="I48" s="38">
        <v>304.93333333333334</v>
      </c>
      <c r="J48" s="38">
        <v>318.03333333333336</v>
      </c>
      <c r="K48" s="38">
        <v>320.46666666666664</v>
      </c>
      <c r="L48" s="38">
        <v>324.58333333333337</v>
      </c>
      <c r="M48" s="28">
        <v>316.35000000000002</v>
      </c>
      <c r="N48" s="28">
        <v>309.8</v>
      </c>
      <c r="O48" s="39">
        <v>17436300</v>
      </c>
      <c r="P48" s="40">
        <v>-4.9404388714733544E-2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44798</v>
      </c>
      <c r="E49" s="37">
        <v>17608.45</v>
      </c>
      <c r="F49" s="37">
        <v>17514.850000000002</v>
      </c>
      <c r="G49" s="38">
        <v>17381.650000000005</v>
      </c>
      <c r="H49" s="38">
        <v>17154.850000000002</v>
      </c>
      <c r="I49" s="38">
        <v>17021.650000000005</v>
      </c>
      <c r="J49" s="38">
        <v>17741.650000000005</v>
      </c>
      <c r="K49" s="38">
        <v>17874.850000000002</v>
      </c>
      <c r="L49" s="38">
        <v>18101.650000000005</v>
      </c>
      <c r="M49" s="28">
        <v>17648.05</v>
      </c>
      <c r="N49" s="28">
        <v>17288.05</v>
      </c>
      <c r="O49" s="39">
        <v>173150</v>
      </c>
      <c r="P49" s="40">
        <v>-0.12528416266734024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44798</v>
      </c>
      <c r="E50" s="37">
        <v>329.3</v>
      </c>
      <c r="F50" s="37">
        <v>329.18333333333334</v>
      </c>
      <c r="G50" s="38">
        <v>325.16666666666669</v>
      </c>
      <c r="H50" s="38">
        <v>321.03333333333336</v>
      </c>
      <c r="I50" s="38">
        <v>317.01666666666671</v>
      </c>
      <c r="J50" s="38">
        <v>333.31666666666666</v>
      </c>
      <c r="K50" s="38">
        <v>337.33333333333331</v>
      </c>
      <c r="L50" s="38">
        <v>341.46666666666664</v>
      </c>
      <c r="M50" s="28">
        <v>333.2</v>
      </c>
      <c r="N50" s="28">
        <v>325.05</v>
      </c>
      <c r="O50" s="39">
        <v>14353200</v>
      </c>
      <c r="P50" s="40">
        <v>1.8260758523815604E-2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44798</v>
      </c>
      <c r="E51" s="37">
        <v>3786.2</v>
      </c>
      <c r="F51" s="37">
        <v>3775.1</v>
      </c>
      <c r="G51" s="38">
        <v>3744.2</v>
      </c>
      <c r="H51" s="38">
        <v>3702.2</v>
      </c>
      <c r="I51" s="38">
        <v>3671.2999999999997</v>
      </c>
      <c r="J51" s="38">
        <v>3817.1</v>
      </c>
      <c r="K51" s="38">
        <v>3848.0000000000005</v>
      </c>
      <c r="L51" s="38">
        <v>3890</v>
      </c>
      <c r="M51" s="28">
        <v>3806</v>
      </c>
      <c r="N51" s="28">
        <v>3733.1</v>
      </c>
      <c r="O51" s="39">
        <v>1832400</v>
      </c>
      <c r="P51" s="40">
        <v>6.3987922424805485E-2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44798</v>
      </c>
      <c r="E52" s="37">
        <v>351.9</v>
      </c>
      <c r="F52" s="37">
        <v>350.88333333333327</v>
      </c>
      <c r="G52" s="38">
        <v>345.31666666666655</v>
      </c>
      <c r="H52" s="38">
        <v>338.73333333333329</v>
      </c>
      <c r="I52" s="38">
        <v>333.16666666666657</v>
      </c>
      <c r="J52" s="38">
        <v>357.46666666666653</v>
      </c>
      <c r="K52" s="38">
        <v>363.03333333333325</v>
      </c>
      <c r="L52" s="38">
        <v>369.6166666666665</v>
      </c>
      <c r="M52" s="28">
        <v>356.45</v>
      </c>
      <c r="N52" s="28">
        <v>344.3</v>
      </c>
      <c r="O52" s="39">
        <v>5250700</v>
      </c>
      <c r="P52" s="40">
        <v>4.7186932849364795E-2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44798</v>
      </c>
      <c r="E53" s="37">
        <v>225.15</v>
      </c>
      <c r="F53" s="37">
        <v>226.9</v>
      </c>
      <c r="G53" s="38">
        <v>218.75</v>
      </c>
      <c r="H53" s="38">
        <v>212.35</v>
      </c>
      <c r="I53" s="38">
        <v>204.2</v>
      </c>
      <c r="J53" s="38">
        <v>233.3</v>
      </c>
      <c r="K53" s="38">
        <v>241.45000000000005</v>
      </c>
      <c r="L53" s="38">
        <v>247.85000000000002</v>
      </c>
      <c r="M53" s="28">
        <v>235.05</v>
      </c>
      <c r="N53" s="28">
        <v>220.5</v>
      </c>
      <c r="O53" s="39">
        <v>40869900</v>
      </c>
      <c r="P53" s="40">
        <v>-2.6418334324020869E-4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44798</v>
      </c>
      <c r="E54" s="37">
        <v>581.5</v>
      </c>
      <c r="F54" s="37">
        <v>588.31666666666672</v>
      </c>
      <c r="G54" s="38">
        <v>569.93333333333339</v>
      </c>
      <c r="H54" s="38">
        <v>558.36666666666667</v>
      </c>
      <c r="I54" s="38">
        <v>539.98333333333335</v>
      </c>
      <c r="J54" s="38">
        <v>599.88333333333344</v>
      </c>
      <c r="K54" s="38">
        <v>618.26666666666688</v>
      </c>
      <c r="L54" s="38">
        <v>629.83333333333348</v>
      </c>
      <c r="M54" s="28">
        <v>606.70000000000005</v>
      </c>
      <c r="N54" s="28">
        <v>576.75</v>
      </c>
      <c r="O54" s="39">
        <v>2622750</v>
      </c>
      <c r="P54" s="40">
        <v>4.1828040278853604E-2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44798</v>
      </c>
      <c r="E55" s="37">
        <v>319.95</v>
      </c>
      <c r="F55" s="37">
        <v>318.26666666666665</v>
      </c>
      <c r="G55" s="38">
        <v>311.58333333333331</v>
      </c>
      <c r="H55" s="38">
        <v>303.21666666666664</v>
      </c>
      <c r="I55" s="38">
        <v>296.5333333333333</v>
      </c>
      <c r="J55" s="38">
        <v>326.63333333333333</v>
      </c>
      <c r="K55" s="38">
        <v>333.31666666666672</v>
      </c>
      <c r="L55" s="38">
        <v>341.68333333333334</v>
      </c>
      <c r="M55" s="28">
        <v>324.95</v>
      </c>
      <c r="N55" s="28">
        <v>309.89999999999998</v>
      </c>
      <c r="O55" s="39">
        <v>8406000</v>
      </c>
      <c r="P55" s="40">
        <v>2.2068210833485317E-2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44798</v>
      </c>
      <c r="E56" s="37">
        <v>765.15</v>
      </c>
      <c r="F56" s="37">
        <v>761.28333333333342</v>
      </c>
      <c r="G56" s="38">
        <v>753.56666666666683</v>
      </c>
      <c r="H56" s="38">
        <v>741.98333333333346</v>
      </c>
      <c r="I56" s="38">
        <v>734.26666666666688</v>
      </c>
      <c r="J56" s="38">
        <v>772.86666666666679</v>
      </c>
      <c r="K56" s="38">
        <v>780.58333333333326</v>
      </c>
      <c r="L56" s="38">
        <v>792.16666666666674</v>
      </c>
      <c r="M56" s="28">
        <v>769</v>
      </c>
      <c r="N56" s="28">
        <v>749.7</v>
      </c>
      <c r="O56" s="39">
        <v>7612500</v>
      </c>
      <c r="P56" s="40">
        <v>-2.1372328458942633E-2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44798</v>
      </c>
      <c r="E57" s="37">
        <v>1041.7</v>
      </c>
      <c r="F57" s="37">
        <v>1033.8</v>
      </c>
      <c r="G57" s="38">
        <v>1022.3499999999999</v>
      </c>
      <c r="H57" s="38">
        <v>1003</v>
      </c>
      <c r="I57" s="38">
        <v>991.55</v>
      </c>
      <c r="J57" s="38">
        <v>1053.1499999999999</v>
      </c>
      <c r="K57" s="38">
        <v>1064.6000000000001</v>
      </c>
      <c r="L57" s="38">
        <v>1083.9499999999998</v>
      </c>
      <c r="M57" s="28">
        <v>1045.25</v>
      </c>
      <c r="N57" s="28">
        <v>1014.45</v>
      </c>
      <c r="O57" s="39">
        <v>8864050</v>
      </c>
      <c r="P57" s="40">
        <v>3.3107710417892879E-3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44798</v>
      </c>
      <c r="E58" s="37">
        <v>205.2</v>
      </c>
      <c r="F58" s="37">
        <v>206.48333333333335</v>
      </c>
      <c r="G58" s="38">
        <v>202.41666666666669</v>
      </c>
      <c r="H58" s="38">
        <v>199.63333333333333</v>
      </c>
      <c r="I58" s="38">
        <v>195.56666666666666</v>
      </c>
      <c r="J58" s="38">
        <v>209.26666666666671</v>
      </c>
      <c r="K58" s="38">
        <v>213.33333333333337</v>
      </c>
      <c r="L58" s="38">
        <v>216.11666666666673</v>
      </c>
      <c r="M58" s="28">
        <v>210.55</v>
      </c>
      <c r="N58" s="28">
        <v>203.7</v>
      </c>
      <c r="O58" s="39">
        <v>34007400</v>
      </c>
      <c r="P58" s="40">
        <v>3.3044143914263843E-2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44798</v>
      </c>
      <c r="E59" s="37">
        <v>3894.25</v>
      </c>
      <c r="F59" s="37">
        <v>3868.2333333333336</v>
      </c>
      <c r="G59" s="38">
        <v>3803.5166666666673</v>
      </c>
      <c r="H59" s="38">
        <v>3712.7833333333338</v>
      </c>
      <c r="I59" s="38">
        <v>3648.0666666666675</v>
      </c>
      <c r="J59" s="38">
        <v>3958.9666666666672</v>
      </c>
      <c r="K59" s="38">
        <v>4023.6833333333334</v>
      </c>
      <c r="L59" s="38">
        <v>4114.416666666667</v>
      </c>
      <c r="M59" s="28">
        <v>3932.95</v>
      </c>
      <c r="N59" s="28">
        <v>3777.5</v>
      </c>
      <c r="O59" s="39">
        <v>799350</v>
      </c>
      <c r="P59" s="40">
        <v>-1.5518196933308701E-2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44798</v>
      </c>
      <c r="E60" s="37">
        <v>1596.1</v>
      </c>
      <c r="F60" s="37">
        <v>1594.9833333333333</v>
      </c>
      <c r="G60" s="38">
        <v>1580.9666666666667</v>
      </c>
      <c r="H60" s="38">
        <v>1565.8333333333333</v>
      </c>
      <c r="I60" s="38">
        <v>1551.8166666666666</v>
      </c>
      <c r="J60" s="38">
        <v>1610.1166666666668</v>
      </c>
      <c r="K60" s="38">
        <v>1624.1333333333337</v>
      </c>
      <c r="L60" s="38">
        <v>1639.2666666666669</v>
      </c>
      <c r="M60" s="28">
        <v>1609</v>
      </c>
      <c r="N60" s="28">
        <v>1579.85</v>
      </c>
      <c r="O60" s="39">
        <v>2928800</v>
      </c>
      <c r="P60" s="40">
        <v>6.463104325699745E-2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44798</v>
      </c>
      <c r="E61" s="37">
        <v>679.2</v>
      </c>
      <c r="F61" s="37">
        <v>684.56666666666661</v>
      </c>
      <c r="G61" s="38">
        <v>668.13333333333321</v>
      </c>
      <c r="H61" s="38">
        <v>657.06666666666661</v>
      </c>
      <c r="I61" s="38">
        <v>640.63333333333321</v>
      </c>
      <c r="J61" s="38">
        <v>695.63333333333321</v>
      </c>
      <c r="K61" s="38">
        <v>712.06666666666661</v>
      </c>
      <c r="L61" s="38">
        <v>723.13333333333321</v>
      </c>
      <c r="M61" s="28">
        <v>701</v>
      </c>
      <c r="N61" s="28">
        <v>673.5</v>
      </c>
      <c r="O61" s="39">
        <v>4337000</v>
      </c>
      <c r="P61" s="40">
        <v>2.7481639421937928E-2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44798</v>
      </c>
      <c r="E62" s="37">
        <v>1043.55</v>
      </c>
      <c r="F62" s="37">
        <v>1034.7666666666667</v>
      </c>
      <c r="G62" s="38">
        <v>1023.8833333333332</v>
      </c>
      <c r="H62" s="38">
        <v>1004.2166666666666</v>
      </c>
      <c r="I62" s="38">
        <v>993.33333333333314</v>
      </c>
      <c r="J62" s="38">
        <v>1054.4333333333334</v>
      </c>
      <c r="K62" s="38">
        <v>1065.3166666666671</v>
      </c>
      <c r="L62" s="38">
        <v>1084.9833333333333</v>
      </c>
      <c r="M62" s="28">
        <v>1045.6500000000001</v>
      </c>
      <c r="N62" s="28">
        <v>1015.1</v>
      </c>
      <c r="O62" s="39">
        <v>1262800</v>
      </c>
      <c r="P62" s="40">
        <v>7.82122905027933E-3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44798</v>
      </c>
      <c r="E63" s="37">
        <v>386.6</v>
      </c>
      <c r="F63" s="37">
        <v>386.78333333333336</v>
      </c>
      <c r="G63" s="38">
        <v>379.76666666666671</v>
      </c>
      <c r="H63" s="38">
        <v>372.93333333333334</v>
      </c>
      <c r="I63" s="38">
        <v>365.91666666666669</v>
      </c>
      <c r="J63" s="38">
        <v>393.61666666666673</v>
      </c>
      <c r="K63" s="38">
        <v>400.63333333333338</v>
      </c>
      <c r="L63" s="38">
        <v>407.46666666666675</v>
      </c>
      <c r="M63" s="28">
        <v>393.8</v>
      </c>
      <c r="N63" s="28">
        <v>379.95</v>
      </c>
      <c r="O63" s="39">
        <v>2934000</v>
      </c>
      <c r="P63" s="40">
        <v>9.5184770436730126E-2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44798</v>
      </c>
      <c r="E64" s="37">
        <v>159.75</v>
      </c>
      <c r="F64" s="37">
        <v>161.18333333333334</v>
      </c>
      <c r="G64" s="38">
        <v>156.26666666666668</v>
      </c>
      <c r="H64" s="38">
        <v>152.78333333333333</v>
      </c>
      <c r="I64" s="38">
        <v>147.86666666666667</v>
      </c>
      <c r="J64" s="38">
        <v>164.66666666666669</v>
      </c>
      <c r="K64" s="38">
        <v>169.58333333333331</v>
      </c>
      <c r="L64" s="38">
        <v>173.06666666666669</v>
      </c>
      <c r="M64" s="28">
        <v>166.1</v>
      </c>
      <c r="N64" s="28">
        <v>157.69999999999999</v>
      </c>
      <c r="O64" s="39">
        <v>5255000</v>
      </c>
      <c r="P64" s="40">
        <v>-6.160714285714286E-2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44798</v>
      </c>
      <c r="E65" s="37">
        <v>1183.3499999999999</v>
      </c>
      <c r="F65" s="37">
        <v>1178.7833333333335</v>
      </c>
      <c r="G65" s="38">
        <v>1164.616666666667</v>
      </c>
      <c r="H65" s="38">
        <v>1145.8833333333334</v>
      </c>
      <c r="I65" s="38">
        <v>1131.7166666666669</v>
      </c>
      <c r="J65" s="38">
        <v>1197.5166666666671</v>
      </c>
      <c r="K65" s="38">
        <v>1211.6833333333336</v>
      </c>
      <c r="L65" s="38">
        <v>1230.4166666666672</v>
      </c>
      <c r="M65" s="28">
        <v>1192.95</v>
      </c>
      <c r="N65" s="28">
        <v>1160.05</v>
      </c>
      <c r="O65" s="39">
        <v>3162000</v>
      </c>
      <c r="P65" s="40">
        <v>-4.533434076312807E-3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44798</v>
      </c>
      <c r="E66" s="37">
        <v>576.85</v>
      </c>
      <c r="F66" s="37">
        <v>574.86666666666667</v>
      </c>
      <c r="G66" s="38">
        <v>570.98333333333335</v>
      </c>
      <c r="H66" s="38">
        <v>565.11666666666667</v>
      </c>
      <c r="I66" s="38">
        <v>561.23333333333335</v>
      </c>
      <c r="J66" s="38">
        <v>580.73333333333335</v>
      </c>
      <c r="K66" s="38">
        <v>584.61666666666679</v>
      </c>
      <c r="L66" s="38">
        <v>590.48333333333335</v>
      </c>
      <c r="M66" s="28">
        <v>578.75</v>
      </c>
      <c r="N66" s="28">
        <v>569</v>
      </c>
      <c r="O66" s="39">
        <v>11450000</v>
      </c>
      <c r="P66" s="40">
        <v>2.1979248019636282E-2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44798</v>
      </c>
      <c r="E67" s="37">
        <v>1569.5</v>
      </c>
      <c r="F67" s="37">
        <v>1579.05</v>
      </c>
      <c r="G67" s="38">
        <v>1547.05</v>
      </c>
      <c r="H67" s="38">
        <v>1524.6</v>
      </c>
      <c r="I67" s="38">
        <v>1492.6</v>
      </c>
      <c r="J67" s="38">
        <v>1601.5</v>
      </c>
      <c r="K67" s="38">
        <v>1633.5</v>
      </c>
      <c r="L67" s="38">
        <v>1655.95</v>
      </c>
      <c r="M67" s="28">
        <v>1611.05</v>
      </c>
      <c r="N67" s="28">
        <v>1556.6</v>
      </c>
      <c r="O67" s="39">
        <v>1300500</v>
      </c>
      <c r="P67" s="40">
        <v>0.10398981324278438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44798</v>
      </c>
      <c r="E68" s="37">
        <v>2022.75</v>
      </c>
      <c r="F68" s="37">
        <v>1993.45</v>
      </c>
      <c r="G68" s="38">
        <v>1958.5</v>
      </c>
      <c r="H68" s="38">
        <v>1894.25</v>
      </c>
      <c r="I68" s="38">
        <v>1859.3</v>
      </c>
      <c r="J68" s="38">
        <v>2057.6999999999998</v>
      </c>
      <c r="K68" s="38">
        <v>2092.6500000000005</v>
      </c>
      <c r="L68" s="38">
        <v>2156.9</v>
      </c>
      <c r="M68" s="28">
        <v>2028.4</v>
      </c>
      <c r="N68" s="28">
        <v>1929.2</v>
      </c>
      <c r="O68" s="39">
        <v>2561750</v>
      </c>
      <c r="P68" s="40">
        <v>3.7355740028345817E-2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44798</v>
      </c>
      <c r="E69" s="37">
        <v>195.95</v>
      </c>
      <c r="F69" s="37">
        <v>195.9</v>
      </c>
      <c r="G69" s="38">
        <v>191.65</v>
      </c>
      <c r="H69" s="38">
        <v>187.35</v>
      </c>
      <c r="I69" s="38">
        <v>183.1</v>
      </c>
      <c r="J69" s="38">
        <v>200.20000000000002</v>
      </c>
      <c r="K69" s="38">
        <v>204.45000000000002</v>
      </c>
      <c r="L69" s="38">
        <v>208.75000000000003</v>
      </c>
      <c r="M69" s="28">
        <v>200.15</v>
      </c>
      <c r="N69" s="28">
        <v>191.6</v>
      </c>
      <c r="O69" s="39">
        <v>17360400</v>
      </c>
      <c r="P69" s="40">
        <v>-1.2041884816753926E-2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44798</v>
      </c>
      <c r="E70" s="37">
        <v>3877</v>
      </c>
      <c r="F70" s="37">
        <v>3855</v>
      </c>
      <c r="G70" s="38">
        <v>3817.05</v>
      </c>
      <c r="H70" s="38">
        <v>3757.1000000000004</v>
      </c>
      <c r="I70" s="38">
        <v>3719.1500000000005</v>
      </c>
      <c r="J70" s="38">
        <v>3914.95</v>
      </c>
      <c r="K70" s="38">
        <v>3952.8999999999996</v>
      </c>
      <c r="L70" s="38">
        <v>4012.8499999999995</v>
      </c>
      <c r="M70" s="28">
        <v>3892.95</v>
      </c>
      <c r="N70" s="28">
        <v>3795.05</v>
      </c>
      <c r="O70" s="39">
        <v>2542650</v>
      </c>
      <c r="P70" s="40">
        <v>1.0913645038167939E-2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44798</v>
      </c>
      <c r="E71" s="37">
        <v>3814</v>
      </c>
      <c r="F71" s="37">
        <v>3812.8833333333337</v>
      </c>
      <c r="G71" s="38">
        <v>3753.9166666666674</v>
      </c>
      <c r="H71" s="38">
        <v>3693.8333333333339</v>
      </c>
      <c r="I71" s="38">
        <v>3634.8666666666677</v>
      </c>
      <c r="J71" s="38">
        <v>3872.9666666666672</v>
      </c>
      <c r="K71" s="38">
        <v>3931.9333333333334</v>
      </c>
      <c r="L71" s="38">
        <v>3992.0166666666669</v>
      </c>
      <c r="M71" s="28">
        <v>3871.85</v>
      </c>
      <c r="N71" s="28">
        <v>3752.8</v>
      </c>
      <c r="O71" s="39">
        <v>624125</v>
      </c>
      <c r="P71" s="40">
        <v>-2.3469587326422844E-2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44798</v>
      </c>
      <c r="E72" s="37">
        <v>368.7</v>
      </c>
      <c r="F72" s="37">
        <v>369.09999999999997</v>
      </c>
      <c r="G72" s="38">
        <v>360.89999999999992</v>
      </c>
      <c r="H72" s="38">
        <v>353.09999999999997</v>
      </c>
      <c r="I72" s="38">
        <v>344.89999999999992</v>
      </c>
      <c r="J72" s="38">
        <v>376.89999999999992</v>
      </c>
      <c r="K72" s="38">
        <v>385.09999999999997</v>
      </c>
      <c r="L72" s="38">
        <v>392.89999999999992</v>
      </c>
      <c r="M72" s="28">
        <v>377.3</v>
      </c>
      <c r="N72" s="28">
        <v>361.3</v>
      </c>
      <c r="O72" s="39">
        <v>40002600</v>
      </c>
      <c r="P72" s="40">
        <v>7.3544687746707107E-3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44798</v>
      </c>
      <c r="E73" s="37">
        <v>4168.05</v>
      </c>
      <c r="F73" s="37">
        <v>4147.3833333333332</v>
      </c>
      <c r="G73" s="38">
        <v>4117.7666666666664</v>
      </c>
      <c r="H73" s="38">
        <v>4067.4833333333336</v>
      </c>
      <c r="I73" s="38">
        <v>4037.8666666666668</v>
      </c>
      <c r="J73" s="38">
        <v>4197.6666666666661</v>
      </c>
      <c r="K73" s="38">
        <v>4227.2833333333328</v>
      </c>
      <c r="L73" s="38">
        <v>4277.5666666666657</v>
      </c>
      <c r="M73" s="28">
        <v>4177</v>
      </c>
      <c r="N73" s="28">
        <v>4097.1000000000004</v>
      </c>
      <c r="O73" s="39">
        <v>2591625</v>
      </c>
      <c r="P73" s="40">
        <v>-5.7119468825321755E-2</v>
      </c>
    </row>
    <row r="74" spans="1:16" ht="12.75" customHeight="1">
      <c r="A74" s="28">
        <v>64</v>
      </c>
      <c r="B74" s="29" t="s">
        <v>49</v>
      </c>
      <c r="C74" s="252" t="s">
        <v>99</v>
      </c>
      <c r="D74" s="31">
        <v>44798</v>
      </c>
      <c r="E74" s="37">
        <v>3132.1</v>
      </c>
      <c r="F74" s="37">
        <v>3137.4166666666665</v>
      </c>
      <c r="G74" s="38">
        <v>3085.8833333333332</v>
      </c>
      <c r="H74" s="38">
        <v>3039.6666666666665</v>
      </c>
      <c r="I74" s="38">
        <v>2988.1333333333332</v>
      </c>
      <c r="J74" s="38">
        <v>3183.6333333333332</v>
      </c>
      <c r="K74" s="38">
        <v>3235.166666666667</v>
      </c>
      <c r="L74" s="38">
        <v>3281.3833333333332</v>
      </c>
      <c r="M74" s="28">
        <v>3188.95</v>
      </c>
      <c r="N74" s="28">
        <v>3091.2</v>
      </c>
      <c r="O74" s="39">
        <v>3947300</v>
      </c>
      <c r="P74" s="40">
        <v>1.8513501309491556E-2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44798</v>
      </c>
      <c r="E75" s="37">
        <v>1602</v>
      </c>
      <c r="F75" s="37">
        <v>1596.3500000000001</v>
      </c>
      <c r="G75" s="38">
        <v>1585.7000000000003</v>
      </c>
      <c r="H75" s="38">
        <v>1569.4</v>
      </c>
      <c r="I75" s="38">
        <v>1558.7500000000002</v>
      </c>
      <c r="J75" s="38">
        <v>1612.6500000000003</v>
      </c>
      <c r="K75" s="38">
        <v>1623.3000000000004</v>
      </c>
      <c r="L75" s="38">
        <v>1639.6000000000004</v>
      </c>
      <c r="M75" s="28">
        <v>1607</v>
      </c>
      <c r="N75" s="28">
        <v>1580.05</v>
      </c>
      <c r="O75" s="39">
        <v>2889150</v>
      </c>
      <c r="P75" s="40">
        <v>-3.116931021763187E-2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44798</v>
      </c>
      <c r="E76" s="37">
        <v>156.9</v>
      </c>
      <c r="F76" s="37">
        <v>156.73333333333332</v>
      </c>
      <c r="G76" s="38">
        <v>154.46666666666664</v>
      </c>
      <c r="H76" s="38">
        <v>152.03333333333333</v>
      </c>
      <c r="I76" s="38">
        <v>149.76666666666665</v>
      </c>
      <c r="J76" s="38">
        <v>159.16666666666663</v>
      </c>
      <c r="K76" s="38">
        <v>161.43333333333334</v>
      </c>
      <c r="L76" s="38">
        <v>163.86666666666662</v>
      </c>
      <c r="M76" s="28">
        <v>159</v>
      </c>
      <c r="N76" s="28">
        <v>154.30000000000001</v>
      </c>
      <c r="O76" s="39">
        <v>24966000</v>
      </c>
      <c r="P76" s="40">
        <v>-1.2951892968972388E-2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44798</v>
      </c>
      <c r="E77" s="37">
        <v>108.35</v>
      </c>
      <c r="F77" s="37">
        <v>108.39999999999999</v>
      </c>
      <c r="G77" s="38">
        <v>106.64999999999998</v>
      </c>
      <c r="H77" s="38">
        <v>104.94999999999999</v>
      </c>
      <c r="I77" s="38">
        <v>103.19999999999997</v>
      </c>
      <c r="J77" s="38">
        <v>110.09999999999998</v>
      </c>
      <c r="K77" s="38">
        <v>111.85000000000001</v>
      </c>
      <c r="L77" s="38">
        <v>113.54999999999998</v>
      </c>
      <c r="M77" s="28">
        <v>110.15</v>
      </c>
      <c r="N77" s="28">
        <v>106.7</v>
      </c>
      <c r="O77" s="39">
        <v>86310000</v>
      </c>
      <c r="P77" s="40">
        <v>-5.2579582875960484E-2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44798</v>
      </c>
      <c r="E78" s="37">
        <v>105.65</v>
      </c>
      <c r="F78" s="37">
        <v>104.63333333333333</v>
      </c>
      <c r="G78" s="38">
        <v>102.86666666666665</v>
      </c>
      <c r="H78" s="38">
        <v>100.08333333333331</v>
      </c>
      <c r="I78" s="38">
        <v>98.316666666666634</v>
      </c>
      <c r="J78" s="38">
        <v>107.41666666666666</v>
      </c>
      <c r="K78" s="38">
        <v>109.18333333333334</v>
      </c>
      <c r="L78" s="38">
        <v>111.96666666666667</v>
      </c>
      <c r="M78" s="28">
        <v>106.4</v>
      </c>
      <c r="N78" s="28">
        <v>101.85</v>
      </c>
      <c r="O78" s="39">
        <v>20051200</v>
      </c>
      <c r="P78" s="40">
        <v>-7.463402927765779E-2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44798</v>
      </c>
      <c r="E79" s="37">
        <v>140.35</v>
      </c>
      <c r="F79" s="37">
        <v>140.38333333333333</v>
      </c>
      <c r="G79" s="38">
        <v>138.21666666666664</v>
      </c>
      <c r="H79" s="38">
        <v>136.08333333333331</v>
      </c>
      <c r="I79" s="38">
        <v>133.91666666666663</v>
      </c>
      <c r="J79" s="38">
        <v>142.51666666666665</v>
      </c>
      <c r="K79" s="38">
        <v>144.68333333333334</v>
      </c>
      <c r="L79" s="38">
        <v>146.81666666666666</v>
      </c>
      <c r="M79" s="28">
        <v>142.55000000000001</v>
      </c>
      <c r="N79" s="28">
        <v>138.25</v>
      </c>
      <c r="O79" s="39">
        <v>31854200</v>
      </c>
      <c r="P79" s="40">
        <v>6.5496837380126502E-2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44798</v>
      </c>
      <c r="E80" s="37">
        <v>379.8</v>
      </c>
      <c r="F80" s="37">
        <v>376</v>
      </c>
      <c r="G80" s="38">
        <v>371.1</v>
      </c>
      <c r="H80" s="38">
        <v>362.40000000000003</v>
      </c>
      <c r="I80" s="38">
        <v>357.50000000000006</v>
      </c>
      <c r="J80" s="38">
        <v>384.7</v>
      </c>
      <c r="K80" s="38">
        <v>389.59999999999997</v>
      </c>
      <c r="L80" s="38">
        <v>398.29999999999995</v>
      </c>
      <c r="M80" s="28">
        <v>380.9</v>
      </c>
      <c r="N80" s="28">
        <v>367.3</v>
      </c>
      <c r="O80" s="39">
        <v>6993150</v>
      </c>
      <c r="P80" s="40">
        <v>-1.6441959881617889E-4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44798</v>
      </c>
      <c r="E81" s="37">
        <v>34.9</v>
      </c>
      <c r="F81" s="37">
        <v>35.033333333333331</v>
      </c>
      <c r="G81" s="38">
        <v>34.416666666666664</v>
      </c>
      <c r="H81" s="38">
        <v>33.93333333333333</v>
      </c>
      <c r="I81" s="38">
        <v>33.316666666666663</v>
      </c>
      <c r="J81" s="38">
        <v>35.516666666666666</v>
      </c>
      <c r="K81" s="38">
        <v>36.13333333333334</v>
      </c>
      <c r="L81" s="38">
        <v>36.616666666666667</v>
      </c>
      <c r="M81" s="28">
        <v>35.65</v>
      </c>
      <c r="N81" s="28">
        <v>34.549999999999997</v>
      </c>
      <c r="O81" s="39">
        <v>113715000</v>
      </c>
      <c r="P81" s="40">
        <v>4.172461752433936E-3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44798</v>
      </c>
      <c r="E82" s="37">
        <v>761.65</v>
      </c>
      <c r="F82" s="37">
        <v>758.51666666666677</v>
      </c>
      <c r="G82" s="38">
        <v>746.03333333333353</v>
      </c>
      <c r="H82" s="38">
        <v>730.41666666666674</v>
      </c>
      <c r="I82" s="38">
        <v>717.93333333333351</v>
      </c>
      <c r="J82" s="38">
        <v>774.13333333333355</v>
      </c>
      <c r="K82" s="38">
        <v>786.6166666666669</v>
      </c>
      <c r="L82" s="38">
        <v>802.23333333333358</v>
      </c>
      <c r="M82" s="28">
        <v>771</v>
      </c>
      <c r="N82" s="28">
        <v>742.9</v>
      </c>
      <c r="O82" s="39">
        <v>4462900</v>
      </c>
      <c r="P82" s="40">
        <v>2.6001195457262403E-2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44798</v>
      </c>
      <c r="E83" s="37">
        <v>858.2</v>
      </c>
      <c r="F83" s="37">
        <v>855.44999999999993</v>
      </c>
      <c r="G83" s="38">
        <v>843.84999999999991</v>
      </c>
      <c r="H83" s="38">
        <v>829.5</v>
      </c>
      <c r="I83" s="38">
        <v>817.9</v>
      </c>
      <c r="J83" s="38">
        <v>869.79999999999984</v>
      </c>
      <c r="K83" s="38">
        <v>881.4</v>
      </c>
      <c r="L83" s="38">
        <v>895.74999999999977</v>
      </c>
      <c r="M83" s="28">
        <v>867.05</v>
      </c>
      <c r="N83" s="28">
        <v>841.1</v>
      </c>
      <c r="O83" s="39">
        <v>6239000</v>
      </c>
      <c r="P83" s="40">
        <v>-1.5464730945242228E-2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44798</v>
      </c>
      <c r="E84" s="37">
        <v>1398.65</v>
      </c>
      <c r="F84" s="37">
        <v>1404.95</v>
      </c>
      <c r="G84" s="38">
        <v>1364.8000000000002</v>
      </c>
      <c r="H84" s="38">
        <v>1330.95</v>
      </c>
      <c r="I84" s="38">
        <v>1290.8000000000002</v>
      </c>
      <c r="J84" s="38">
        <v>1438.8000000000002</v>
      </c>
      <c r="K84" s="38">
        <v>1478.9500000000003</v>
      </c>
      <c r="L84" s="38">
        <v>1512.8000000000002</v>
      </c>
      <c r="M84" s="28">
        <v>1445.1</v>
      </c>
      <c r="N84" s="28">
        <v>1371.1</v>
      </c>
      <c r="O84" s="39">
        <v>3776825</v>
      </c>
      <c r="P84" s="40">
        <v>3.2243737786462959E-2</v>
      </c>
    </row>
    <row r="85" spans="1:16" ht="12.75" customHeight="1">
      <c r="A85" s="28">
        <v>75</v>
      </c>
      <c r="B85" s="29" t="s">
        <v>47</v>
      </c>
      <c r="C85" s="229" t="s">
        <v>109</v>
      </c>
      <c r="D85" s="31">
        <v>44798</v>
      </c>
      <c r="E85" s="37">
        <v>311.2</v>
      </c>
      <c r="F85" s="37">
        <v>310.96666666666664</v>
      </c>
      <c r="G85" s="38">
        <v>304.38333333333327</v>
      </c>
      <c r="H85" s="38">
        <v>297.56666666666661</v>
      </c>
      <c r="I85" s="38">
        <v>290.98333333333323</v>
      </c>
      <c r="J85" s="38">
        <v>317.7833333333333</v>
      </c>
      <c r="K85" s="38">
        <v>324.36666666666667</v>
      </c>
      <c r="L85" s="38">
        <v>331.18333333333334</v>
      </c>
      <c r="M85" s="28">
        <v>317.55</v>
      </c>
      <c r="N85" s="28">
        <v>304.14999999999998</v>
      </c>
      <c r="O85" s="39">
        <v>14094000</v>
      </c>
      <c r="P85" s="40">
        <v>-5.3204353083434096E-2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44798</v>
      </c>
      <c r="E86" s="37">
        <v>1571.9</v>
      </c>
      <c r="F86" s="37">
        <v>1573.1333333333332</v>
      </c>
      <c r="G86" s="38">
        <v>1553.6166666666663</v>
      </c>
      <c r="H86" s="38">
        <v>1535.333333333333</v>
      </c>
      <c r="I86" s="38">
        <v>1515.8166666666662</v>
      </c>
      <c r="J86" s="38">
        <v>1591.4166666666665</v>
      </c>
      <c r="K86" s="38">
        <v>1610.9333333333334</v>
      </c>
      <c r="L86" s="38">
        <v>1629.2166666666667</v>
      </c>
      <c r="M86" s="28">
        <v>1592.65</v>
      </c>
      <c r="N86" s="28">
        <v>1554.85</v>
      </c>
      <c r="O86" s="39">
        <v>11187675</v>
      </c>
      <c r="P86" s="40">
        <v>-1.5630877251640408E-2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44798</v>
      </c>
      <c r="E87" s="37">
        <v>237.85</v>
      </c>
      <c r="F87" s="37">
        <v>236.86666666666667</v>
      </c>
      <c r="G87" s="38">
        <v>234.23333333333335</v>
      </c>
      <c r="H87" s="38">
        <v>230.61666666666667</v>
      </c>
      <c r="I87" s="38">
        <v>227.98333333333335</v>
      </c>
      <c r="J87" s="38">
        <v>240.48333333333335</v>
      </c>
      <c r="K87" s="38">
        <v>243.11666666666667</v>
      </c>
      <c r="L87" s="38">
        <v>246.73333333333335</v>
      </c>
      <c r="M87" s="28">
        <v>239.5</v>
      </c>
      <c r="N87" s="28">
        <v>233.25</v>
      </c>
      <c r="O87" s="39">
        <v>3162500</v>
      </c>
      <c r="P87" s="40">
        <v>-6.3656550703182824E-2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44798</v>
      </c>
      <c r="E88" s="37">
        <v>434.45</v>
      </c>
      <c r="F88" s="37">
        <v>440.81666666666661</v>
      </c>
      <c r="G88" s="38">
        <v>421.28333333333319</v>
      </c>
      <c r="H88" s="38">
        <v>408.11666666666656</v>
      </c>
      <c r="I88" s="38">
        <v>388.58333333333314</v>
      </c>
      <c r="J88" s="38">
        <v>453.98333333333323</v>
      </c>
      <c r="K88" s="38">
        <v>473.51666666666665</v>
      </c>
      <c r="L88" s="38">
        <v>486.68333333333328</v>
      </c>
      <c r="M88" s="28">
        <v>460.35</v>
      </c>
      <c r="N88" s="28">
        <v>427.65</v>
      </c>
      <c r="O88" s="39">
        <v>5805000</v>
      </c>
      <c r="P88" s="40">
        <v>0.70547190598604481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44798</v>
      </c>
      <c r="E89" s="37">
        <v>2000.7</v>
      </c>
      <c r="F89" s="37">
        <v>2004.0666666666666</v>
      </c>
      <c r="G89" s="38">
        <v>1971.8833333333332</v>
      </c>
      <c r="H89" s="38">
        <v>1943.0666666666666</v>
      </c>
      <c r="I89" s="38">
        <v>1910.8833333333332</v>
      </c>
      <c r="J89" s="38">
        <v>2032.8833333333332</v>
      </c>
      <c r="K89" s="38">
        <v>2065.0666666666666</v>
      </c>
      <c r="L89" s="38">
        <v>2093.8833333333332</v>
      </c>
      <c r="M89" s="28">
        <v>2036.25</v>
      </c>
      <c r="N89" s="28">
        <v>1975.25</v>
      </c>
      <c r="O89" s="39">
        <v>2423925</v>
      </c>
      <c r="P89" s="40">
        <v>-1.0471204188481676E-2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44798</v>
      </c>
      <c r="E90" s="37">
        <v>1314.3</v>
      </c>
      <c r="F90" s="37">
        <v>1303.6000000000001</v>
      </c>
      <c r="G90" s="38">
        <v>1288.2000000000003</v>
      </c>
      <c r="H90" s="38">
        <v>1262.1000000000001</v>
      </c>
      <c r="I90" s="38">
        <v>1246.7000000000003</v>
      </c>
      <c r="J90" s="38">
        <v>1329.7000000000003</v>
      </c>
      <c r="K90" s="38">
        <v>1345.1000000000004</v>
      </c>
      <c r="L90" s="38">
        <v>1371.2000000000003</v>
      </c>
      <c r="M90" s="28">
        <v>1319</v>
      </c>
      <c r="N90" s="28">
        <v>1277.5</v>
      </c>
      <c r="O90" s="39">
        <v>5525500</v>
      </c>
      <c r="P90" s="40">
        <v>-3.2470460900153333E-3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44798</v>
      </c>
      <c r="E91" s="37">
        <v>961.5</v>
      </c>
      <c r="F91" s="37">
        <v>960.66666666666663</v>
      </c>
      <c r="G91" s="38">
        <v>949.33333333333326</v>
      </c>
      <c r="H91" s="38">
        <v>937.16666666666663</v>
      </c>
      <c r="I91" s="38">
        <v>925.83333333333326</v>
      </c>
      <c r="J91" s="38">
        <v>972.83333333333326</v>
      </c>
      <c r="K91" s="38">
        <v>984.16666666666652</v>
      </c>
      <c r="L91" s="38">
        <v>996.33333333333326</v>
      </c>
      <c r="M91" s="28">
        <v>972</v>
      </c>
      <c r="N91" s="28">
        <v>948.5</v>
      </c>
      <c r="O91" s="39">
        <v>21741300</v>
      </c>
      <c r="P91" s="40">
        <v>3.7163908996897623E-3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44798</v>
      </c>
      <c r="E92" s="37">
        <v>2366.0500000000002</v>
      </c>
      <c r="F92" s="37">
        <v>2365.0166666666669</v>
      </c>
      <c r="G92" s="38">
        <v>2339.2333333333336</v>
      </c>
      <c r="H92" s="38">
        <v>2312.4166666666665</v>
      </c>
      <c r="I92" s="38">
        <v>2286.6333333333332</v>
      </c>
      <c r="J92" s="38">
        <v>2391.8333333333339</v>
      </c>
      <c r="K92" s="38">
        <v>2417.6166666666677</v>
      </c>
      <c r="L92" s="38">
        <v>2444.4333333333343</v>
      </c>
      <c r="M92" s="28">
        <v>2390.8000000000002</v>
      </c>
      <c r="N92" s="28">
        <v>2338.1999999999998</v>
      </c>
      <c r="O92" s="39">
        <v>21585000</v>
      </c>
      <c r="P92" s="40">
        <v>-5.8584574570978527E-3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44798</v>
      </c>
      <c r="E93" s="37">
        <v>1995.15</v>
      </c>
      <c r="F93" s="37">
        <v>1999.45</v>
      </c>
      <c r="G93" s="38">
        <v>1967.9</v>
      </c>
      <c r="H93" s="38">
        <v>1940.65</v>
      </c>
      <c r="I93" s="38">
        <v>1909.1000000000001</v>
      </c>
      <c r="J93" s="38">
        <v>2026.7</v>
      </c>
      <c r="K93" s="38">
        <v>2058.25</v>
      </c>
      <c r="L93" s="38">
        <v>2085.5</v>
      </c>
      <c r="M93" s="28">
        <v>2031</v>
      </c>
      <c r="N93" s="28">
        <v>1972.2</v>
      </c>
      <c r="O93" s="39">
        <v>2656800</v>
      </c>
      <c r="P93" s="40">
        <v>3.7974683544303799E-2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44798</v>
      </c>
      <c r="E94" s="37">
        <v>1434.65</v>
      </c>
      <c r="F94" s="37">
        <v>1435.3500000000001</v>
      </c>
      <c r="G94" s="38">
        <v>1417.0500000000002</v>
      </c>
      <c r="H94" s="38">
        <v>1399.45</v>
      </c>
      <c r="I94" s="38">
        <v>1381.15</v>
      </c>
      <c r="J94" s="38">
        <v>1452.9500000000003</v>
      </c>
      <c r="K94" s="38">
        <v>1471.25</v>
      </c>
      <c r="L94" s="38">
        <v>1488.8500000000004</v>
      </c>
      <c r="M94" s="28">
        <v>1453.65</v>
      </c>
      <c r="N94" s="28">
        <v>1417.75</v>
      </c>
      <c r="O94" s="39">
        <v>61073100</v>
      </c>
      <c r="P94" s="40">
        <v>6.5172266889043989E-3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44798</v>
      </c>
      <c r="E95" s="37">
        <v>537.29999999999995</v>
      </c>
      <c r="F95" s="37">
        <v>536.2833333333333</v>
      </c>
      <c r="G95" s="38">
        <v>531.61666666666656</v>
      </c>
      <c r="H95" s="38">
        <v>525.93333333333328</v>
      </c>
      <c r="I95" s="38">
        <v>521.26666666666654</v>
      </c>
      <c r="J95" s="38">
        <v>541.96666666666658</v>
      </c>
      <c r="K95" s="38">
        <v>546.63333333333333</v>
      </c>
      <c r="L95" s="38">
        <v>552.31666666666661</v>
      </c>
      <c r="M95" s="28">
        <v>540.95000000000005</v>
      </c>
      <c r="N95" s="28">
        <v>530.6</v>
      </c>
      <c r="O95" s="39">
        <v>33187000</v>
      </c>
      <c r="P95" s="40">
        <v>-3.3134526176275679E-4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44798</v>
      </c>
      <c r="E96" s="37">
        <v>2812.95</v>
      </c>
      <c r="F96" s="37">
        <v>2811.4166666666665</v>
      </c>
      <c r="G96" s="38">
        <v>2784.583333333333</v>
      </c>
      <c r="H96" s="38">
        <v>2756.2166666666667</v>
      </c>
      <c r="I96" s="38">
        <v>2729.3833333333332</v>
      </c>
      <c r="J96" s="38">
        <v>2839.7833333333328</v>
      </c>
      <c r="K96" s="38">
        <v>2866.6166666666659</v>
      </c>
      <c r="L96" s="38">
        <v>2894.9833333333327</v>
      </c>
      <c r="M96" s="28">
        <v>2838.25</v>
      </c>
      <c r="N96" s="28">
        <v>2783.05</v>
      </c>
      <c r="O96" s="39">
        <v>3659700</v>
      </c>
      <c r="P96" s="40">
        <v>4.9208562289838431E-4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44798</v>
      </c>
      <c r="E97" s="37">
        <v>419.5</v>
      </c>
      <c r="F97" s="37">
        <v>421.89999999999992</v>
      </c>
      <c r="G97" s="38">
        <v>413.24999999999983</v>
      </c>
      <c r="H97" s="38">
        <v>406.99999999999989</v>
      </c>
      <c r="I97" s="38">
        <v>398.3499999999998</v>
      </c>
      <c r="J97" s="38">
        <v>428.14999999999986</v>
      </c>
      <c r="K97" s="38">
        <v>436.79999999999995</v>
      </c>
      <c r="L97" s="38">
        <v>443.0499999999999</v>
      </c>
      <c r="M97" s="28">
        <v>430.55</v>
      </c>
      <c r="N97" s="28">
        <v>415.65</v>
      </c>
      <c r="O97" s="39">
        <v>27330800</v>
      </c>
      <c r="P97" s="40">
        <v>1.5903460401182769E-2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44798</v>
      </c>
      <c r="E98" s="37">
        <v>104.5</v>
      </c>
      <c r="F98" s="37">
        <v>104.55</v>
      </c>
      <c r="G98" s="38">
        <v>102.64999999999999</v>
      </c>
      <c r="H98" s="38">
        <v>100.8</v>
      </c>
      <c r="I98" s="38">
        <v>98.899999999999991</v>
      </c>
      <c r="J98" s="38">
        <v>106.39999999999999</v>
      </c>
      <c r="K98" s="38">
        <v>108.3</v>
      </c>
      <c r="L98" s="38">
        <v>110.14999999999999</v>
      </c>
      <c r="M98" s="28">
        <v>106.45</v>
      </c>
      <c r="N98" s="28">
        <v>102.7</v>
      </c>
      <c r="O98" s="39">
        <v>11743300</v>
      </c>
      <c r="P98" s="40">
        <v>1.7890421170331718E-2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44798</v>
      </c>
      <c r="E99" s="37">
        <v>245.5</v>
      </c>
      <c r="F99" s="37">
        <v>245.63333333333333</v>
      </c>
      <c r="G99" s="38">
        <v>242.86666666666665</v>
      </c>
      <c r="H99" s="38">
        <v>240.23333333333332</v>
      </c>
      <c r="I99" s="38">
        <v>237.46666666666664</v>
      </c>
      <c r="J99" s="38">
        <v>248.26666666666665</v>
      </c>
      <c r="K99" s="38">
        <v>251.0333333333333</v>
      </c>
      <c r="L99" s="38">
        <v>253.66666666666666</v>
      </c>
      <c r="M99" s="28">
        <v>248.4</v>
      </c>
      <c r="N99" s="28">
        <v>243</v>
      </c>
      <c r="O99" s="39">
        <v>22906800</v>
      </c>
      <c r="P99" s="40">
        <v>-2.077562326869806E-2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44798</v>
      </c>
      <c r="E100" s="37">
        <v>2636.85</v>
      </c>
      <c r="F100" s="37">
        <v>2635.9333333333334</v>
      </c>
      <c r="G100" s="38">
        <v>2622.1166666666668</v>
      </c>
      <c r="H100" s="38">
        <v>2607.3833333333332</v>
      </c>
      <c r="I100" s="38">
        <v>2593.5666666666666</v>
      </c>
      <c r="J100" s="38">
        <v>2650.666666666667</v>
      </c>
      <c r="K100" s="38">
        <v>2664.4833333333336</v>
      </c>
      <c r="L100" s="38">
        <v>2679.2166666666672</v>
      </c>
      <c r="M100" s="28">
        <v>2649.75</v>
      </c>
      <c r="N100" s="28">
        <v>2621.1999999999998</v>
      </c>
      <c r="O100" s="39">
        <v>10303500</v>
      </c>
      <c r="P100" s="40">
        <v>8.1307972290712693E-3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44798</v>
      </c>
      <c r="E101" s="37">
        <v>41134.699999999997</v>
      </c>
      <c r="F101" s="37">
        <v>40716.283333333333</v>
      </c>
      <c r="G101" s="38">
        <v>40198.416666666664</v>
      </c>
      <c r="H101" s="38">
        <v>39262.133333333331</v>
      </c>
      <c r="I101" s="38">
        <v>38744.266666666663</v>
      </c>
      <c r="J101" s="38">
        <v>41652.566666666666</v>
      </c>
      <c r="K101" s="38">
        <v>42170.433333333334</v>
      </c>
      <c r="L101" s="38">
        <v>43106.716666666667</v>
      </c>
      <c r="M101" s="28">
        <v>41234.15</v>
      </c>
      <c r="N101" s="28">
        <v>39780</v>
      </c>
      <c r="O101" s="39">
        <v>15585</v>
      </c>
      <c r="P101" s="40">
        <v>-4.8534798534798536E-2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44798</v>
      </c>
      <c r="E102" s="37">
        <v>121.65</v>
      </c>
      <c r="F102" s="37">
        <v>121.10000000000001</v>
      </c>
      <c r="G102" s="38">
        <v>118.85000000000002</v>
      </c>
      <c r="H102" s="38">
        <v>116.05000000000001</v>
      </c>
      <c r="I102" s="38">
        <v>113.80000000000003</v>
      </c>
      <c r="J102" s="38">
        <v>123.90000000000002</v>
      </c>
      <c r="K102" s="38">
        <v>126.14999999999999</v>
      </c>
      <c r="L102" s="38">
        <v>128.95000000000002</v>
      </c>
      <c r="M102" s="28">
        <v>123.35</v>
      </c>
      <c r="N102" s="28">
        <v>118.3</v>
      </c>
      <c r="O102" s="39">
        <v>29556000</v>
      </c>
      <c r="P102" s="40">
        <v>4.0557667934093787E-2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44798</v>
      </c>
      <c r="E103" s="37">
        <v>817.55</v>
      </c>
      <c r="F103" s="37">
        <v>817.91666666666663</v>
      </c>
      <c r="G103" s="38">
        <v>806.83333333333326</v>
      </c>
      <c r="H103" s="38">
        <v>796.11666666666667</v>
      </c>
      <c r="I103" s="38">
        <v>785.0333333333333</v>
      </c>
      <c r="J103" s="38">
        <v>828.63333333333321</v>
      </c>
      <c r="K103" s="38">
        <v>839.71666666666647</v>
      </c>
      <c r="L103" s="38">
        <v>850.43333333333317</v>
      </c>
      <c r="M103" s="28">
        <v>829</v>
      </c>
      <c r="N103" s="28">
        <v>807.2</v>
      </c>
      <c r="O103" s="39">
        <v>64275750</v>
      </c>
      <c r="P103" s="40">
        <v>-1.0289634146341464E-2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44798</v>
      </c>
      <c r="E104" s="37">
        <v>1206.3</v>
      </c>
      <c r="F104" s="37">
        <v>1214.9499999999998</v>
      </c>
      <c r="G104" s="38">
        <v>1185.0499999999997</v>
      </c>
      <c r="H104" s="38">
        <v>1163.8</v>
      </c>
      <c r="I104" s="38">
        <v>1133.8999999999999</v>
      </c>
      <c r="J104" s="38">
        <v>1236.1999999999996</v>
      </c>
      <c r="K104" s="38">
        <v>1266.0999999999997</v>
      </c>
      <c r="L104" s="38">
        <v>1287.3499999999995</v>
      </c>
      <c r="M104" s="28">
        <v>1244.8499999999999</v>
      </c>
      <c r="N104" s="28">
        <v>1193.7</v>
      </c>
      <c r="O104" s="39">
        <v>3562775</v>
      </c>
      <c r="P104" s="40">
        <v>9.6246894206878514E-2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44798</v>
      </c>
      <c r="E105" s="37">
        <v>562.45000000000005</v>
      </c>
      <c r="F105" s="37">
        <v>558.65000000000009</v>
      </c>
      <c r="G105" s="38">
        <v>552.95000000000016</v>
      </c>
      <c r="H105" s="38">
        <v>543.45000000000005</v>
      </c>
      <c r="I105" s="38">
        <v>537.75000000000011</v>
      </c>
      <c r="J105" s="38">
        <v>568.1500000000002</v>
      </c>
      <c r="K105" s="38">
        <v>573.85</v>
      </c>
      <c r="L105" s="38">
        <v>583.35000000000025</v>
      </c>
      <c r="M105" s="28">
        <v>564.35</v>
      </c>
      <c r="N105" s="28">
        <v>549.15</v>
      </c>
      <c r="O105" s="39">
        <v>6679500</v>
      </c>
      <c r="P105" s="40">
        <v>-9.1232754784156649E-3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44798</v>
      </c>
      <c r="E106" s="37">
        <v>8.8000000000000007</v>
      </c>
      <c r="F106" s="37">
        <v>8.8166666666666664</v>
      </c>
      <c r="G106" s="38">
        <v>8.5333333333333332</v>
      </c>
      <c r="H106" s="38">
        <v>8.2666666666666675</v>
      </c>
      <c r="I106" s="38">
        <v>7.9833333333333343</v>
      </c>
      <c r="J106" s="38">
        <v>9.0833333333333321</v>
      </c>
      <c r="K106" s="38">
        <v>9.3666666666666636</v>
      </c>
      <c r="L106" s="38">
        <v>9.6333333333333311</v>
      </c>
      <c r="M106" s="28">
        <v>9.1</v>
      </c>
      <c r="N106" s="28">
        <v>8.5500000000000007</v>
      </c>
      <c r="O106" s="39">
        <v>604450000</v>
      </c>
      <c r="P106" s="40">
        <v>1.683937823834197E-2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44798</v>
      </c>
      <c r="E107" s="37">
        <v>59.25</v>
      </c>
      <c r="F107" s="37">
        <v>59.449999999999996</v>
      </c>
      <c r="G107" s="38">
        <v>58.149999999999991</v>
      </c>
      <c r="H107" s="38">
        <v>57.05</v>
      </c>
      <c r="I107" s="38">
        <v>55.749999999999993</v>
      </c>
      <c r="J107" s="38">
        <v>60.54999999999999</v>
      </c>
      <c r="K107" s="38">
        <v>61.849999999999987</v>
      </c>
      <c r="L107" s="38">
        <v>62.949999999999989</v>
      </c>
      <c r="M107" s="28">
        <v>60.75</v>
      </c>
      <c r="N107" s="28">
        <v>58.35</v>
      </c>
      <c r="O107" s="39">
        <v>105160000</v>
      </c>
      <c r="P107" s="40">
        <v>-6.8001511144692101E-3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44798</v>
      </c>
      <c r="E108" s="37">
        <v>43.2</v>
      </c>
      <c r="F108" s="37">
        <v>43.316666666666663</v>
      </c>
      <c r="G108" s="38">
        <v>42.233333333333327</v>
      </c>
      <c r="H108" s="38">
        <v>41.266666666666666</v>
      </c>
      <c r="I108" s="38">
        <v>40.18333333333333</v>
      </c>
      <c r="J108" s="38">
        <v>44.283333333333324</v>
      </c>
      <c r="K108" s="38">
        <v>45.366666666666667</v>
      </c>
      <c r="L108" s="38">
        <v>46.333333333333321</v>
      </c>
      <c r="M108" s="28">
        <v>44.4</v>
      </c>
      <c r="N108" s="28">
        <v>42.35</v>
      </c>
      <c r="O108" s="39">
        <v>243195000</v>
      </c>
      <c r="P108" s="40">
        <v>-1.6625615763546798E-3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44798</v>
      </c>
      <c r="E109" s="37">
        <v>162.80000000000001</v>
      </c>
      <c r="F109" s="37">
        <v>163.6</v>
      </c>
      <c r="G109" s="38">
        <v>159.85</v>
      </c>
      <c r="H109" s="38">
        <v>156.9</v>
      </c>
      <c r="I109" s="38">
        <v>153.15</v>
      </c>
      <c r="J109" s="38">
        <v>166.54999999999998</v>
      </c>
      <c r="K109" s="38">
        <v>170.29999999999998</v>
      </c>
      <c r="L109" s="38">
        <v>173.24999999999997</v>
      </c>
      <c r="M109" s="28">
        <v>167.35</v>
      </c>
      <c r="N109" s="28">
        <v>160.65</v>
      </c>
      <c r="O109" s="39">
        <v>59148750</v>
      </c>
      <c r="P109" s="40">
        <v>-8.4862962031682174E-3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44798</v>
      </c>
      <c r="E110" s="37">
        <v>351.55</v>
      </c>
      <c r="F110" s="37">
        <v>350.16666666666669</v>
      </c>
      <c r="G110" s="38">
        <v>347.48333333333335</v>
      </c>
      <c r="H110" s="38">
        <v>343.41666666666669</v>
      </c>
      <c r="I110" s="38">
        <v>340.73333333333335</v>
      </c>
      <c r="J110" s="38">
        <v>354.23333333333335</v>
      </c>
      <c r="K110" s="38">
        <v>356.91666666666663</v>
      </c>
      <c r="L110" s="38">
        <v>360.98333333333335</v>
      </c>
      <c r="M110" s="28">
        <v>352.85</v>
      </c>
      <c r="N110" s="28">
        <v>346.1</v>
      </c>
      <c r="O110" s="39">
        <v>14192750</v>
      </c>
      <c r="P110" s="40">
        <v>1.5045727210148491E-2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44798</v>
      </c>
      <c r="E111" s="37">
        <v>271.60000000000002</v>
      </c>
      <c r="F111" s="37">
        <v>271.21666666666664</v>
      </c>
      <c r="G111" s="38">
        <v>266.48333333333329</v>
      </c>
      <c r="H111" s="38">
        <v>261.36666666666667</v>
      </c>
      <c r="I111" s="38">
        <v>256.63333333333333</v>
      </c>
      <c r="J111" s="38">
        <v>276.33333333333326</v>
      </c>
      <c r="K111" s="38">
        <v>281.06666666666661</v>
      </c>
      <c r="L111" s="38">
        <v>286.18333333333322</v>
      </c>
      <c r="M111" s="28">
        <v>275.95</v>
      </c>
      <c r="N111" s="28">
        <v>266.10000000000002</v>
      </c>
      <c r="O111" s="39">
        <v>26147022</v>
      </c>
      <c r="P111" s="40">
        <v>-1.9604886140853567E-2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44798</v>
      </c>
      <c r="E112" s="37">
        <v>189.65</v>
      </c>
      <c r="F112" s="37">
        <v>189.35000000000002</v>
      </c>
      <c r="G112" s="38">
        <v>185.15000000000003</v>
      </c>
      <c r="H112" s="38">
        <v>180.65</v>
      </c>
      <c r="I112" s="38">
        <v>176.45000000000002</v>
      </c>
      <c r="J112" s="38">
        <v>193.85000000000005</v>
      </c>
      <c r="K112" s="38">
        <v>198.05000000000004</v>
      </c>
      <c r="L112" s="38">
        <v>202.55000000000007</v>
      </c>
      <c r="M112" s="28">
        <v>193.55</v>
      </c>
      <c r="N112" s="28">
        <v>184.85</v>
      </c>
      <c r="O112" s="39">
        <v>10054300</v>
      </c>
      <c r="P112" s="40">
        <v>-5.0657174151150057E-2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44798</v>
      </c>
      <c r="E113" s="37">
        <v>4508.1499999999996</v>
      </c>
      <c r="F113" s="37">
        <v>4476.7666666666664</v>
      </c>
      <c r="G113" s="38">
        <v>4366.3833333333332</v>
      </c>
      <c r="H113" s="38">
        <v>4224.6166666666668</v>
      </c>
      <c r="I113" s="38">
        <v>4114.2333333333336</v>
      </c>
      <c r="J113" s="38">
        <v>4618.5333333333328</v>
      </c>
      <c r="K113" s="38">
        <v>4728.9166666666661</v>
      </c>
      <c r="L113" s="38">
        <v>4870.6833333333325</v>
      </c>
      <c r="M113" s="28">
        <v>4587.1499999999996</v>
      </c>
      <c r="N113" s="28">
        <v>4335</v>
      </c>
      <c r="O113" s="39">
        <v>292200</v>
      </c>
      <c r="P113" s="40">
        <v>5.8695652173913045E-2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44798</v>
      </c>
      <c r="E114" s="37">
        <v>1992.6</v>
      </c>
      <c r="F114" s="37">
        <v>1974.9333333333334</v>
      </c>
      <c r="G114" s="38">
        <v>1939.8666666666668</v>
      </c>
      <c r="H114" s="38">
        <v>1887.1333333333334</v>
      </c>
      <c r="I114" s="38">
        <v>1852.0666666666668</v>
      </c>
      <c r="J114" s="38">
        <v>2027.6666666666667</v>
      </c>
      <c r="K114" s="38">
        <v>2062.7333333333336</v>
      </c>
      <c r="L114" s="38">
        <v>2115.4666666666667</v>
      </c>
      <c r="M114" s="28">
        <v>2010</v>
      </c>
      <c r="N114" s="28">
        <v>1922.2</v>
      </c>
      <c r="O114" s="39">
        <v>2462100</v>
      </c>
      <c r="P114" s="40">
        <v>-0.12728626116546152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44798</v>
      </c>
      <c r="E115" s="37">
        <v>1046.95</v>
      </c>
      <c r="F115" s="37">
        <v>1051.05</v>
      </c>
      <c r="G115" s="38">
        <v>1034.0999999999999</v>
      </c>
      <c r="H115" s="38">
        <v>1021.25</v>
      </c>
      <c r="I115" s="38">
        <v>1004.3</v>
      </c>
      <c r="J115" s="38">
        <v>1063.8999999999999</v>
      </c>
      <c r="K115" s="38">
        <v>1080.8500000000001</v>
      </c>
      <c r="L115" s="38">
        <v>1093.6999999999998</v>
      </c>
      <c r="M115" s="28">
        <v>1068</v>
      </c>
      <c r="N115" s="28">
        <v>1038.2</v>
      </c>
      <c r="O115" s="39">
        <v>26142300</v>
      </c>
      <c r="P115" s="40">
        <v>-8.8039583688790304E-3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44798</v>
      </c>
      <c r="E116" s="37">
        <v>202.45</v>
      </c>
      <c r="F116" s="37">
        <v>203.68333333333331</v>
      </c>
      <c r="G116" s="38">
        <v>199.36666666666662</v>
      </c>
      <c r="H116" s="38">
        <v>196.2833333333333</v>
      </c>
      <c r="I116" s="38">
        <v>191.96666666666661</v>
      </c>
      <c r="J116" s="38">
        <v>206.76666666666662</v>
      </c>
      <c r="K116" s="38">
        <v>211.08333333333329</v>
      </c>
      <c r="L116" s="38">
        <v>214.16666666666663</v>
      </c>
      <c r="M116" s="28">
        <v>208</v>
      </c>
      <c r="N116" s="28">
        <v>200.6</v>
      </c>
      <c r="O116" s="39">
        <v>19908000</v>
      </c>
      <c r="P116" s="40">
        <v>0.12286797220467467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44798</v>
      </c>
      <c r="E117" s="37">
        <v>1602.75</v>
      </c>
      <c r="F117" s="37">
        <v>1595.8666666666668</v>
      </c>
      <c r="G117" s="38">
        <v>1584.7333333333336</v>
      </c>
      <c r="H117" s="38">
        <v>1566.7166666666667</v>
      </c>
      <c r="I117" s="38">
        <v>1555.5833333333335</v>
      </c>
      <c r="J117" s="38">
        <v>1613.8833333333337</v>
      </c>
      <c r="K117" s="38">
        <v>1625.0166666666669</v>
      </c>
      <c r="L117" s="38">
        <v>1643.0333333333338</v>
      </c>
      <c r="M117" s="28">
        <v>1607</v>
      </c>
      <c r="N117" s="28">
        <v>1577.85</v>
      </c>
      <c r="O117" s="39">
        <v>36588000</v>
      </c>
      <c r="P117" s="40">
        <v>-9.847937453825107E-3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44798</v>
      </c>
      <c r="E118" s="37">
        <v>623.29999999999995</v>
      </c>
      <c r="F118" s="37">
        <v>618.69999999999993</v>
      </c>
      <c r="G118" s="38">
        <v>610.69999999999982</v>
      </c>
      <c r="H118" s="38">
        <v>598.09999999999991</v>
      </c>
      <c r="I118" s="38">
        <v>590.0999999999998</v>
      </c>
      <c r="J118" s="38">
        <v>631.29999999999984</v>
      </c>
      <c r="K118" s="38">
        <v>639.30000000000007</v>
      </c>
      <c r="L118" s="38">
        <v>651.89999999999986</v>
      </c>
      <c r="M118" s="28">
        <v>626.70000000000005</v>
      </c>
      <c r="N118" s="28">
        <v>606.1</v>
      </c>
      <c r="O118" s="39">
        <v>1771500</v>
      </c>
      <c r="P118" s="40">
        <v>2.4284475281873375E-2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44798</v>
      </c>
      <c r="E119" s="37">
        <v>69.05</v>
      </c>
      <c r="F119" s="37">
        <v>68.966666666666654</v>
      </c>
      <c r="G119" s="38">
        <v>68.333333333333314</v>
      </c>
      <c r="H119" s="38">
        <v>67.61666666666666</v>
      </c>
      <c r="I119" s="38">
        <v>66.98333333333332</v>
      </c>
      <c r="J119" s="38">
        <v>69.683333333333309</v>
      </c>
      <c r="K119" s="38">
        <v>70.316666666666663</v>
      </c>
      <c r="L119" s="38">
        <v>71.033333333333303</v>
      </c>
      <c r="M119" s="28">
        <v>69.599999999999994</v>
      </c>
      <c r="N119" s="28">
        <v>68.25</v>
      </c>
      <c r="O119" s="39">
        <v>81792750</v>
      </c>
      <c r="P119" s="40">
        <v>8.1474796957586693E-2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44798</v>
      </c>
      <c r="E120" s="37">
        <v>1025.25</v>
      </c>
      <c r="F120" s="37">
        <v>1009.3000000000001</v>
      </c>
      <c r="G120" s="38">
        <v>990.45</v>
      </c>
      <c r="H120" s="38">
        <v>955.65</v>
      </c>
      <c r="I120" s="38">
        <v>936.8</v>
      </c>
      <c r="J120" s="38">
        <v>1044.1000000000001</v>
      </c>
      <c r="K120" s="38">
        <v>1062.9500000000003</v>
      </c>
      <c r="L120" s="38">
        <v>1097.7500000000002</v>
      </c>
      <c r="M120" s="28">
        <v>1028.1500000000001</v>
      </c>
      <c r="N120" s="28">
        <v>974.5</v>
      </c>
      <c r="O120" s="39">
        <v>867100</v>
      </c>
      <c r="P120" s="40">
        <v>0.12764158918005072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44798</v>
      </c>
      <c r="E121" s="37">
        <v>637.45000000000005</v>
      </c>
      <c r="F121" s="37">
        <v>636.18333333333328</v>
      </c>
      <c r="G121" s="38">
        <v>626.71666666666658</v>
      </c>
      <c r="H121" s="38">
        <v>615.98333333333335</v>
      </c>
      <c r="I121" s="38">
        <v>606.51666666666665</v>
      </c>
      <c r="J121" s="38">
        <v>646.91666666666652</v>
      </c>
      <c r="K121" s="38">
        <v>656.38333333333321</v>
      </c>
      <c r="L121" s="38">
        <v>667.11666666666645</v>
      </c>
      <c r="M121" s="28">
        <v>645.65</v>
      </c>
      <c r="N121" s="28">
        <v>625.45000000000005</v>
      </c>
      <c r="O121" s="39">
        <v>13258875</v>
      </c>
      <c r="P121" s="40">
        <v>-3.5509962517261788E-3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44798</v>
      </c>
      <c r="E122" s="37">
        <v>310.14999999999998</v>
      </c>
      <c r="F122" s="37">
        <v>309.65000000000003</v>
      </c>
      <c r="G122" s="38">
        <v>308.30000000000007</v>
      </c>
      <c r="H122" s="38">
        <v>306.45000000000005</v>
      </c>
      <c r="I122" s="38">
        <v>305.10000000000008</v>
      </c>
      <c r="J122" s="38">
        <v>311.50000000000006</v>
      </c>
      <c r="K122" s="38">
        <v>312.85000000000008</v>
      </c>
      <c r="L122" s="38">
        <v>314.70000000000005</v>
      </c>
      <c r="M122" s="28">
        <v>311</v>
      </c>
      <c r="N122" s="28">
        <v>307.8</v>
      </c>
      <c r="O122" s="39">
        <v>81209600</v>
      </c>
      <c r="P122" s="40">
        <v>-3.3550401767013217E-2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44798</v>
      </c>
      <c r="E123" s="37">
        <v>384.3</v>
      </c>
      <c r="F123" s="37">
        <v>387.01666666666665</v>
      </c>
      <c r="G123" s="38">
        <v>376.2833333333333</v>
      </c>
      <c r="H123" s="38">
        <v>368.26666666666665</v>
      </c>
      <c r="I123" s="38">
        <v>357.5333333333333</v>
      </c>
      <c r="J123" s="38">
        <v>395.0333333333333</v>
      </c>
      <c r="K123" s="38">
        <v>405.76666666666665</v>
      </c>
      <c r="L123" s="38">
        <v>413.7833333333333</v>
      </c>
      <c r="M123" s="28">
        <v>397.75</v>
      </c>
      <c r="N123" s="28">
        <v>379</v>
      </c>
      <c r="O123" s="39">
        <v>34692500</v>
      </c>
      <c r="P123" s="40">
        <v>7.4412864350793129E-3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44798</v>
      </c>
      <c r="E124" s="37">
        <v>2549.9499999999998</v>
      </c>
      <c r="F124" s="37">
        <v>2544.5</v>
      </c>
      <c r="G124" s="38">
        <v>2505.4499999999998</v>
      </c>
      <c r="H124" s="38">
        <v>2460.9499999999998</v>
      </c>
      <c r="I124" s="38">
        <v>2421.8999999999996</v>
      </c>
      <c r="J124" s="38">
        <v>2589</v>
      </c>
      <c r="K124" s="38">
        <v>2628.05</v>
      </c>
      <c r="L124" s="38">
        <v>2672.55</v>
      </c>
      <c r="M124" s="28">
        <v>2583.5500000000002</v>
      </c>
      <c r="N124" s="28">
        <v>2500</v>
      </c>
      <c r="O124" s="39">
        <v>407000</v>
      </c>
      <c r="P124" s="40">
        <v>-2.4565608148591971E-2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44798</v>
      </c>
      <c r="E125" s="37">
        <v>667.45</v>
      </c>
      <c r="F125" s="37">
        <v>666.13333333333333</v>
      </c>
      <c r="G125" s="38">
        <v>655.7166666666667</v>
      </c>
      <c r="H125" s="38">
        <v>643.98333333333335</v>
      </c>
      <c r="I125" s="38">
        <v>633.56666666666672</v>
      </c>
      <c r="J125" s="38">
        <v>677.86666666666667</v>
      </c>
      <c r="K125" s="38">
        <v>688.28333333333342</v>
      </c>
      <c r="L125" s="38">
        <v>700.01666666666665</v>
      </c>
      <c r="M125" s="28">
        <v>676.55</v>
      </c>
      <c r="N125" s="28">
        <v>654.4</v>
      </c>
      <c r="O125" s="39">
        <v>45609750</v>
      </c>
      <c r="P125" s="40">
        <v>6.2246842983083158E-3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44798</v>
      </c>
      <c r="E126" s="37">
        <v>571.29999999999995</v>
      </c>
      <c r="F126" s="37">
        <v>571.33333333333337</v>
      </c>
      <c r="G126" s="38">
        <v>558.31666666666672</v>
      </c>
      <c r="H126" s="38">
        <v>545.33333333333337</v>
      </c>
      <c r="I126" s="38">
        <v>532.31666666666672</v>
      </c>
      <c r="J126" s="38">
        <v>584.31666666666672</v>
      </c>
      <c r="K126" s="38">
        <v>597.33333333333337</v>
      </c>
      <c r="L126" s="38">
        <v>610.31666666666672</v>
      </c>
      <c r="M126" s="28">
        <v>584.35</v>
      </c>
      <c r="N126" s="28">
        <v>558.35</v>
      </c>
      <c r="O126" s="39">
        <v>10838750</v>
      </c>
      <c r="P126" s="40">
        <v>-6.0970327052198396E-2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44798</v>
      </c>
      <c r="E127" s="37">
        <v>1838.65</v>
      </c>
      <c r="F127" s="37">
        <v>1841.3333333333333</v>
      </c>
      <c r="G127" s="38">
        <v>1817.3666666666666</v>
      </c>
      <c r="H127" s="38">
        <v>1796.0833333333333</v>
      </c>
      <c r="I127" s="38">
        <v>1772.1166666666666</v>
      </c>
      <c r="J127" s="38">
        <v>1862.6166666666666</v>
      </c>
      <c r="K127" s="38">
        <v>1886.5833333333333</v>
      </c>
      <c r="L127" s="38">
        <v>1907.8666666666666</v>
      </c>
      <c r="M127" s="28">
        <v>1865.3</v>
      </c>
      <c r="N127" s="28">
        <v>1820.05</v>
      </c>
      <c r="O127" s="39">
        <v>15813600</v>
      </c>
      <c r="P127" s="40">
        <v>9.5763426032329738E-3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44798</v>
      </c>
      <c r="E128" s="37">
        <v>74.849999999999994</v>
      </c>
      <c r="F128" s="37">
        <v>74.816666666666663</v>
      </c>
      <c r="G128" s="38">
        <v>73.73333333333332</v>
      </c>
      <c r="H128" s="38">
        <v>72.61666666666666</v>
      </c>
      <c r="I128" s="38">
        <v>71.533333333333317</v>
      </c>
      <c r="J128" s="38">
        <v>75.933333333333323</v>
      </c>
      <c r="K128" s="38">
        <v>77.016666666666666</v>
      </c>
      <c r="L128" s="38">
        <v>78.133333333333326</v>
      </c>
      <c r="M128" s="28">
        <v>75.900000000000006</v>
      </c>
      <c r="N128" s="28">
        <v>73.7</v>
      </c>
      <c r="O128" s="39">
        <v>52589132</v>
      </c>
      <c r="P128" s="40">
        <v>-1.5700684817103724E-2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44798</v>
      </c>
      <c r="E129" s="37">
        <v>2366.1</v>
      </c>
      <c r="F129" s="37">
        <v>2363.85</v>
      </c>
      <c r="G129" s="38">
        <v>2327.75</v>
      </c>
      <c r="H129" s="38">
        <v>2289.4</v>
      </c>
      <c r="I129" s="38">
        <v>2253.3000000000002</v>
      </c>
      <c r="J129" s="38">
        <v>2402.1999999999998</v>
      </c>
      <c r="K129" s="38">
        <v>2438.2999999999993</v>
      </c>
      <c r="L129" s="38">
        <v>2476.6499999999996</v>
      </c>
      <c r="M129" s="28">
        <v>2399.9499999999998</v>
      </c>
      <c r="N129" s="28">
        <v>2325.5</v>
      </c>
      <c r="O129" s="39">
        <v>1165250</v>
      </c>
      <c r="P129" s="40">
        <v>6.6954643628509723E-3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44798</v>
      </c>
      <c r="E130" s="37">
        <v>544.95000000000005</v>
      </c>
      <c r="F130" s="37">
        <v>539.15</v>
      </c>
      <c r="G130" s="38">
        <v>532.29999999999995</v>
      </c>
      <c r="H130" s="38">
        <v>519.65</v>
      </c>
      <c r="I130" s="38">
        <v>512.79999999999995</v>
      </c>
      <c r="J130" s="38">
        <v>551.79999999999995</v>
      </c>
      <c r="K130" s="38">
        <v>558.65000000000009</v>
      </c>
      <c r="L130" s="38">
        <v>571.29999999999995</v>
      </c>
      <c r="M130" s="28">
        <v>546</v>
      </c>
      <c r="N130" s="28">
        <v>526.5</v>
      </c>
      <c r="O130" s="39">
        <v>6178500</v>
      </c>
      <c r="P130" s="40">
        <v>-1.6193751791344226E-2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44798</v>
      </c>
      <c r="E131" s="37">
        <v>372.35</v>
      </c>
      <c r="F131" s="37">
        <v>376.2</v>
      </c>
      <c r="G131" s="38">
        <v>363.79999999999995</v>
      </c>
      <c r="H131" s="38">
        <v>355.24999999999994</v>
      </c>
      <c r="I131" s="38">
        <v>342.84999999999991</v>
      </c>
      <c r="J131" s="38">
        <v>384.75</v>
      </c>
      <c r="K131" s="38">
        <v>397.15</v>
      </c>
      <c r="L131" s="38">
        <v>405.70000000000005</v>
      </c>
      <c r="M131" s="28">
        <v>388.6</v>
      </c>
      <c r="N131" s="28">
        <v>367.65</v>
      </c>
      <c r="O131" s="39">
        <v>15218000</v>
      </c>
      <c r="P131" s="40">
        <v>5.8717128148045084E-2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44798</v>
      </c>
      <c r="E132" s="37">
        <v>1786.35</v>
      </c>
      <c r="F132" s="37">
        <v>1794.2333333333333</v>
      </c>
      <c r="G132" s="38">
        <v>1769.4666666666667</v>
      </c>
      <c r="H132" s="38">
        <v>1752.5833333333333</v>
      </c>
      <c r="I132" s="38">
        <v>1727.8166666666666</v>
      </c>
      <c r="J132" s="38">
        <v>1811.1166666666668</v>
      </c>
      <c r="K132" s="38">
        <v>1835.8833333333337</v>
      </c>
      <c r="L132" s="38">
        <v>1852.7666666666669</v>
      </c>
      <c r="M132" s="28">
        <v>1819</v>
      </c>
      <c r="N132" s="28">
        <v>1777.35</v>
      </c>
      <c r="O132" s="39">
        <v>9514200</v>
      </c>
      <c r="P132" s="40">
        <v>-9.4506048387096777E-4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44798</v>
      </c>
      <c r="E133" s="37">
        <v>4921.8999999999996</v>
      </c>
      <c r="F133" s="37">
        <v>4884.3166666666666</v>
      </c>
      <c r="G133" s="38">
        <v>4834.5333333333328</v>
      </c>
      <c r="H133" s="38">
        <v>4747.1666666666661</v>
      </c>
      <c r="I133" s="38">
        <v>4697.3833333333323</v>
      </c>
      <c r="J133" s="38">
        <v>4971.6833333333334</v>
      </c>
      <c r="K133" s="38">
        <v>5021.4666666666681</v>
      </c>
      <c r="L133" s="38">
        <v>5108.8333333333339</v>
      </c>
      <c r="M133" s="28">
        <v>4934.1000000000004</v>
      </c>
      <c r="N133" s="28">
        <v>4796.95</v>
      </c>
      <c r="O133" s="39">
        <v>1370850</v>
      </c>
      <c r="P133" s="40">
        <v>2.5241193628000896E-2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44798</v>
      </c>
      <c r="E134" s="37">
        <v>3538.15</v>
      </c>
      <c r="F134" s="37">
        <v>3535.3666666666663</v>
      </c>
      <c r="G134" s="38">
        <v>3497.7333333333327</v>
      </c>
      <c r="H134" s="38">
        <v>3457.3166666666662</v>
      </c>
      <c r="I134" s="38">
        <v>3419.6833333333325</v>
      </c>
      <c r="J134" s="38">
        <v>3575.7833333333328</v>
      </c>
      <c r="K134" s="38">
        <v>3613.416666666667</v>
      </c>
      <c r="L134" s="38">
        <v>3653.833333333333</v>
      </c>
      <c r="M134" s="28">
        <v>3573</v>
      </c>
      <c r="N134" s="28">
        <v>3494.95</v>
      </c>
      <c r="O134" s="39">
        <v>1189400</v>
      </c>
      <c r="P134" s="40">
        <v>-3.8013587835651889E-2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44798</v>
      </c>
      <c r="E135" s="37">
        <v>661.4</v>
      </c>
      <c r="F135" s="37">
        <v>643.80000000000007</v>
      </c>
      <c r="G135" s="38">
        <v>622.60000000000014</v>
      </c>
      <c r="H135" s="38">
        <v>583.80000000000007</v>
      </c>
      <c r="I135" s="38">
        <v>562.60000000000014</v>
      </c>
      <c r="J135" s="38">
        <v>682.60000000000014</v>
      </c>
      <c r="K135" s="38">
        <v>703.80000000000018</v>
      </c>
      <c r="L135" s="38">
        <v>742.60000000000014</v>
      </c>
      <c r="M135" s="28">
        <v>665</v>
      </c>
      <c r="N135" s="28">
        <v>605</v>
      </c>
      <c r="O135" s="39">
        <v>10717650</v>
      </c>
      <c r="P135" s="40">
        <v>0.13349514563106796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44798</v>
      </c>
      <c r="E136" s="37">
        <v>1263.1500000000001</v>
      </c>
      <c r="F136" s="37">
        <v>1256.9333333333334</v>
      </c>
      <c r="G136" s="38">
        <v>1246.9166666666667</v>
      </c>
      <c r="H136" s="38">
        <v>1230.6833333333334</v>
      </c>
      <c r="I136" s="38">
        <v>1220.6666666666667</v>
      </c>
      <c r="J136" s="38">
        <v>1273.1666666666667</v>
      </c>
      <c r="K136" s="38">
        <v>1283.1833333333332</v>
      </c>
      <c r="L136" s="38">
        <v>1299.4166666666667</v>
      </c>
      <c r="M136" s="28">
        <v>1266.95</v>
      </c>
      <c r="N136" s="28">
        <v>1240.7</v>
      </c>
      <c r="O136" s="39">
        <v>11865000</v>
      </c>
      <c r="P136" s="40">
        <v>5.5023030001244866E-2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44798</v>
      </c>
      <c r="E137" s="37">
        <v>195.85</v>
      </c>
      <c r="F137" s="37">
        <v>194.26666666666665</v>
      </c>
      <c r="G137" s="38">
        <v>190.73333333333329</v>
      </c>
      <c r="H137" s="38">
        <v>185.61666666666665</v>
      </c>
      <c r="I137" s="38">
        <v>182.08333333333329</v>
      </c>
      <c r="J137" s="38">
        <v>199.3833333333333</v>
      </c>
      <c r="K137" s="38">
        <v>202.91666666666666</v>
      </c>
      <c r="L137" s="38">
        <v>208.0333333333333</v>
      </c>
      <c r="M137" s="28">
        <v>197.8</v>
      </c>
      <c r="N137" s="28">
        <v>189.15</v>
      </c>
      <c r="O137" s="39">
        <v>28540000</v>
      </c>
      <c r="P137" s="40">
        <v>-1.2730040127300401E-2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44798</v>
      </c>
      <c r="E138" s="37">
        <v>101.25</v>
      </c>
      <c r="F138" s="37">
        <v>101.05</v>
      </c>
      <c r="G138" s="38">
        <v>98.649999999999991</v>
      </c>
      <c r="H138" s="38">
        <v>96.05</v>
      </c>
      <c r="I138" s="38">
        <v>93.649999999999991</v>
      </c>
      <c r="J138" s="38">
        <v>103.64999999999999</v>
      </c>
      <c r="K138" s="38">
        <v>106.05</v>
      </c>
      <c r="L138" s="38">
        <v>108.64999999999999</v>
      </c>
      <c r="M138" s="28">
        <v>103.45</v>
      </c>
      <c r="N138" s="28">
        <v>98.45</v>
      </c>
      <c r="O138" s="39">
        <v>29226000</v>
      </c>
      <c r="P138" s="40">
        <v>2.3319327731092437E-2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44798</v>
      </c>
      <c r="E139" s="37">
        <v>534</v>
      </c>
      <c r="F139" s="37">
        <v>529.03333333333342</v>
      </c>
      <c r="G139" s="38">
        <v>523.16666666666686</v>
      </c>
      <c r="H139" s="38">
        <v>512.33333333333348</v>
      </c>
      <c r="I139" s="38">
        <v>506.46666666666692</v>
      </c>
      <c r="J139" s="38">
        <v>539.86666666666679</v>
      </c>
      <c r="K139" s="38">
        <v>545.73333333333335</v>
      </c>
      <c r="L139" s="38">
        <v>556.56666666666672</v>
      </c>
      <c r="M139" s="28">
        <v>534.9</v>
      </c>
      <c r="N139" s="28">
        <v>518.20000000000005</v>
      </c>
      <c r="O139" s="39">
        <v>9602400</v>
      </c>
      <c r="P139" s="40">
        <v>-7.1960297766749384E-3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44798</v>
      </c>
      <c r="E140" s="37">
        <v>8999.2999999999993</v>
      </c>
      <c r="F140" s="37">
        <v>8972.1</v>
      </c>
      <c r="G140" s="38">
        <v>8883.2000000000007</v>
      </c>
      <c r="H140" s="38">
        <v>8767.1</v>
      </c>
      <c r="I140" s="38">
        <v>8678.2000000000007</v>
      </c>
      <c r="J140" s="38">
        <v>9088.2000000000007</v>
      </c>
      <c r="K140" s="38">
        <v>9177.0999999999985</v>
      </c>
      <c r="L140" s="38">
        <v>9293.2000000000007</v>
      </c>
      <c r="M140" s="28">
        <v>9061</v>
      </c>
      <c r="N140" s="28">
        <v>8856</v>
      </c>
      <c r="O140" s="39">
        <v>3959800</v>
      </c>
      <c r="P140" s="40">
        <v>7.5818843509906997E-4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44798</v>
      </c>
      <c r="E141" s="37">
        <v>789.5</v>
      </c>
      <c r="F141" s="37">
        <v>787.44999999999993</v>
      </c>
      <c r="G141" s="38">
        <v>778.09999999999991</v>
      </c>
      <c r="H141" s="38">
        <v>766.69999999999993</v>
      </c>
      <c r="I141" s="38">
        <v>757.34999999999991</v>
      </c>
      <c r="J141" s="38">
        <v>798.84999999999991</v>
      </c>
      <c r="K141" s="38">
        <v>808.2</v>
      </c>
      <c r="L141" s="38">
        <v>819.59999999999991</v>
      </c>
      <c r="M141" s="28">
        <v>796.8</v>
      </c>
      <c r="N141" s="28">
        <v>776.05</v>
      </c>
      <c r="O141" s="39">
        <v>15707500</v>
      </c>
      <c r="P141" s="40">
        <v>-1.5165171049022296E-2</v>
      </c>
    </row>
    <row r="142" spans="1:16" ht="12.75" customHeight="1">
      <c r="A142" s="28">
        <v>132</v>
      </c>
      <c r="B142" s="29" t="s">
        <v>44</v>
      </c>
      <c r="C142" s="30" t="s">
        <v>434</v>
      </c>
      <c r="D142" s="31">
        <v>44798</v>
      </c>
      <c r="E142" s="37">
        <v>1296.9000000000001</v>
      </c>
      <c r="F142" s="37">
        <v>1300.8</v>
      </c>
      <c r="G142" s="38">
        <v>1280.0999999999999</v>
      </c>
      <c r="H142" s="38">
        <v>1263.3</v>
      </c>
      <c r="I142" s="38">
        <v>1242.5999999999999</v>
      </c>
      <c r="J142" s="38">
        <v>1317.6</v>
      </c>
      <c r="K142" s="38">
        <v>1338.3000000000002</v>
      </c>
      <c r="L142" s="38">
        <v>1355.1</v>
      </c>
      <c r="M142" s="28">
        <v>1321.5</v>
      </c>
      <c r="N142" s="28">
        <v>1284</v>
      </c>
      <c r="O142" s="39">
        <v>3027200</v>
      </c>
      <c r="P142" s="40">
        <v>3.7135278514588859E-3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44798</v>
      </c>
      <c r="E143" s="37">
        <v>1581.35</v>
      </c>
      <c r="F143" s="37">
        <v>1576.2</v>
      </c>
      <c r="G143" s="38">
        <v>1555.4</v>
      </c>
      <c r="H143" s="38">
        <v>1529.45</v>
      </c>
      <c r="I143" s="38">
        <v>1508.65</v>
      </c>
      <c r="J143" s="38">
        <v>1602.15</v>
      </c>
      <c r="K143" s="38">
        <v>1622.9499999999998</v>
      </c>
      <c r="L143" s="38">
        <v>1648.9</v>
      </c>
      <c r="M143" s="28">
        <v>1597</v>
      </c>
      <c r="N143" s="28">
        <v>1550.25</v>
      </c>
      <c r="O143" s="39">
        <v>776400</v>
      </c>
      <c r="P143" s="40">
        <v>-1.145912910618793E-2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44798</v>
      </c>
      <c r="E144" s="37">
        <v>825.5</v>
      </c>
      <c r="F144" s="37">
        <v>826.13333333333333</v>
      </c>
      <c r="G144" s="38">
        <v>817.31666666666661</v>
      </c>
      <c r="H144" s="38">
        <v>809.13333333333333</v>
      </c>
      <c r="I144" s="38">
        <v>800.31666666666661</v>
      </c>
      <c r="J144" s="38">
        <v>834.31666666666661</v>
      </c>
      <c r="K144" s="38">
        <v>843.13333333333344</v>
      </c>
      <c r="L144" s="38">
        <v>851.31666666666661</v>
      </c>
      <c r="M144" s="28">
        <v>834.95</v>
      </c>
      <c r="N144" s="28">
        <v>817.95</v>
      </c>
      <c r="O144" s="39">
        <v>1508650</v>
      </c>
      <c r="P144" s="40">
        <v>-6.8463842533162175E-3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44798</v>
      </c>
      <c r="E145" s="37">
        <v>767.95</v>
      </c>
      <c r="F145" s="37">
        <v>768.43333333333339</v>
      </c>
      <c r="G145" s="38">
        <v>755.86666666666679</v>
      </c>
      <c r="H145" s="38">
        <v>743.78333333333342</v>
      </c>
      <c r="I145" s="38">
        <v>731.21666666666681</v>
      </c>
      <c r="J145" s="38">
        <v>780.51666666666677</v>
      </c>
      <c r="K145" s="38">
        <v>793.08333333333337</v>
      </c>
      <c r="L145" s="38">
        <v>805.16666666666674</v>
      </c>
      <c r="M145" s="28">
        <v>781</v>
      </c>
      <c r="N145" s="28">
        <v>756.35</v>
      </c>
      <c r="O145" s="39">
        <v>3300800</v>
      </c>
      <c r="P145" s="40">
        <v>1.3261296660117878E-2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44798</v>
      </c>
      <c r="E146" s="37">
        <v>3545.15</v>
      </c>
      <c r="F146" s="37">
        <v>3515.75</v>
      </c>
      <c r="G146" s="38">
        <v>3478.6</v>
      </c>
      <c r="H146" s="38">
        <v>3412.0499999999997</v>
      </c>
      <c r="I146" s="38">
        <v>3374.8999999999996</v>
      </c>
      <c r="J146" s="38">
        <v>3582.3</v>
      </c>
      <c r="K146" s="38">
        <v>3619.45</v>
      </c>
      <c r="L146" s="38">
        <v>3686.0000000000005</v>
      </c>
      <c r="M146" s="28">
        <v>3552.9</v>
      </c>
      <c r="N146" s="28">
        <v>3449.2</v>
      </c>
      <c r="O146" s="39">
        <v>2742200</v>
      </c>
      <c r="P146" s="40">
        <v>6.4596638038611175E-3</v>
      </c>
    </row>
    <row r="147" spans="1:16" ht="12.75" customHeight="1">
      <c r="A147" s="28">
        <v>137</v>
      </c>
      <c r="B147" s="29" t="s">
        <v>49</v>
      </c>
      <c r="C147" s="30" t="s">
        <v>834</v>
      </c>
      <c r="D147" s="31">
        <v>44798</v>
      </c>
      <c r="E147" s="37">
        <v>130</v>
      </c>
      <c r="F147" s="37">
        <v>129.9</v>
      </c>
      <c r="G147" s="38">
        <v>127.10000000000002</v>
      </c>
      <c r="H147" s="38">
        <v>124.20000000000002</v>
      </c>
      <c r="I147" s="38">
        <v>121.40000000000003</v>
      </c>
      <c r="J147" s="38">
        <v>132.80000000000001</v>
      </c>
      <c r="K147" s="38">
        <v>135.60000000000002</v>
      </c>
      <c r="L147" s="38">
        <v>138.5</v>
      </c>
      <c r="M147" s="28">
        <v>132.69999999999999</v>
      </c>
      <c r="N147" s="28">
        <v>127</v>
      </c>
      <c r="O147" s="39">
        <v>45679500</v>
      </c>
      <c r="P147" s="40">
        <v>4.4126722896523349E-2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44798</v>
      </c>
      <c r="E148" s="37">
        <v>2377.5500000000002</v>
      </c>
      <c r="F148" s="37">
        <v>2360.9833333333336</v>
      </c>
      <c r="G148" s="38">
        <v>2326.9666666666672</v>
      </c>
      <c r="H148" s="38">
        <v>2276.3833333333337</v>
      </c>
      <c r="I148" s="38">
        <v>2242.3666666666672</v>
      </c>
      <c r="J148" s="38">
        <v>2411.5666666666671</v>
      </c>
      <c r="K148" s="38">
        <v>2445.5833333333335</v>
      </c>
      <c r="L148" s="38">
        <v>2496.166666666667</v>
      </c>
      <c r="M148" s="28">
        <v>2395</v>
      </c>
      <c r="N148" s="28">
        <v>2310.4</v>
      </c>
      <c r="O148" s="39">
        <v>2305625</v>
      </c>
      <c r="P148" s="40">
        <v>-2.4724257902139314E-2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44798</v>
      </c>
      <c r="E149" s="37">
        <v>88748.45</v>
      </c>
      <c r="F149" s="37">
        <v>88570.666666666672</v>
      </c>
      <c r="G149" s="38">
        <v>87677.78333333334</v>
      </c>
      <c r="H149" s="38">
        <v>86607.116666666669</v>
      </c>
      <c r="I149" s="38">
        <v>85714.233333333337</v>
      </c>
      <c r="J149" s="38">
        <v>89641.333333333343</v>
      </c>
      <c r="K149" s="38">
        <v>90534.216666666674</v>
      </c>
      <c r="L149" s="38">
        <v>91604.883333333346</v>
      </c>
      <c r="M149" s="28">
        <v>89463.55</v>
      </c>
      <c r="N149" s="28">
        <v>87500</v>
      </c>
      <c r="O149" s="39">
        <v>70310</v>
      </c>
      <c r="P149" s="40">
        <v>-1.3884992987377279E-2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44798</v>
      </c>
      <c r="E150" s="37">
        <v>1106.95</v>
      </c>
      <c r="F150" s="37">
        <v>1109.6666666666667</v>
      </c>
      <c r="G150" s="38">
        <v>1092.1833333333334</v>
      </c>
      <c r="H150" s="38">
        <v>1077.4166666666667</v>
      </c>
      <c r="I150" s="38">
        <v>1059.9333333333334</v>
      </c>
      <c r="J150" s="38">
        <v>1124.4333333333334</v>
      </c>
      <c r="K150" s="38">
        <v>1141.9166666666665</v>
      </c>
      <c r="L150" s="38">
        <v>1156.6833333333334</v>
      </c>
      <c r="M150" s="28">
        <v>1127.1500000000001</v>
      </c>
      <c r="N150" s="28">
        <v>1094.9000000000001</v>
      </c>
      <c r="O150" s="39">
        <v>4908750</v>
      </c>
      <c r="P150" s="40">
        <v>-2.6548672566371681E-2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44798</v>
      </c>
      <c r="E151" s="37">
        <v>299.64999999999998</v>
      </c>
      <c r="F151" s="37">
        <v>300.34999999999997</v>
      </c>
      <c r="G151" s="38">
        <v>293.19999999999993</v>
      </c>
      <c r="H151" s="38">
        <v>286.74999999999994</v>
      </c>
      <c r="I151" s="38">
        <v>279.59999999999991</v>
      </c>
      <c r="J151" s="38">
        <v>306.79999999999995</v>
      </c>
      <c r="K151" s="38">
        <v>313.94999999999993</v>
      </c>
      <c r="L151" s="38">
        <v>320.39999999999998</v>
      </c>
      <c r="M151" s="28">
        <v>307.5</v>
      </c>
      <c r="N151" s="28">
        <v>293.89999999999998</v>
      </c>
      <c r="O151" s="39">
        <v>2731200</v>
      </c>
      <c r="P151" s="40">
        <v>0.11277705345501955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44798</v>
      </c>
      <c r="E152" s="37">
        <v>77.8</v>
      </c>
      <c r="F152" s="37">
        <v>78</v>
      </c>
      <c r="G152" s="38">
        <v>76.5</v>
      </c>
      <c r="H152" s="38">
        <v>75.2</v>
      </c>
      <c r="I152" s="38">
        <v>73.7</v>
      </c>
      <c r="J152" s="38">
        <v>79.3</v>
      </c>
      <c r="K152" s="38">
        <v>80.8</v>
      </c>
      <c r="L152" s="38">
        <v>82.1</v>
      </c>
      <c r="M152" s="28">
        <v>79.5</v>
      </c>
      <c r="N152" s="28">
        <v>76.7</v>
      </c>
      <c r="O152" s="39">
        <v>63176250</v>
      </c>
      <c r="P152" s="40">
        <v>-1.314479187412866E-2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44798</v>
      </c>
      <c r="E153" s="37">
        <v>4273.3999999999996</v>
      </c>
      <c r="F153" s="37">
        <v>4285.333333333333</v>
      </c>
      <c r="G153" s="38">
        <v>4170.6666666666661</v>
      </c>
      <c r="H153" s="38">
        <v>4067.9333333333334</v>
      </c>
      <c r="I153" s="38">
        <v>3953.2666666666664</v>
      </c>
      <c r="J153" s="38">
        <v>4388.0666666666657</v>
      </c>
      <c r="K153" s="38">
        <v>4502.7333333333318</v>
      </c>
      <c r="L153" s="38">
        <v>4605.4666666666653</v>
      </c>
      <c r="M153" s="28">
        <v>4400</v>
      </c>
      <c r="N153" s="28">
        <v>4182.6000000000004</v>
      </c>
      <c r="O153" s="39">
        <v>1559750</v>
      </c>
      <c r="P153" s="40">
        <v>8.6492603669873092E-3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44798</v>
      </c>
      <c r="E154" s="37">
        <v>4338.1000000000004</v>
      </c>
      <c r="F154" s="37">
        <v>4321.1166666666668</v>
      </c>
      <c r="G154" s="38">
        <v>4273.2333333333336</v>
      </c>
      <c r="H154" s="38">
        <v>4208.3666666666668</v>
      </c>
      <c r="I154" s="38">
        <v>4160.4833333333336</v>
      </c>
      <c r="J154" s="38">
        <v>4385.9833333333336</v>
      </c>
      <c r="K154" s="38">
        <v>4433.8666666666668</v>
      </c>
      <c r="L154" s="38">
        <v>4498.7333333333336</v>
      </c>
      <c r="M154" s="28">
        <v>4369</v>
      </c>
      <c r="N154" s="28">
        <v>4256.25</v>
      </c>
      <c r="O154" s="39">
        <v>566550</v>
      </c>
      <c r="P154" s="40">
        <v>-6.394052044609666E-2</v>
      </c>
    </row>
    <row r="155" spans="1:16" ht="12.75" customHeight="1">
      <c r="A155" s="28">
        <v>145</v>
      </c>
      <c r="B155" s="29" t="s">
        <v>56</v>
      </c>
      <c r="C155" s="30" t="s">
        <v>166</v>
      </c>
      <c r="D155" s="31">
        <v>44798</v>
      </c>
      <c r="E155" s="37">
        <v>19886.7</v>
      </c>
      <c r="F155" s="37">
        <v>19766.3</v>
      </c>
      <c r="G155" s="38">
        <v>19582.649999999998</v>
      </c>
      <c r="H155" s="38">
        <v>19278.599999999999</v>
      </c>
      <c r="I155" s="38">
        <v>19094.949999999997</v>
      </c>
      <c r="J155" s="38">
        <v>20070.349999999999</v>
      </c>
      <c r="K155" s="38">
        <v>20254</v>
      </c>
      <c r="L155" s="38">
        <v>20558.05</v>
      </c>
      <c r="M155" s="28">
        <v>19949.95</v>
      </c>
      <c r="N155" s="28">
        <v>19462.25</v>
      </c>
      <c r="O155" s="39">
        <v>392880</v>
      </c>
      <c r="P155" s="40">
        <v>5.7341798074953924E-3</v>
      </c>
    </row>
    <row r="156" spans="1:16" ht="12.75" customHeight="1">
      <c r="A156" s="28">
        <v>146</v>
      </c>
      <c r="B156" s="29" t="s">
        <v>119</v>
      </c>
      <c r="C156" s="30" t="s">
        <v>167</v>
      </c>
      <c r="D156" s="31">
        <v>44798</v>
      </c>
      <c r="E156" s="37">
        <v>107.35</v>
      </c>
      <c r="F156" s="37">
        <v>107.21666666666665</v>
      </c>
      <c r="G156" s="38">
        <v>105.48333333333331</v>
      </c>
      <c r="H156" s="38">
        <v>103.61666666666665</v>
      </c>
      <c r="I156" s="38">
        <v>101.8833333333333</v>
      </c>
      <c r="J156" s="38">
        <v>109.08333333333331</v>
      </c>
      <c r="K156" s="38">
        <v>110.81666666666666</v>
      </c>
      <c r="L156" s="38">
        <v>112.68333333333332</v>
      </c>
      <c r="M156" s="28">
        <v>108.95</v>
      </c>
      <c r="N156" s="28">
        <v>105.35</v>
      </c>
      <c r="O156" s="39">
        <v>91853650</v>
      </c>
      <c r="P156" s="40">
        <v>7.4833398667189341E-2</v>
      </c>
    </row>
    <row r="157" spans="1:16" ht="12.75" customHeight="1">
      <c r="A157" s="28">
        <v>147</v>
      </c>
      <c r="B157" s="29" t="s">
        <v>168</v>
      </c>
      <c r="C157" s="30" t="s">
        <v>169</v>
      </c>
      <c r="D157" s="31">
        <v>44798</v>
      </c>
      <c r="E157" s="37">
        <v>152.05000000000001</v>
      </c>
      <c r="F157" s="37">
        <v>153.65</v>
      </c>
      <c r="G157" s="38">
        <v>148.9</v>
      </c>
      <c r="H157" s="38">
        <v>145.75</v>
      </c>
      <c r="I157" s="38">
        <v>141</v>
      </c>
      <c r="J157" s="38">
        <v>156.80000000000001</v>
      </c>
      <c r="K157" s="38">
        <v>161.55000000000001</v>
      </c>
      <c r="L157" s="38">
        <v>164.70000000000002</v>
      </c>
      <c r="M157" s="28">
        <v>158.4</v>
      </c>
      <c r="N157" s="28">
        <v>150.5</v>
      </c>
      <c r="O157" s="39">
        <v>62306700</v>
      </c>
      <c r="P157" s="40">
        <v>-6.1716738197424896E-2</v>
      </c>
    </row>
    <row r="158" spans="1:16" ht="12.75" customHeight="1">
      <c r="A158" s="28">
        <v>148</v>
      </c>
      <c r="B158" s="29" t="s">
        <v>96</v>
      </c>
      <c r="C158" s="30" t="s">
        <v>268</v>
      </c>
      <c r="D158" s="31">
        <v>44798</v>
      </c>
      <c r="E158" s="37">
        <v>900.15</v>
      </c>
      <c r="F158" s="37">
        <v>899.9</v>
      </c>
      <c r="G158" s="38">
        <v>881.05</v>
      </c>
      <c r="H158" s="38">
        <v>861.94999999999993</v>
      </c>
      <c r="I158" s="38">
        <v>843.09999999999991</v>
      </c>
      <c r="J158" s="38">
        <v>919</v>
      </c>
      <c r="K158" s="38">
        <v>937.85000000000014</v>
      </c>
      <c r="L158" s="38">
        <v>956.95</v>
      </c>
      <c r="M158" s="28">
        <v>918.75</v>
      </c>
      <c r="N158" s="28">
        <v>880.8</v>
      </c>
      <c r="O158" s="39">
        <v>4933600</v>
      </c>
      <c r="P158" s="40">
        <v>-3.5049288061336253E-2</v>
      </c>
    </row>
    <row r="159" spans="1:16" ht="12.75" customHeight="1">
      <c r="A159" s="28">
        <v>149</v>
      </c>
      <c r="B159" s="29" t="s">
        <v>86</v>
      </c>
      <c r="C159" s="30" t="s">
        <v>443</v>
      </c>
      <c r="D159" s="31">
        <v>44798</v>
      </c>
      <c r="E159" s="37">
        <v>3327.25</v>
      </c>
      <c r="F159" s="37">
        <v>3315.7999999999997</v>
      </c>
      <c r="G159" s="38">
        <v>3254.0999999999995</v>
      </c>
      <c r="H159" s="38">
        <v>3180.95</v>
      </c>
      <c r="I159" s="38">
        <v>3119.2499999999995</v>
      </c>
      <c r="J159" s="38">
        <v>3388.9499999999994</v>
      </c>
      <c r="K159" s="38">
        <v>3450.6499999999992</v>
      </c>
      <c r="L159" s="38">
        <v>3523.7999999999993</v>
      </c>
      <c r="M159" s="28">
        <v>3377.5</v>
      </c>
      <c r="N159" s="28">
        <v>3242.65</v>
      </c>
      <c r="O159" s="39">
        <v>407600</v>
      </c>
      <c r="P159" s="40">
        <v>-1.6409266409266408E-2</v>
      </c>
    </row>
    <row r="160" spans="1:16" ht="12.75" customHeight="1">
      <c r="A160" s="28">
        <v>150</v>
      </c>
      <c r="B160" s="29" t="s">
        <v>79</v>
      </c>
      <c r="C160" s="30" t="s">
        <v>170</v>
      </c>
      <c r="D160" s="31">
        <v>44798</v>
      </c>
      <c r="E160" s="37">
        <v>133.15</v>
      </c>
      <c r="F160" s="37">
        <v>132.76666666666668</v>
      </c>
      <c r="G160" s="38">
        <v>131.43333333333337</v>
      </c>
      <c r="H160" s="38">
        <v>129.7166666666667</v>
      </c>
      <c r="I160" s="38">
        <v>128.38333333333338</v>
      </c>
      <c r="J160" s="38">
        <v>134.48333333333335</v>
      </c>
      <c r="K160" s="38">
        <v>135.81666666666666</v>
      </c>
      <c r="L160" s="38">
        <v>137.53333333333333</v>
      </c>
      <c r="M160" s="28">
        <v>134.1</v>
      </c>
      <c r="N160" s="28">
        <v>131.05000000000001</v>
      </c>
      <c r="O160" s="39">
        <v>47747700</v>
      </c>
      <c r="P160" s="40">
        <v>-1.1792828685258964E-2</v>
      </c>
    </row>
    <row r="161" spans="1:16" ht="12.75" customHeight="1">
      <c r="A161" s="28">
        <v>151</v>
      </c>
      <c r="B161" s="29" t="s">
        <v>40</v>
      </c>
      <c r="C161" s="30" t="s">
        <v>171</v>
      </c>
      <c r="D161" s="31">
        <v>44798</v>
      </c>
      <c r="E161" s="37">
        <v>49041.5</v>
      </c>
      <c r="F161" s="37">
        <v>48713.616666666669</v>
      </c>
      <c r="G161" s="38">
        <v>48227.883333333339</v>
      </c>
      <c r="H161" s="38">
        <v>47414.26666666667</v>
      </c>
      <c r="I161" s="38">
        <v>46928.53333333334</v>
      </c>
      <c r="J161" s="38">
        <v>49527.233333333337</v>
      </c>
      <c r="K161" s="38">
        <v>50012.966666666674</v>
      </c>
      <c r="L161" s="38">
        <v>50826.583333333336</v>
      </c>
      <c r="M161" s="28">
        <v>49199.35</v>
      </c>
      <c r="N161" s="28">
        <v>47900</v>
      </c>
      <c r="O161" s="39">
        <v>101415</v>
      </c>
      <c r="P161" s="40">
        <v>-1.1115986543805762E-2</v>
      </c>
    </row>
    <row r="162" spans="1:16" ht="12.75" customHeight="1">
      <c r="A162" s="28">
        <v>152</v>
      </c>
      <c r="B162" s="29" t="s">
        <v>47</v>
      </c>
      <c r="C162" s="30" t="s">
        <v>172</v>
      </c>
      <c r="D162" s="31">
        <v>44798</v>
      </c>
      <c r="E162" s="37">
        <v>1735.5</v>
      </c>
      <c r="F162" s="37">
        <v>1742.3999999999999</v>
      </c>
      <c r="G162" s="38">
        <v>1698.7999999999997</v>
      </c>
      <c r="H162" s="38">
        <v>1662.1</v>
      </c>
      <c r="I162" s="38">
        <v>1618.4999999999998</v>
      </c>
      <c r="J162" s="38">
        <v>1779.0999999999997</v>
      </c>
      <c r="K162" s="38">
        <v>1822.6999999999996</v>
      </c>
      <c r="L162" s="38">
        <v>1859.3999999999996</v>
      </c>
      <c r="M162" s="28">
        <v>1786</v>
      </c>
      <c r="N162" s="28">
        <v>1705.7</v>
      </c>
      <c r="O162" s="39">
        <v>4429425</v>
      </c>
      <c r="P162" s="40">
        <v>5.8000525486074622E-2</v>
      </c>
    </row>
    <row r="163" spans="1:16" ht="12.75" customHeight="1">
      <c r="A163" s="28">
        <v>153</v>
      </c>
      <c r="B163" s="29" t="s">
        <v>86</v>
      </c>
      <c r="C163" s="30" t="s">
        <v>448</v>
      </c>
      <c r="D163" s="31">
        <v>44798</v>
      </c>
      <c r="E163" s="37">
        <v>3780.65</v>
      </c>
      <c r="F163" s="37">
        <v>3776.4833333333336</v>
      </c>
      <c r="G163" s="38">
        <v>3698.0166666666673</v>
      </c>
      <c r="H163" s="38">
        <v>3615.3833333333337</v>
      </c>
      <c r="I163" s="38">
        <v>3536.9166666666674</v>
      </c>
      <c r="J163" s="38">
        <v>3859.1166666666672</v>
      </c>
      <c r="K163" s="38">
        <v>3937.5833333333335</v>
      </c>
      <c r="L163" s="38">
        <v>4020.2166666666672</v>
      </c>
      <c r="M163" s="28">
        <v>3854.95</v>
      </c>
      <c r="N163" s="28">
        <v>3693.85</v>
      </c>
      <c r="O163" s="39">
        <v>562050</v>
      </c>
      <c r="P163" s="40">
        <v>-7.2295122555087896E-2</v>
      </c>
    </row>
    <row r="164" spans="1:16" ht="12.75" customHeight="1">
      <c r="A164" s="28">
        <v>154</v>
      </c>
      <c r="B164" s="29" t="s">
        <v>79</v>
      </c>
      <c r="C164" s="30" t="s">
        <v>173</v>
      </c>
      <c r="D164" s="31">
        <v>44798</v>
      </c>
      <c r="E164" s="37">
        <v>214.5</v>
      </c>
      <c r="F164" s="37">
        <v>215.76666666666665</v>
      </c>
      <c r="G164" s="38">
        <v>211.73333333333329</v>
      </c>
      <c r="H164" s="38">
        <v>208.96666666666664</v>
      </c>
      <c r="I164" s="38">
        <v>204.93333333333328</v>
      </c>
      <c r="J164" s="38">
        <v>218.5333333333333</v>
      </c>
      <c r="K164" s="38">
        <v>222.56666666666666</v>
      </c>
      <c r="L164" s="38">
        <v>225.33333333333331</v>
      </c>
      <c r="M164" s="28">
        <v>219.8</v>
      </c>
      <c r="N164" s="28">
        <v>213</v>
      </c>
      <c r="O164" s="39">
        <v>14247000</v>
      </c>
      <c r="P164" s="40">
        <v>2.371200689803837E-2</v>
      </c>
    </row>
    <row r="165" spans="1:16" ht="12.75" customHeight="1">
      <c r="A165" s="28">
        <v>155</v>
      </c>
      <c r="B165" s="29" t="s">
        <v>63</v>
      </c>
      <c r="C165" s="30" t="s">
        <v>174</v>
      </c>
      <c r="D165" s="31">
        <v>44798</v>
      </c>
      <c r="E165" s="37">
        <v>119.05</v>
      </c>
      <c r="F165" s="37">
        <v>119.13333333333333</v>
      </c>
      <c r="G165" s="38">
        <v>117.81666666666665</v>
      </c>
      <c r="H165" s="38">
        <v>116.58333333333333</v>
      </c>
      <c r="I165" s="38">
        <v>115.26666666666665</v>
      </c>
      <c r="J165" s="38">
        <v>120.36666666666665</v>
      </c>
      <c r="K165" s="38">
        <v>121.68333333333331</v>
      </c>
      <c r="L165" s="38">
        <v>122.91666666666664</v>
      </c>
      <c r="M165" s="28">
        <v>120.45</v>
      </c>
      <c r="N165" s="28">
        <v>117.9</v>
      </c>
      <c r="O165" s="39">
        <v>28916800</v>
      </c>
      <c r="P165" s="40">
        <v>1.503113592441486E-3</v>
      </c>
    </row>
    <row r="166" spans="1:16" ht="12.75" customHeight="1">
      <c r="A166" s="28">
        <v>156</v>
      </c>
      <c r="B166" s="29" t="s">
        <v>56</v>
      </c>
      <c r="C166" s="30" t="s">
        <v>176</v>
      </c>
      <c r="D166" s="31">
        <v>44798</v>
      </c>
      <c r="E166" s="37">
        <v>2557.85</v>
      </c>
      <c r="F166" s="37">
        <v>2545.6833333333334</v>
      </c>
      <c r="G166" s="38">
        <v>2526.3666666666668</v>
      </c>
      <c r="H166" s="38">
        <v>2494.8833333333332</v>
      </c>
      <c r="I166" s="38">
        <v>2475.5666666666666</v>
      </c>
      <c r="J166" s="38">
        <v>2577.166666666667</v>
      </c>
      <c r="K166" s="38">
        <v>2596.4833333333336</v>
      </c>
      <c r="L166" s="38">
        <v>2627.9666666666672</v>
      </c>
      <c r="M166" s="28">
        <v>2565</v>
      </c>
      <c r="N166" s="28">
        <v>2514.1999999999998</v>
      </c>
      <c r="O166" s="39">
        <v>2759250</v>
      </c>
      <c r="P166" s="40">
        <v>-1.8846119655080453E-2</v>
      </c>
    </row>
    <row r="167" spans="1:16" ht="12.75" customHeight="1">
      <c r="A167" s="28">
        <v>157</v>
      </c>
      <c r="B167" s="29" t="s">
        <v>38</v>
      </c>
      <c r="C167" s="30" t="s">
        <v>177</v>
      </c>
      <c r="D167" s="31">
        <v>44798</v>
      </c>
      <c r="E167" s="37">
        <v>3157.85</v>
      </c>
      <c r="F167" s="37">
        <v>3153.9666666666672</v>
      </c>
      <c r="G167" s="38">
        <v>3083.9333333333343</v>
      </c>
      <c r="H167" s="38">
        <v>3010.0166666666673</v>
      </c>
      <c r="I167" s="38">
        <v>2939.9833333333345</v>
      </c>
      <c r="J167" s="38">
        <v>3227.8833333333341</v>
      </c>
      <c r="K167" s="38">
        <v>3297.916666666667</v>
      </c>
      <c r="L167" s="38">
        <v>3371.8333333333339</v>
      </c>
      <c r="M167" s="28">
        <v>3224</v>
      </c>
      <c r="N167" s="28">
        <v>3080.05</v>
      </c>
      <c r="O167" s="39">
        <v>1853750</v>
      </c>
      <c r="P167" s="40">
        <v>7.153179190751445E-2</v>
      </c>
    </row>
    <row r="168" spans="1:16" ht="12.75" customHeight="1">
      <c r="A168" s="28">
        <v>158</v>
      </c>
      <c r="B168" s="29" t="s">
        <v>58</v>
      </c>
      <c r="C168" s="30" t="s">
        <v>178</v>
      </c>
      <c r="D168" s="31">
        <v>44798</v>
      </c>
      <c r="E168" s="37">
        <v>33.549999999999997</v>
      </c>
      <c r="F168" s="37">
        <v>33.666666666666664</v>
      </c>
      <c r="G168" s="38">
        <v>32.93333333333333</v>
      </c>
      <c r="H168" s="38">
        <v>32.316666666666663</v>
      </c>
      <c r="I168" s="38">
        <v>31.583333333333329</v>
      </c>
      <c r="J168" s="38">
        <v>34.283333333333331</v>
      </c>
      <c r="K168" s="38">
        <v>35.016666666666666</v>
      </c>
      <c r="L168" s="38">
        <v>35.633333333333333</v>
      </c>
      <c r="M168" s="28">
        <v>34.4</v>
      </c>
      <c r="N168" s="28">
        <v>33.049999999999997</v>
      </c>
      <c r="O168" s="39">
        <v>204128000</v>
      </c>
      <c r="P168" s="40">
        <v>-5.4837446141793968E-4</v>
      </c>
    </row>
    <row r="169" spans="1:16" ht="12.75" customHeight="1">
      <c r="A169" s="28">
        <v>159</v>
      </c>
      <c r="B169" s="29" t="s">
        <v>44</v>
      </c>
      <c r="C169" s="30" t="s">
        <v>270</v>
      </c>
      <c r="D169" s="31">
        <v>44798</v>
      </c>
      <c r="E169" s="37">
        <v>2375.1999999999998</v>
      </c>
      <c r="F169" s="37">
        <v>2365.0833333333335</v>
      </c>
      <c r="G169" s="38">
        <v>2335.6166666666668</v>
      </c>
      <c r="H169" s="38">
        <v>2296.0333333333333</v>
      </c>
      <c r="I169" s="38">
        <v>2266.5666666666666</v>
      </c>
      <c r="J169" s="38">
        <v>2404.666666666667</v>
      </c>
      <c r="K169" s="38">
        <v>2434.1333333333332</v>
      </c>
      <c r="L169" s="38">
        <v>2473.7166666666672</v>
      </c>
      <c r="M169" s="28">
        <v>2394.5500000000002</v>
      </c>
      <c r="N169" s="28">
        <v>2325.5</v>
      </c>
      <c r="O169" s="39">
        <v>1009800</v>
      </c>
      <c r="P169" s="40">
        <v>-3.3591731266149873E-2</v>
      </c>
    </row>
    <row r="170" spans="1:16" ht="12.75" customHeight="1">
      <c r="A170" s="28">
        <v>160</v>
      </c>
      <c r="B170" s="29" t="s">
        <v>168</v>
      </c>
      <c r="C170" s="30" t="s">
        <v>179</v>
      </c>
      <c r="D170" s="31">
        <v>44798</v>
      </c>
      <c r="E170" s="37">
        <v>218.95</v>
      </c>
      <c r="F170" s="37">
        <v>219.53333333333333</v>
      </c>
      <c r="G170" s="38">
        <v>216.76666666666665</v>
      </c>
      <c r="H170" s="38">
        <v>214.58333333333331</v>
      </c>
      <c r="I170" s="38">
        <v>211.81666666666663</v>
      </c>
      <c r="J170" s="38">
        <v>221.71666666666667</v>
      </c>
      <c r="K170" s="38">
        <v>224.48333333333338</v>
      </c>
      <c r="L170" s="38">
        <v>226.66666666666669</v>
      </c>
      <c r="M170" s="28">
        <v>222.3</v>
      </c>
      <c r="N170" s="28">
        <v>217.35</v>
      </c>
      <c r="O170" s="39">
        <v>44055900</v>
      </c>
      <c r="P170" s="40">
        <v>-3.4782608695652174E-2</v>
      </c>
    </row>
    <row r="171" spans="1:16" ht="12.75" customHeight="1">
      <c r="A171" s="28">
        <v>161</v>
      </c>
      <c r="B171" s="29" t="s">
        <v>180</v>
      </c>
      <c r="C171" s="30" t="s">
        <v>181</v>
      </c>
      <c r="D171" s="31">
        <v>44798</v>
      </c>
      <c r="E171" s="37">
        <v>2152.0500000000002</v>
      </c>
      <c r="F171" s="37">
        <v>2170.4166666666665</v>
      </c>
      <c r="G171" s="38">
        <v>2123.833333333333</v>
      </c>
      <c r="H171" s="38">
        <v>2095.6166666666663</v>
      </c>
      <c r="I171" s="38">
        <v>2049.0333333333328</v>
      </c>
      <c r="J171" s="38">
        <v>2198.6333333333332</v>
      </c>
      <c r="K171" s="38">
        <v>2245.2166666666662</v>
      </c>
      <c r="L171" s="38">
        <v>2273.4333333333334</v>
      </c>
      <c r="M171" s="28">
        <v>2217</v>
      </c>
      <c r="N171" s="28">
        <v>2142.1999999999998</v>
      </c>
      <c r="O171" s="39">
        <v>2711841</v>
      </c>
      <c r="P171" s="40">
        <v>-8.7771496578399281E-3</v>
      </c>
    </row>
    <row r="172" spans="1:16" ht="12.75" customHeight="1">
      <c r="A172" s="28">
        <v>162</v>
      </c>
      <c r="B172" s="29" t="s">
        <v>44</v>
      </c>
      <c r="C172" s="30" t="s">
        <v>460</v>
      </c>
      <c r="D172" s="31">
        <v>44798</v>
      </c>
      <c r="E172" s="37">
        <v>189.65</v>
      </c>
      <c r="F172" s="37">
        <v>189.16666666666666</v>
      </c>
      <c r="G172" s="38">
        <v>185.83333333333331</v>
      </c>
      <c r="H172" s="38">
        <v>182.01666666666665</v>
      </c>
      <c r="I172" s="38">
        <v>178.68333333333331</v>
      </c>
      <c r="J172" s="38">
        <v>192.98333333333332</v>
      </c>
      <c r="K172" s="38">
        <v>196.31666666666663</v>
      </c>
      <c r="L172" s="38">
        <v>200.13333333333333</v>
      </c>
      <c r="M172" s="28">
        <v>192.5</v>
      </c>
      <c r="N172" s="28">
        <v>185.35</v>
      </c>
      <c r="O172" s="39">
        <v>10748500</v>
      </c>
      <c r="P172" s="40">
        <v>-5.5051813471502587E-3</v>
      </c>
    </row>
    <row r="173" spans="1:16" ht="12.75" customHeight="1">
      <c r="A173" s="28">
        <v>163</v>
      </c>
      <c r="B173" s="29" t="s">
        <v>42</v>
      </c>
      <c r="C173" s="30" t="s">
        <v>182</v>
      </c>
      <c r="D173" s="31">
        <v>44798</v>
      </c>
      <c r="E173" s="37">
        <v>736.15</v>
      </c>
      <c r="F173" s="37">
        <v>730.76666666666677</v>
      </c>
      <c r="G173" s="38">
        <v>723.03333333333353</v>
      </c>
      <c r="H173" s="38">
        <v>709.91666666666674</v>
      </c>
      <c r="I173" s="38">
        <v>702.18333333333351</v>
      </c>
      <c r="J173" s="38">
        <v>743.88333333333355</v>
      </c>
      <c r="K173" s="38">
        <v>751.6166666666669</v>
      </c>
      <c r="L173" s="38">
        <v>764.73333333333358</v>
      </c>
      <c r="M173" s="28">
        <v>738.5</v>
      </c>
      <c r="N173" s="28">
        <v>717.65</v>
      </c>
      <c r="O173" s="39">
        <v>5130600</v>
      </c>
      <c r="P173" s="40">
        <v>-2.9113720443944023E-2</v>
      </c>
    </row>
    <row r="174" spans="1:16" ht="12.75" customHeight="1">
      <c r="A174" s="28">
        <v>164</v>
      </c>
      <c r="B174" s="29" t="s">
        <v>58</v>
      </c>
      <c r="C174" s="30" t="s">
        <v>183</v>
      </c>
      <c r="D174" s="31">
        <v>44798</v>
      </c>
      <c r="E174" s="37">
        <v>96.7</v>
      </c>
      <c r="F174" s="37">
        <v>96.649999999999991</v>
      </c>
      <c r="G174" s="38">
        <v>94.299999999999983</v>
      </c>
      <c r="H174" s="38">
        <v>91.899999999999991</v>
      </c>
      <c r="I174" s="38">
        <v>89.549999999999983</v>
      </c>
      <c r="J174" s="38">
        <v>99.049999999999983</v>
      </c>
      <c r="K174" s="38">
        <v>101.39999999999998</v>
      </c>
      <c r="L174" s="38">
        <v>103.79999999999998</v>
      </c>
      <c r="M174" s="28">
        <v>99</v>
      </c>
      <c r="N174" s="28">
        <v>94.25</v>
      </c>
      <c r="O174" s="39">
        <v>46820000</v>
      </c>
      <c r="P174" s="40">
        <v>1.5508079384014748E-2</v>
      </c>
    </row>
    <row r="175" spans="1:16" ht="12.75" customHeight="1">
      <c r="A175" s="28">
        <v>165</v>
      </c>
      <c r="B175" s="29" t="s">
        <v>168</v>
      </c>
      <c r="C175" s="30" t="s">
        <v>184</v>
      </c>
      <c r="D175" s="31">
        <v>44798</v>
      </c>
      <c r="E175" s="37">
        <v>133.25</v>
      </c>
      <c r="F175" s="37">
        <v>133.29999999999998</v>
      </c>
      <c r="G175" s="38">
        <v>131.69999999999996</v>
      </c>
      <c r="H175" s="38">
        <v>130.14999999999998</v>
      </c>
      <c r="I175" s="38">
        <v>128.54999999999995</v>
      </c>
      <c r="J175" s="38">
        <v>134.84999999999997</v>
      </c>
      <c r="K175" s="38">
        <v>136.44999999999999</v>
      </c>
      <c r="L175" s="38">
        <v>137.99999999999997</v>
      </c>
      <c r="M175" s="28">
        <v>134.9</v>
      </c>
      <c r="N175" s="28">
        <v>131.75</v>
      </c>
      <c r="O175" s="39">
        <v>22326000</v>
      </c>
      <c r="P175" s="40">
        <v>-5.3461641272387062E-3</v>
      </c>
    </row>
    <row r="176" spans="1:16" ht="12.75" customHeight="1">
      <c r="A176" s="28">
        <v>166</v>
      </c>
      <c r="B176" s="228" t="s">
        <v>79</v>
      </c>
      <c r="C176" s="30" t="s">
        <v>185</v>
      </c>
      <c r="D176" s="31">
        <v>44798</v>
      </c>
      <c r="E176" s="37">
        <v>2572.85</v>
      </c>
      <c r="F176" s="37">
        <v>2575.7166666666667</v>
      </c>
      <c r="G176" s="38">
        <v>2535.2333333333336</v>
      </c>
      <c r="H176" s="38">
        <v>2497.6166666666668</v>
      </c>
      <c r="I176" s="38">
        <v>2457.1333333333337</v>
      </c>
      <c r="J176" s="38">
        <v>2613.3333333333335</v>
      </c>
      <c r="K176" s="38">
        <v>2653.8166666666662</v>
      </c>
      <c r="L176" s="38">
        <v>2691.4333333333334</v>
      </c>
      <c r="M176" s="28">
        <v>2616.1999999999998</v>
      </c>
      <c r="N176" s="28">
        <v>2538.1</v>
      </c>
      <c r="O176" s="39">
        <v>32983250</v>
      </c>
      <c r="P176" s="40">
        <v>2.7667645523870354E-2</v>
      </c>
    </row>
    <row r="177" spans="1:16" ht="12.75" customHeight="1">
      <c r="A177" s="28">
        <v>167</v>
      </c>
      <c r="B177" s="29" t="s">
        <v>119</v>
      </c>
      <c r="C177" s="30" t="s">
        <v>186</v>
      </c>
      <c r="D177" s="31">
        <v>44798</v>
      </c>
      <c r="E177" s="37">
        <v>77.349999999999994</v>
      </c>
      <c r="F177" s="37">
        <v>77.333333333333329</v>
      </c>
      <c r="G177" s="38">
        <v>76.166666666666657</v>
      </c>
      <c r="H177" s="38">
        <v>74.983333333333334</v>
      </c>
      <c r="I177" s="38">
        <v>73.816666666666663</v>
      </c>
      <c r="J177" s="38">
        <v>78.516666666666652</v>
      </c>
      <c r="K177" s="38">
        <v>79.683333333333309</v>
      </c>
      <c r="L177" s="38">
        <v>80.866666666666646</v>
      </c>
      <c r="M177" s="28">
        <v>78.5</v>
      </c>
      <c r="N177" s="28">
        <v>76.150000000000006</v>
      </c>
      <c r="O177" s="39">
        <v>108492000</v>
      </c>
      <c r="P177" s="40">
        <v>6.087100879862764E-4</v>
      </c>
    </row>
    <row r="178" spans="1:16" ht="12.75" customHeight="1">
      <c r="A178" s="28">
        <v>168</v>
      </c>
      <c r="B178" s="29" t="s">
        <v>58</v>
      </c>
      <c r="C178" s="30" t="s">
        <v>273</v>
      </c>
      <c r="D178" s="31">
        <v>44798</v>
      </c>
      <c r="E178" s="37">
        <v>947.95</v>
      </c>
      <c r="F178" s="37">
        <v>945.7166666666667</v>
      </c>
      <c r="G178" s="38">
        <v>938.48333333333335</v>
      </c>
      <c r="H178" s="38">
        <v>929.01666666666665</v>
      </c>
      <c r="I178" s="38">
        <v>921.7833333333333</v>
      </c>
      <c r="J178" s="38">
        <v>955.18333333333339</v>
      </c>
      <c r="K178" s="38">
        <v>962.41666666666674</v>
      </c>
      <c r="L178" s="38">
        <v>971.88333333333344</v>
      </c>
      <c r="M178" s="28">
        <v>952.95</v>
      </c>
      <c r="N178" s="28">
        <v>936.25</v>
      </c>
      <c r="O178" s="39">
        <v>6000000</v>
      </c>
      <c r="P178" s="40">
        <v>-1.7424341674308921E-2</v>
      </c>
    </row>
    <row r="179" spans="1:16" ht="12.75" customHeight="1">
      <c r="A179" s="28">
        <v>169</v>
      </c>
      <c r="B179" s="29" t="s">
        <v>63</v>
      </c>
      <c r="C179" s="30" t="s">
        <v>187</v>
      </c>
      <c r="D179" s="31">
        <v>44798</v>
      </c>
      <c r="E179" s="37">
        <v>1281.1500000000001</v>
      </c>
      <c r="F179" s="37">
        <v>1281.8333333333333</v>
      </c>
      <c r="G179" s="38">
        <v>1272.0666666666666</v>
      </c>
      <c r="H179" s="38">
        <v>1262.9833333333333</v>
      </c>
      <c r="I179" s="38">
        <v>1253.2166666666667</v>
      </c>
      <c r="J179" s="38">
        <v>1290.9166666666665</v>
      </c>
      <c r="K179" s="38">
        <v>1300.6833333333334</v>
      </c>
      <c r="L179" s="38">
        <v>1309.7666666666664</v>
      </c>
      <c r="M179" s="28">
        <v>1291.5999999999999</v>
      </c>
      <c r="N179" s="28">
        <v>1272.75</v>
      </c>
      <c r="O179" s="39">
        <v>6800250</v>
      </c>
      <c r="P179" s="40">
        <v>-1.5419698121402975E-2</v>
      </c>
    </row>
    <row r="180" spans="1:16" ht="12.75" customHeight="1">
      <c r="A180" s="28">
        <v>170</v>
      </c>
      <c r="B180" s="29" t="s">
        <v>58</v>
      </c>
      <c r="C180" s="30" t="s">
        <v>188</v>
      </c>
      <c r="D180" s="31">
        <v>44798</v>
      </c>
      <c r="E180" s="37">
        <v>533.79999999999995</v>
      </c>
      <c r="F180" s="37">
        <v>534.54999999999995</v>
      </c>
      <c r="G180" s="38">
        <v>523.94999999999993</v>
      </c>
      <c r="H180" s="38">
        <v>514.1</v>
      </c>
      <c r="I180" s="38">
        <v>503.5</v>
      </c>
      <c r="J180" s="38">
        <v>544.39999999999986</v>
      </c>
      <c r="K180" s="38">
        <v>554.99999999999977</v>
      </c>
      <c r="L180" s="38">
        <v>564.8499999999998</v>
      </c>
      <c r="M180" s="28">
        <v>545.15</v>
      </c>
      <c r="N180" s="28">
        <v>524.70000000000005</v>
      </c>
      <c r="O180" s="39">
        <v>52071000</v>
      </c>
      <c r="P180" s="40">
        <v>-3.6737271109580391E-3</v>
      </c>
    </row>
    <row r="181" spans="1:16" ht="12.75" customHeight="1">
      <c r="A181" s="28">
        <v>171</v>
      </c>
      <c r="B181" s="29" t="s">
        <v>42</v>
      </c>
      <c r="C181" s="30" t="s">
        <v>189</v>
      </c>
      <c r="D181" s="31">
        <v>44798</v>
      </c>
      <c r="E181" s="37">
        <v>20461.599999999999</v>
      </c>
      <c r="F181" s="37">
        <v>20613.866666666665</v>
      </c>
      <c r="G181" s="38">
        <v>20177.73333333333</v>
      </c>
      <c r="H181" s="38">
        <v>19893.866666666665</v>
      </c>
      <c r="I181" s="38">
        <v>19457.73333333333</v>
      </c>
      <c r="J181" s="38">
        <v>20897.73333333333</v>
      </c>
      <c r="K181" s="38">
        <v>21333.866666666669</v>
      </c>
      <c r="L181" s="38">
        <v>21617.73333333333</v>
      </c>
      <c r="M181" s="28">
        <v>21050</v>
      </c>
      <c r="N181" s="28">
        <v>20330</v>
      </c>
      <c r="O181" s="39">
        <v>320600</v>
      </c>
      <c r="P181" s="40">
        <v>5.2787127493637634E-2</v>
      </c>
    </row>
    <row r="182" spans="1:16" ht="12.75" customHeight="1">
      <c r="A182" s="28">
        <v>172</v>
      </c>
      <c r="B182" s="29" t="s">
        <v>70</v>
      </c>
      <c r="C182" s="30" t="s">
        <v>190</v>
      </c>
      <c r="D182" s="31">
        <v>44798</v>
      </c>
      <c r="E182" s="37">
        <v>2662.25</v>
      </c>
      <c r="F182" s="37">
        <v>2646.7666666666669</v>
      </c>
      <c r="G182" s="38">
        <v>2625.5333333333338</v>
      </c>
      <c r="H182" s="38">
        <v>2588.8166666666671</v>
      </c>
      <c r="I182" s="38">
        <v>2567.5833333333339</v>
      </c>
      <c r="J182" s="38">
        <v>2683.4833333333336</v>
      </c>
      <c r="K182" s="38">
        <v>2704.7166666666662</v>
      </c>
      <c r="L182" s="38">
        <v>2741.4333333333334</v>
      </c>
      <c r="M182" s="28">
        <v>2668</v>
      </c>
      <c r="N182" s="28">
        <v>2610.0500000000002</v>
      </c>
      <c r="O182" s="39">
        <v>1864225</v>
      </c>
      <c r="P182" s="40">
        <v>-1.9241898148148147E-2</v>
      </c>
    </row>
    <row r="183" spans="1:16" ht="12.75" customHeight="1">
      <c r="A183" s="28">
        <v>173</v>
      </c>
      <c r="B183" s="29" t="s">
        <v>40</v>
      </c>
      <c r="C183" s="30" t="s">
        <v>191</v>
      </c>
      <c r="D183" s="31">
        <v>44798</v>
      </c>
      <c r="E183" s="37">
        <v>2463.35</v>
      </c>
      <c r="F183" s="37">
        <v>2452.0166666666664</v>
      </c>
      <c r="G183" s="38">
        <v>2424.6833333333329</v>
      </c>
      <c r="H183" s="38">
        <v>2386.0166666666664</v>
      </c>
      <c r="I183" s="38">
        <v>2358.6833333333329</v>
      </c>
      <c r="J183" s="38">
        <v>2490.6833333333329</v>
      </c>
      <c r="K183" s="38">
        <v>2518.0166666666669</v>
      </c>
      <c r="L183" s="38">
        <v>2556.6833333333329</v>
      </c>
      <c r="M183" s="28">
        <v>2479.35</v>
      </c>
      <c r="N183" s="28">
        <v>2413.35</v>
      </c>
      <c r="O183" s="39">
        <v>3648750</v>
      </c>
      <c r="P183" s="40">
        <v>2.886002886002886E-3</v>
      </c>
    </row>
    <row r="184" spans="1:16" ht="12.75" customHeight="1">
      <c r="A184" s="28">
        <v>174</v>
      </c>
      <c r="B184" s="29" t="s">
        <v>63</v>
      </c>
      <c r="C184" s="30" t="s">
        <v>192</v>
      </c>
      <c r="D184" s="31">
        <v>44798</v>
      </c>
      <c r="E184" s="37">
        <v>1362.1</v>
      </c>
      <c r="F184" s="37">
        <v>1358.0333333333333</v>
      </c>
      <c r="G184" s="38">
        <v>1340.4666666666667</v>
      </c>
      <c r="H184" s="38">
        <v>1318.8333333333335</v>
      </c>
      <c r="I184" s="38">
        <v>1301.2666666666669</v>
      </c>
      <c r="J184" s="38">
        <v>1379.6666666666665</v>
      </c>
      <c r="K184" s="38">
        <v>1397.2333333333331</v>
      </c>
      <c r="L184" s="38">
        <v>1418.8666666666663</v>
      </c>
      <c r="M184" s="28">
        <v>1375.6</v>
      </c>
      <c r="N184" s="28">
        <v>1336.4</v>
      </c>
      <c r="O184" s="39">
        <v>4079400</v>
      </c>
      <c r="P184" s="40">
        <v>-3.6559444523168484E-2</v>
      </c>
    </row>
    <row r="185" spans="1:16" ht="12.75" customHeight="1">
      <c r="A185" s="28">
        <v>175</v>
      </c>
      <c r="B185" s="29" t="s">
        <v>47</v>
      </c>
      <c r="C185" s="30" t="s">
        <v>193</v>
      </c>
      <c r="D185" s="31">
        <v>44798</v>
      </c>
      <c r="E185" s="37">
        <v>919.65</v>
      </c>
      <c r="F185" s="37">
        <v>912.6</v>
      </c>
      <c r="G185" s="38">
        <v>903.7</v>
      </c>
      <c r="H185" s="38">
        <v>887.75</v>
      </c>
      <c r="I185" s="38">
        <v>878.85</v>
      </c>
      <c r="J185" s="38">
        <v>928.55000000000007</v>
      </c>
      <c r="K185" s="38">
        <v>937.44999999999993</v>
      </c>
      <c r="L185" s="38">
        <v>953.40000000000009</v>
      </c>
      <c r="M185" s="28">
        <v>921.5</v>
      </c>
      <c r="N185" s="28">
        <v>896.65</v>
      </c>
      <c r="O185" s="39">
        <v>21365400</v>
      </c>
      <c r="P185" s="40">
        <v>1.5774760383386582E-2</v>
      </c>
    </row>
    <row r="186" spans="1:16" ht="12.75" customHeight="1">
      <c r="A186" s="28">
        <v>176</v>
      </c>
      <c r="B186" s="29" t="s">
        <v>180</v>
      </c>
      <c r="C186" s="30" t="s">
        <v>194</v>
      </c>
      <c r="D186" s="31">
        <v>44798</v>
      </c>
      <c r="E186" s="37">
        <v>468.7</v>
      </c>
      <c r="F186" s="37">
        <v>469.3</v>
      </c>
      <c r="G186" s="38">
        <v>460.6</v>
      </c>
      <c r="H186" s="38">
        <v>452.5</v>
      </c>
      <c r="I186" s="38">
        <v>443.8</v>
      </c>
      <c r="J186" s="38">
        <v>477.40000000000003</v>
      </c>
      <c r="K186" s="38">
        <v>486.09999999999997</v>
      </c>
      <c r="L186" s="38">
        <v>494.20000000000005</v>
      </c>
      <c r="M186" s="28">
        <v>478</v>
      </c>
      <c r="N186" s="28">
        <v>461.2</v>
      </c>
      <c r="O186" s="39">
        <v>9736500</v>
      </c>
      <c r="P186" s="40">
        <v>2.9990479212948271E-2</v>
      </c>
    </row>
    <row r="187" spans="1:16" ht="12.75" customHeight="1">
      <c r="A187" s="28">
        <v>177</v>
      </c>
      <c r="B187" s="29" t="s">
        <v>47</v>
      </c>
      <c r="C187" s="30" t="s">
        <v>275</v>
      </c>
      <c r="D187" s="31">
        <v>44798</v>
      </c>
      <c r="E187" s="37">
        <v>570.85</v>
      </c>
      <c r="F187" s="37">
        <v>566.35</v>
      </c>
      <c r="G187" s="38">
        <v>560.20000000000005</v>
      </c>
      <c r="H187" s="38">
        <v>549.55000000000007</v>
      </c>
      <c r="I187" s="38">
        <v>543.40000000000009</v>
      </c>
      <c r="J187" s="38">
        <v>577</v>
      </c>
      <c r="K187" s="38">
        <v>583.14999999999986</v>
      </c>
      <c r="L187" s="38">
        <v>593.79999999999995</v>
      </c>
      <c r="M187" s="28">
        <v>572.5</v>
      </c>
      <c r="N187" s="28">
        <v>555.70000000000005</v>
      </c>
      <c r="O187" s="39">
        <v>2579000</v>
      </c>
      <c r="P187" s="40">
        <v>-9.9808061420345491E-3</v>
      </c>
    </row>
    <row r="188" spans="1:16" ht="12.75" customHeight="1">
      <c r="A188" s="28">
        <v>178</v>
      </c>
      <c r="B188" s="29" t="s">
        <v>38</v>
      </c>
      <c r="C188" s="30" t="s">
        <v>195</v>
      </c>
      <c r="D188" s="31">
        <v>44798</v>
      </c>
      <c r="E188" s="37">
        <v>955.75</v>
      </c>
      <c r="F188" s="37">
        <v>954.0333333333333</v>
      </c>
      <c r="G188" s="38">
        <v>941.46666666666658</v>
      </c>
      <c r="H188" s="38">
        <v>927.18333333333328</v>
      </c>
      <c r="I188" s="38">
        <v>914.61666666666656</v>
      </c>
      <c r="J188" s="38">
        <v>968.31666666666661</v>
      </c>
      <c r="K188" s="38">
        <v>980.88333333333321</v>
      </c>
      <c r="L188" s="38">
        <v>995.16666666666663</v>
      </c>
      <c r="M188" s="28">
        <v>966.6</v>
      </c>
      <c r="N188" s="28">
        <v>939.75</v>
      </c>
      <c r="O188" s="39">
        <v>5123000</v>
      </c>
      <c r="P188" s="40">
        <v>1.405384006334125E-2</v>
      </c>
    </row>
    <row r="189" spans="1:16" ht="12.75" customHeight="1">
      <c r="A189" s="28">
        <v>179</v>
      </c>
      <c r="B189" s="29" t="s">
        <v>74</v>
      </c>
      <c r="C189" s="30" t="s">
        <v>503</v>
      </c>
      <c r="D189" s="31">
        <v>44798</v>
      </c>
      <c r="E189" s="37">
        <v>1054.5999999999999</v>
      </c>
      <c r="F189" s="37">
        <v>1057.8333333333333</v>
      </c>
      <c r="G189" s="38">
        <v>1029.7666666666664</v>
      </c>
      <c r="H189" s="38">
        <v>1004.9333333333332</v>
      </c>
      <c r="I189" s="38">
        <v>976.86666666666633</v>
      </c>
      <c r="J189" s="38">
        <v>1082.6666666666665</v>
      </c>
      <c r="K189" s="38">
        <v>1110.7333333333336</v>
      </c>
      <c r="L189" s="38">
        <v>1135.5666666666666</v>
      </c>
      <c r="M189" s="28">
        <v>1085.9000000000001</v>
      </c>
      <c r="N189" s="28">
        <v>1033</v>
      </c>
      <c r="O189" s="39">
        <v>3115500</v>
      </c>
      <c r="P189" s="40">
        <v>-2.9741513547181565E-2</v>
      </c>
    </row>
    <row r="190" spans="1:16" ht="12.75" customHeight="1">
      <c r="A190" s="28">
        <v>180</v>
      </c>
      <c r="B190" s="29" t="s">
        <v>56</v>
      </c>
      <c r="C190" s="30" t="s">
        <v>196</v>
      </c>
      <c r="D190" s="31">
        <v>44798</v>
      </c>
      <c r="E190" s="37">
        <v>792.95</v>
      </c>
      <c r="F190" s="37">
        <v>792.4666666666667</v>
      </c>
      <c r="G190" s="38">
        <v>783.58333333333337</v>
      </c>
      <c r="H190" s="38">
        <v>774.2166666666667</v>
      </c>
      <c r="I190" s="38">
        <v>765.33333333333337</v>
      </c>
      <c r="J190" s="38">
        <v>801.83333333333337</v>
      </c>
      <c r="K190" s="38">
        <v>810.71666666666658</v>
      </c>
      <c r="L190" s="38">
        <v>820.08333333333337</v>
      </c>
      <c r="M190" s="28">
        <v>801.35</v>
      </c>
      <c r="N190" s="28">
        <v>783.1</v>
      </c>
      <c r="O190" s="39">
        <v>8849700</v>
      </c>
      <c r="P190" s="40">
        <v>0.16532353638302916</v>
      </c>
    </row>
    <row r="191" spans="1:16" ht="12.75" customHeight="1">
      <c r="A191" s="28">
        <v>181</v>
      </c>
      <c r="B191" s="29" t="s">
        <v>49</v>
      </c>
      <c r="C191" s="30" t="s">
        <v>197</v>
      </c>
      <c r="D191" s="31">
        <v>44798</v>
      </c>
      <c r="E191" s="37">
        <v>470.3</v>
      </c>
      <c r="F191" s="37">
        <v>467.51666666666671</v>
      </c>
      <c r="G191" s="38">
        <v>459.93333333333339</v>
      </c>
      <c r="H191" s="38">
        <v>449.56666666666666</v>
      </c>
      <c r="I191" s="38">
        <v>441.98333333333335</v>
      </c>
      <c r="J191" s="38">
        <v>477.88333333333344</v>
      </c>
      <c r="K191" s="38">
        <v>485.46666666666681</v>
      </c>
      <c r="L191" s="38">
        <v>495.83333333333348</v>
      </c>
      <c r="M191" s="28">
        <v>475.1</v>
      </c>
      <c r="N191" s="28">
        <v>457.15</v>
      </c>
      <c r="O191" s="39">
        <v>68189100</v>
      </c>
      <c r="P191" s="40">
        <v>3.5538831399602801E-4</v>
      </c>
    </row>
    <row r="192" spans="1:16" ht="12.75" customHeight="1">
      <c r="A192" s="28">
        <v>182</v>
      </c>
      <c r="B192" s="29" t="s">
        <v>168</v>
      </c>
      <c r="C192" s="30" t="s">
        <v>198</v>
      </c>
      <c r="D192" s="31">
        <v>44798</v>
      </c>
      <c r="E192" s="37">
        <v>228.8</v>
      </c>
      <c r="F192" s="37">
        <v>230.16666666666666</v>
      </c>
      <c r="G192" s="38">
        <v>224.83333333333331</v>
      </c>
      <c r="H192" s="38">
        <v>220.86666666666665</v>
      </c>
      <c r="I192" s="38">
        <v>215.5333333333333</v>
      </c>
      <c r="J192" s="38">
        <v>234.13333333333333</v>
      </c>
      <c r="K192" s="38">
        <v>239.46666666666664</v>
      </c>
      <c r="L192" s="38">
        <v>243.43333333333334</v>
      </c>
      <c r="M192" s="28">
        <v>235.5</v>
      </c>
      <c r="N192" s="28">
        <v>226.2</v>
      </c>
      <c r="O192" s="39">
        <v>90851625</v>
      </c>
      <c r="P192" s="40">
        <v>8.2400089891007146E-3</v>
      </c>
    </row>
    <row r="193" spans="1:16" ht="12.75" customHeight="1">
      <c r="A193" s="28">
        <v>183</v>
      </c>
      <c r="B193" s="29" t="s">
        <v>119</v>
      </c>
      <c r="C193" s="30" t="s">
        <v>199</v>
      </c>
      <c r="D193" s="31">
        <v>44798</v>
      </c>
      <c r="E193" s="37">
        <v>108.2</v>
      </c>
      <c r="F193" s="37">
        <v>108.08333333333333</v>
      </c>
      <c r="G193" s="38">
        <v>106.26666666666665</v>
      </c>
      <c r="H193" s="38">
        <v>104.33333333333333</v>
      </c>
      <c r="I193" s="38">
        <v>102.51666666666665</v>
      </c>
      <c r="J193" s="38">
        <v>110.01666666666665</v>
      </c>
      <c r="K193" s="38">
        <v>111.83333333333334</v>
      </c>
      <c r="L193" s="38">
        <v>113.76666666666665</v>
      </c>
      <c r="M193" s="28">
        <v>109.9</v>
      </c>
      <c r="N193" s="28">
        <v>106.15</v>
      </c>
      <c r="O193" s="39">
        <v>241697500</v>
      </c>
      <c r="P193" s="40">
        <v>-1.0539258738802037E-3</v>
      </c>
    </row>
    <row r="194" spans="1:16" ht="12.75" customHeight="1">
      <c r="A194" s="28">
        <v>184</v>
      </c>
      <c r="B194" s="29" t="s">
        <v>86</v>
      </c>
      <c r="C194" s="30" t="s">
        <v>200</v>
      </c>
      <c r="D194" s="31">
        <v>44798</v>
      </c>
      <c r="E194" s="37">
        <v>3368.2</v>
      </c>
      <c r="F194" s="37">
        <v>3362.4500000000003</v>
      </c>
      <c r="G194" s="38">
        <v>3328.3500000000004</v>
      </c>
      <c r="H194" s="38">
        <v>3288.5</v>
      </c>
      <c r="I194" s="38">
        <v>3254.4</v>
      </c>
      <c r="J194" s="38">
        <v>3402.3000000000006</v>
      </c>
      <c r="K194" s="38">
        <v>3436.4</v>
      </c>
      <c r="L194" s="38">
        <v>3476.2500000000009</v>
      </c>
      <c r="M194" s="28">
        <v>3396.55</v>
      </c>
      <c r="N194" s="28">
        <v>3322.6</v>
      </c>
      <c r="O194" s="39">
        <v>12524250</v>
      </c>
      <c r="P194" s="40">
        <v>1.5717187937179907E-2</v>
      </c>
    </row>
    <row r="195" spans="1:16" ht="12.75" customHeight="1">
      <c r="A195" s="28">
        <v>185</v>
      </c>
      <c r="B195" s="29" t="s">
        <v>86</v>
      </c>
      <c r="C195" s="30" t="s">
        <v>201</v>
      </c>
      <c r="D195" s="31">
        <v>44798</v>
      </c>
      <c r="E195" s="37">
        <v>1059.8</v>
      </c>
      <c r="F195" s="37">
        <v>1058.7</v>
      </c>
      <c r="G195" s="38">
        <v>1040.1500000000001</v>
      </c>
      <c r="H195" s="38">
        <v>1020.5</v>
      </c>
      <c r="I195" s="38">
        <v>1001.95</v>
      </c>
      <c r="J195" s="38">
        <v>1078.3500000000001</v>
      </c>
      <c r="K195" s="38">
        <v>1096.8999999999999</v>
      </c>
      <c r="L195" s="38">
        <v>1116.5500000000002</v>
      </c>
      <c r="M195" s="28">
        <v>1077.25</v>
      </c>
      <c r="N195" s="28">
        <v>1039.05</v>
      </c>
      <c r="O195" s="39">
        <v>22979400</v>
      </c>
      <c r="P195" s="40">
        <v>3.7477723031764335E-3</v>
      </c>
    </row>
    <row r="196" spans="1:16" ht="12.75" customHeight="1">
      <c r="A196" s="28">
        <v>186</v>
      </c>
      <c r="B196" s="29" t="s">
        <v>56</v>
      </c>
      <c r="C196" s="30" t="s">
        <v>202</v>
      </c>
      <c r="D196" s="31">
        <v>44798</v>
      </c>
      <c r="E196" s="37">
        <v>2430.5</v>
      </c>
      <c r="F196" s="37">
        <v>2419.1833333333334</v>
      </c>
      <c r="G196" s="38">
        <v>2390.0166666666669</v>
      </c>
      <c r="H196" s="38">
        <v>2349.5333333333333</v>
      </c>
      <c r="I196" s="38">
        <v>2320.3666666666668</v>
      </c>
      <c r="J196" s="38">
        <v>2459.666666666667</v>
      </c>
      <c r="K196" s="38">
        <v>2488.833333333333</v>
      </c>
      <c r="L196" s="38">
        <v>2529.3166666666671</v>
      </c>
      <c r="M196" s="28">
        <v>2448.35</v>
      </c>
      <c r="N196" s="28">
        <v>2378.6999999999998</v>
      </c>
      <c r="O196" s="39">
        <v>5580375</v>
      </c>
      <c r="P196" s="40">
        <v>1.8967406190084909E-2</v>
      </c>
    </row>
    <row r="197" spans="1:16" ht="12.75" customHeight="1">
      <c r="A197" s="28">
        <v>187</v>
      </c>
      <c r="B197" s="29" t="s">
        <v>47</v>
      </c>
      <c r="C197" s="30" t="s">
        <v>203</v>
      </c>
      <c r="D197" s="31">
        <v>44798</v>
      </c>
      <c r="E197" s="37">
        <v>1566.05</v>
      </c>
      <c r="F197" s="37">
        <v>1548.6500000000003</v>
      </c>
      <c r="G197" s="38">
        <v>1526.3000000000006</v>
      </c>
      <c r="H197" s="38">
        <v>1486.5500000000004</v>
      </c>
      <c r="I197" s="38">
        <v>1464.2000000000007</v>
      </c>
      <c r="J197" s="38">
        <v>1588.4000000000005</v>
      </c>
      <c r="K197" s="38">
        <v>1610.7500000000005</v>
      </c>
      <c r="L197" s="38">
        <v>1650.5000000000005</v>
      </c>
      <c r="M197" s="28">
        <v>1571</v>
      </c>
      <c r="N197" s="28">
        <v>1508.9</v>
      </c>
      <c r="O197" s="39">
        <v>1606500</v>
      </c>
      <c r="P197" s="40">
        <v>4.1153596889176927E-2</v>
      </c>
    </row>
    <row r="198" spans="1:16" ht="12.75" customHeight="1">
      <c r="A198" s="28">
        <v>188</v>
      </c>
      <c r="B198" s="29" t="s">
        <v>168</v>
      </c>
      <c r="C198" s="30" t="s">
        <v>204</v>
      </c>
      <c r="D198" s="31">
        <v>44798</v>
      </c>
      <c r="E198" s="37">
        <v>528.85</v>
      </c>
      <c r="F198" s="37">
        <v>530.85</v>
      </c>
      <c r="G198" s="38">
        <v>522.1</v>
      </c>
      <c r="H198" s="38">
        <v>515.35</v>
      </c>
      <c r="I198" s="38">
        <v>506.6</v>
      </c>
      <c r="J198" s="38">
        <v>537.6</v>
      </c>
      <c r="K198" s="38">
        <v>546.35</v>
      </c>
      <c r="L198" s="38">
        <v>553.1</v>
      </c>
      <c r="M198" s="28">
        <v>539.6</v>
      </c>
      <c r="N198" s="28">
        <v>524.1</v>
      </c>
      <c r="O198" s="39">
        <v>3166500</v>
      </c>
      <c r="P198" s="40">
        <v>-3.3424908424908424E-2</v>
      </c>
    </row>
    <row r="199" spans="1:16" ht="12.75" customHeight="1">
      <c r="A199" s="28">
        <v>189</v>
      </c>
      <c r="B199" s="29" t="s">
        <v>44</v>
      </c>
      <c r="C199" s="30" t="s">
        <v>205</v>
      </c>
      <c r="D199" s="31">
        <v>44798</v>
      </c>
      <c r="E199" s="37">
        <v>1322</v>
      </c>
      <c r="F199" s="37">
        <v>1313.6166666666666</v>
      </c>
      <c r="G199" s="38">
        <v>1301.7333333333331</v>
      </c>
      <c r="H199" s="38">
        <v>1281.4666666666665</v>
      </c>
      <c r="I199" s="38">
        <v>1269.583333333333</v>
      </c>
      <c r="J199" s="38">
        <v>1333.8833333333332</v>
      </c>
      <c r="K199" s="38">
        <v>1345.7666666666669</v>
      </c>
      <c r="L199" s="38">
        <v>1366.0333333333333</v>
      </c>
      <c r="M199" s="28">
        <v>1325.5</v>
      </c>
      <c r="N199" s="28">
        <v>1293.3499999999999</v>
      </c>
      <c r="O199" s="39">
        <v>4955375</v>
      </c>
      <c r="P199" s="40">
        <v>-1.640523816376457E-2</v>
      </c>
    </row>
    <row r="200" spans="1:16" ht="12.75" customHeight="1">
      <c r="A200" s="28">
        <v>190</v>
      </c>
      <c r="B200" s="29" t="s">
        <v>49</v>
      </c>
      <c r="C200" s="30" t="s">
        <v>206</v>
      </c>
      <c r="D200" s="31">
        <v>44798</v>
      </c>
      <c r="E200" s="37">
        <v>933.95</v>
      </c>
      <c r="F200" s="37">
        <v>933.15</v>
      </c>
      <c r="G200" s="38">
        <v>922.4</v>
      </c>
      <c r="H200" s="38">
        <v>910.85</v>
      </c>
      <c r="I200" s="38">
        <v>900.1</v>
      </c>
      <c r="J200" s="38">
        <v>944.69999999999993</v>
      </c>
      <c r="K200" s="38">
        <v>955.44999999999993</v>
      </c>
      <c r="L200" s="38">
        <v>966.99999999999989</v>
      </c>
      <c r="M200" s="28">
        <v>943.9</v>
      </c>
      <c r="N200" s="28">
        <v>921.6</v>
      </c>
      <c r="O200" s="39">
        <v>8759800</v>
      </c>
      <c r="P200" s="40">
        <v>4.1726849622853472E-3</v>
      </c>
    </row>
    <row r="201" spans="1:16" ht="12.75" customHeight="1">
      <c r="A201" s="28">
        <v>191</v>
      </c>
      <c r="B201" s="29" t="s">
        <v>56</v>
      </c>
      <c r="C201" s="30" t="s">
        <v>207</v>
      </c>
      <c r="D201" s="31">
        <v>44798</v>
      </c>
      <c r="E201" s="37">
        <v>1613.05</v>
      </c>
      <c r="F201" s="37">
        <v>1600.7</v>
      </c>
      <c r="G201" s="38">
        <v>1582.4</v>
      </c>
      <c r="H201" s="38">
        <v>1551.75</v>
      </c>
      <c r="I201" s="38">
        <v>1533.45</v>
      </c>
      <c r="J201" s="38">
        <v>1631.3500000000001</v>
      </c>
      <c r="K201" s="38">
        <v>1649.6499999999999</v>
      </c>
      <c r="L201" s="38">
        <v>1680.3000000000002</v>
      </c>
      <c r="M201" s="28">
        <v>1619</v>
      </c>
      <c r="N201" s="28">
        <v>1570.05</v>
      </c>
      <c r="O201" s="39">
        <v>1163600</v>
      </c>
      <c r="P201" s="40">
        <v>-1.5233581584292485E-2</v>
      </c>
    </row>
    <row r="202" spans="1:16" ht="12.75" customHeight="1">
      <c r="A202" s="28">
        <v>192</v>
      </c>
      <c r="B202" s="29" t="s">
        <v>42</v>
      </c>
      <c r="C202" s="30" t="s">
        <v>208</v>
      </c>
      <c r="D202" s="31">
        <v>44798</v>
      </c>
      <c r="E202" s="37">
        <v>6604.9</v>
      </c>
      <c r="F202" s="37">
        <v>6619.3500000000013</v>
      </c>
      <c r="G202" s="38">
        <v>6546.1500000000024</v>
      </c>
      <c r="H202" s="38">
        <v>6487.4000000000015</v>
      </c>
      <c r="I202" s="38">
        <v>6414.2000000000025</v>
      </c>
      <c r="J202" s="38">
        <v>6678.1000000000022</v>
      </c>
      <c r="K202" s="38">
        <v>6751.3000000000011</v>
      </c>
      <c r="L202" s="38">
        <v>6810.050000000002</v>
      </c>
      <c r="M202" s="28">
        <v>6692.55</v>
      </c>
      <c r="N202" s="28">
        <v>6560.6</v>
      </c>
      <c r="O202" s="39">
        <v>2015200</v>
      </c>
      <c r="P202" s="40">
        <v>-1.1235955056179775E-2</v>
      </c>
    </row>
    <row r="203" spans="1:16" ht="12.75" customHeight="1">
      <c r="A203" s="28">
        <v>193</v>
      </c>
      <c r="B203" s="29" t="s">
        <v>38</v>
      </c>
      <c r="C203" s="30" t="s">
        <v>209</v>
      </c>
      <c r="D203" s="31">
        <v>44798</v>
      </c>
      <c r="E203" s="37">
        <v>735.55</v>
      </c>
      <c r="F203" s="37">
        <v>734.03333333333342</v>
      </c>
      <c r="G203" s="38">
        <v>725.21666666666681</v>
      </c>
      <c r="H203" s="38">
        <v>714.88333333333344</v>
      </c>
      <c r="I203" s="38">
        <v>706.06666666666683</v>
      </c>
      <c r="J203" s="38">
        <v>744.36666666666679</v>
      </c>
      <c r="K203" s="38">
        <v>753.18333333333339</v>
      </c>
      <c r="L203" s="38">
        <v>763.51666666666677</v>
      </c>
      <c r="M203" s="28">
        <v>742.85</v>
      </c>
      <c r="N203" s="28">
        <v>723.7</v>
      </c>
      <c r="O203" s="39">
        <v>23296000</v>
      </c>
      <c r="P203" s="40">
        <v>-2.449343130705856E-3</v>
      </c>
    </row>
    <row r="204" spans="1:16" ht="12.75" customHeight="1">
      <c r="A204" s="28">
        <v>194</v>
      </c>
      <c r="B204" s="29" t="s">
        <v>119</v>
      </c>
      <c r="C204" s="30" t="s">
        <v>210</v>
      </c>
      <c r="D204" s="31">
        <v>44798</v>
      </c>
      <c r="E204" s="37">
        <v>251.55</v>
      </c>
      <c r="F204" s="37">
        <v>250.94999999999996</v>
      </c>
      <c r="G204" s="38">
        <v>247.04999999999993</v>
      </c>
      <c r="H204" s="38">
        <v>242.54999999999995</v>
      </c>
      <c r="I204" s="38">
        <v>238.64999999999992</v>
      </c>
      <c r="J204" s="38">
        <v>255.44999999999993</v>
      </c>
      <c r="K204" s="38">
        <v>259.34999999999997</v>
      </c>
      <c r="L204" s="38">
        <v>263.84999999999991</v>
      </c>
      <c r="M204" s="28">
        <v>254.85</v>
      </c>
      <c r="N204" s="28">
        <v>246.45</v>
      </c>
      <c r="O204" s="39">
        <v>42855950</v>
      </c>
      <c r="P204" s="40">
        <v>-7.3954406749237121E-3</v>
      </c>
    </row>
    <row r="205" spans="1:16" ht="12.75" customHeight="1">
      <c r="A205" s="28">
        <v>195</v>
      </c>
      <c r="B205" s="29" t="s">
        <v>70</v>
      </c>
      <c r="C205" s="30" t="s">
        <v>211</v>
      </c>
      <c r="D205" s="31">
        <v>44798</v>
      </c>
      <c r="E205" s="37">
        <v>1003.75</v>
      </c>
      <c r="F205" s="37">
        <v>1000.0166666666668</v>
      </c>
      <c r="G205" s="38">
        <v>988.78333333333353</v>
      </c>
      <c r="H205" s="38">
        <v>973.81666666666672</v>
      </c>
      <c r="I205" s="38">
        <v>962.58333333333348</v>
      </c>
      <c r="J205" s="38">
        <v>1014.9833333333336</v>
      </c>
      <c r="K205" s="38">
        <v>1026.2166666666669</v>
      </c>
      <c r="L205" s="38">
        <v>1041.1833333333336</v>
      </c>
      <c r="M205" s="28">
        <v>1011.25</v>
      </c>
      <c r="N205" s="28">
        <v>985.05</v>
      </c>
      <c r="O205" s="39">
        <v>4036000</v>
      </c>
      <c r="P205" s="40">
        <v>-1.0663071454835152E-2</v>
      </c>
    </row>
    <row r="206" spans="1:16" ht="12.75" customHeight="1">
      <c r="A206" s="28">
        <v>196</v>
      </c>
      <c r="B206" s="29" t="s">
        <v>70</v>
      </c>
      <c r="C206" s="30" t="s">
        <v>280</v>
      </c>
      <c r="D206" s="31">
        <v>44798</v>
      </c>
      <c r="E206" s="37">
        <v>1791.3</v>
      </c>
      <c r="F206" s="37">
        <v>1785.7666666666667</v>
      </c>
      <c r="G206" s="38">
        <v>1770.5333333333333</v>
      </c>
      <c r="H206" s="38">
        <v>1749.7666666666667</v>
      </c>
      <c r="I206" s="38">
        <v>1734.5333333333333</v>
      </c>
      <c r="J206" s="38">
        <v>1806.5333333333333</v>
      </c>
      <c r="K206" s="38">
        <v>1821.7666666666664</v>
      </c>
      <c r="L206" s="38">
        <v>1842.5333333333333</v>
      </c>
      <c r="M206" s="28">
        <v>1801</v>
      </c>
      <c r="N206" s="28">
        <v>1765</v>
      </c>
      <c r="O206" s="39">
        <v>537250</v>
      </c>
      <c r="P206" s="40">
        <v>-5.8859595340282032E-2</v>
      </c>
    </row>
    <row r="207" spans="1:16" ht="12.75" customHeight="1">
      <c r="A207" s="28">
        <v>197</v>
      </c>
      <c r="B207" s="29" t="s">
        <v>86</v>
      </c>
      <c r="C207" s="30" t="s">
        <v>212</v>
      </c>
      <c r="D207" s="31">
        <v>44798</v>
      </c>
      <c r="E207" s="37">
        <v>436.45</v>
      </c>
      <c r="F207" s="37">
        <v>435.11666666666662</v>
      </c>
      <c r="G207" s="38">
        <v>429.03333333333325</v>
      </c>
      <c r="H207" s="38">
        <v>421.61666666666662</v>
      </c>
      <c r="I207" s="38">
        <v>415.53333333333325</v>
      </c>
      <c r="J207" s="38">
        <v>442.53333333333325</v>
      </c>
      <c r="K207" s="38">
        <v>448.61666666666662</v>
      </c>
      <c r="L207" s="38">
        <v>456.03333333333325</v>
      </c>
      <c r="M207" s="28">
        <v>441.2</v>
      </c>
      <c r="N207" s="28">
        <v>427.7</v>
      </c>
      <c r="O207" s="39">
        <v>39931000</v>
      </c>
      <c r="P207" s="40">
        <v>-4.5854241338112306E-2</v>
      </c>
    </row>
    <row r="208" spans="1:16" ht="12.75" customHeight="1">
      <c r="A208" s="28">
        <v>198</v>
      </c>
      <c r="B208" s="29" t="s">
        <v>180</v>
      </c>
      <c r="C208" s="30" t="s">
        <v>213</v>
      </c>
      <c r="D208" s="31">
        <v>44798</v>
      </c>
      <c r="E208" s="37">
        <v>243.5</v>
      </c>
      <c r="F208" s="37">
        <v>241.96666666666667</v>
      </c>
      <c r="G208" s="38">
        <v>238.43333333333334</v>
      </c>
      <c r="H208" s="38">
        <v>233.36666666666667</v>
      </c>
      <c r="I208" s="38">
        <v>229.83333333333334</v>
      </c>
      <c r="J208" s="38">
        <v>247.03333333333333</v>
      </c>
      <c r="K208" s="38">
        <v>250.56666666666669</v>
      </c>
      <c r="L208" s="38">
        <v>255.63333333333333</v>
      </c>
      <c r="M208" s="28">
        <v>245.5</v>
      </c>
      <c r="N208" s="28">
        <v>236.9</v>
      </c>
      <c r="O208" s="39">
        <v>74523000</v>
      </c>
      <c r="P208" s="40">
        <v>-7.8284139473579102E-3</v>
      </c>
    </row>
    <row r="209" spans="1:16" ht="12.75" customHeight="1">
      <c r="A209" s="28">
        <v>199</v>
      </c>
      <c r="B209" s="29" t="s">
        <v>47</v>
      </c>
      <c r="C209" s="30" t="s">
        <v>827</v>
      </c>
      <c r="D209" s="31">
        <v>44798</v>
      </c>
      <c r="E209" s="37">
        <v>366.45</v>
      </c>
      <c r="F209" s="37">
        <v>360.35000000000008</v>
      </c>
      <c r="G209" s="38">
        <v>353.20000000000016</v>
      </c>
      <c r="H209" s="38">
        <v>339.9500000000001</v>
      </c>
      <c r="I209" s="38">
        <v>332.80000000000018</v>
      </c>
      <c r="J209" s="38">
        <v>373.60000000000014</v>
      </c>
      <c r="K209" s="38">
        <v>380.75000000000011</v>
      </c>
      <c r="L209" s="38">
        <v>394.00000000000011</v>
      </c>
      <c r="M209" s="28">
        <v>367.5</v>
      </c>
      <c r="N209" s="28">
        <v>347.1</v>
      </c>
      <c r="O209" s="39">
        <v>13320000</v>
      </c>
      <c r="P209" s="40">
        <v>4.4312729325430428E-2</v>
      </c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73"/>
      <c r="C212" s="252"/>
      <c r="D212" s="274"/>
      <c r="E212" s="253"/>
      <c r="F212" s="253"/>
      <c r="G212" s="275"/>
      <c r="H212" s="275"/>
      <c r="I212" s="275"/>
      <c r="J212" s="275"/>
      <c r="K212" s="275"/>
      <c r="L212" s="275"/>
      <c r="M212" s="252"/>
      <c r="N212" s="252"/>
      <c r="O212" s="276"/>
      <c r="P212" s="277"/>
    </row>
    <row r="213" spans="1:16" ht="12.75" customHeight="1">
      <c r="A213" s="28"/>
      <c r="B213" s="273"/>
      <c r="C213" s="252"/>
      <c r="D213" s="274"/>
      <c r="E213" s="253"/>
      <c r="F213" s="253"/>
      <c r="G213" s="275"/>
      <c r="H213" s="275"/>
      <c r="I213" s="275"/>
      <c r="J213" s="275"/>
      <c r="K213" s="275"/>
      <c r="L213" s="275"/>
      <c r="M213" s="252"/>
      <c r="N213" s="252"/>
      <c r="O213" s="276"/>
      <c r="P213" s="277"/>
    </row>
    <row r="214" spans="1:16" ht="12.75" customHeight="1">
      <c r="A214" s="252"/>
      <c r="B214" s="42"/>
      <c r="C214" s="41"/>
      <c r="D214" s="43"/>
      <c r="E214" s="44"/>
      <c r="F214" s="44"/>
      <c r="G214" s="45"/>
      <c r="H214" s="45"/>
      <c r="I214" s="45"/>
      <c r="J214" s="45"/>
      <c r="K214" s="45"/>
      <c r="L214" s="1"/>
      <c r="M214" s="1"/>
      <c r="N214" s="1"/>
      <c r="O214" s="1"/>
      <c r="P214" s="1"/>
    </row>
    <row r="215" spans="1:16" ht="12.75" customHeight="1">
      <c r="A215" s="252"/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21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</row>
    <row r="519" spans="1:16" ht="12.75" customHeight="1">
      <c r="A519" s="1"/>
    </row>
    <row r="520" spans="1:16" ht="12.75" customHeight="1">
      <c r="A52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8" sqref="C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44778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5" t="s">
        <v>16</v>
      </c>
      <c r="B8" s="407"/>
      <c r="C8" s="411" t="s">
        <v>20</v>
      </c>
      <c r="D8" s="411" t="s">
        <v>21</v>
      </c>
      <c r="E8" s="402" t="s">
        <v>22</v>
      </c>
      <c r="F8" s="403"/>
      <c r="G8" s="404"/>
      <c r="H8" s="402" t="s">
        <v>23</v>
      </c>
      <c r="I8" s="403"/>
      <c r="J8" s="404"/>
      <c r="K8" s="23"/>
      <c r="L8" s="50"/>
      <c r="M8" s="50"/>
      <c r="N8" s="1"/>
      <c r="O8" s="1"/>
    </row>
    <row r="9" spans="1:15" ht="36" customHeight="1">
      <c r="A9" s="409"/>
      <c r="B9" s="410"/>
      <c r="C9" s="410"/>
      <c r="D9" s="41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17382</v>
      </c>
      <c r="D10" s="32">
        <v>17344.649999999998</v>
      </c>
      <c r="E10" s="32">
        <v>17198.599999999995</v>
      </c>
      <c r="F10" s="32">
        <v>17015.199999999997</v>
      </c>
      <c r="G10" s="32">
        <v>16869.149999999994</v>
      </c>
      <c r="H10" s="32">
        <v>17528.049999999996</v>
      </c>
      <c r="I10" s="32">
        <v>17674.099999999999</v>
      </c>
      <c r="J10" s="32">
        <v>17857.499999999996</v>
      </c>
      <c r="K10" s="34">
        <v>17490.7</v>
      </c>
      <c r="L10" s="34">
        <v>17161.25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37755.550000000003</v>
      </c>
      <c r="D11" s="37">
        <v>37745.633333333331</v>
      </c>
      <c r="E11" s="37">
        <v>37259.416666666664</v>
      </c>
      <c r="F11" s="37">
        <v>36763.283333333333</v>
      </c>
      <c r="G11" s="37">
        <v>36277.066666666666</v>
      </c>
      <c r="H11" s="37">
        <v>38241.766666666663</v>
      </c>
      <c r="I11" s="37">
        <v>38727.983333333337</v>
      </c>
      <c r="J11" s="37">
        <v>39224.116666666661</v>
      </c>
      <c r="K11" s="28">
        <v>38231.85</v>
      </c>
      <c r="L11" s="28">
        <v>37249.5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2565.75</v>
      </c>
      <c r="D12" s="37">
        <v>2568.6166666666668</v>
      </c>
      <c r="E12" s="37">
        <v>2539.7833333333338</v>
      </c>
      <c r="F12" s="37">
        <v>2513.8166666666671</v>
      </c>
      <c r="G12" s="37">
        <v>2484.983333333334</v>
      </c>
      <c r="H12" s="37">
        <v>2594.5833333333335</v>
      </c>
      <c r="I12" s="37">
        <v>2623.4166666666665</v>
      </c>
      <c r="J12" s="37">
        <v>2649.3833333333332</v>
      </c>
      <c r="K12" s="28">
        <v>2597.4499999999998</v>
      </c>
      <c r="L12" s="28">
        <v>2542.65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4934.8500000000004</v>
      </c>
      <c r="D13" s="37">
        <v>4939.55</v>
      </c>
      <c r="E13" s="37">
        <v>4881</v>
      </c>
      <c r="F13" s="37">
        <v>4827.1499999999996</v>
      </c>
      <c r="G13" s="37">
        <v>4768.5999999999995</v>
      </c>
      <c r="H13" s="37">
        <v>4993.4000000000005</v>
      </c>
      <c r="I13" s="37">
        <v>5051.9500000000016</v>
      </c>
      <c r="J13" s="37">
        <v>5105.8000000000011</v>
      </c>
      <c r="K13" s="28">
        <v>4998.1000000000004</v>
      </c>
      <c r="L13" s="28">
        <v>4885.7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29782.9</v>
      </c>
      <c r="D14" s="37">
        <v>29677.8</v>
      </c>
      <c r="E14" s="37">
        <v>29383.25</v>
      </c>
      <c r="F14" s="37">
        <v>28983.600000000002</v>
      </c>
      <c r="G14" s="37">
        <v>28689.050000000003</v>
      </c>
      <c r="H14" s="37">
        <v>30077.449999999997</v>
      </c>
      <c r="I14" s="37">
        <v>30371.999999999993</v>
      </c>
      <c r="J14" s="37">
        <v>30771.649999999994</v>
      </c>
      <c r="K14" s="28">
        <v>29972.35</v>
      </c>
      <c r="L14" s="28">
        <v>29278.15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4037.3</v>
      </c>
      <c r="D15" s="37">
        <v>4043.4166666666665</v>
      </c>
      <c r="E15" s="37">
        <v>3999.6333333333332</v>
      </c>
      <c r="F15" s="37">
        <v>3961.9666666666667</v>
      </c>
      <c r="G15" s="37">
        <v>3918.1833333333334</v>
      </c>
      <c r="H15" s="37">
        <v>4081.083333333333</v>
      </c>
      <c r="I15" s="37">
        <v>4124.8666666666668</v>
      </c>
      <c r="J15" s="37">
        <v>4162.5333333333328</v>
      </c>
      <c r="K15" s="28">
        <v>4087.2</v>
      </c>
      <c r="L15" s="28">
        <v>4005.75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8218.6</v>
      </c>
      <c r="D16" s="37">
        <v>8201.85</v>
      </c>
      <c r="E16" s="37">
        <v>8110.4500000000007</v>
      </c>
      <c r="F16" s="37">
        <v>8002.3</v>
      </c>
      <c r="G16" s="37">
        <v>7910.9000000000005</v>
      </c>
      <c r="H16" s="37">
        <v>8310</v>
      </c>
      <c r="I16" s="37">
        <v>8401.3999999999978</v>
      </c>
      <c r="J16" s="37">
        <v>8509.5500000000011</v>
      </c>
      <c r="K16" s="28">
        <v>8293.25</v>
      </c>
      <c r="L16" s="28">
        <v>8093.7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2668.35</v>
      </c>
      <c r="D17" s="37">
        <v>2675.4500000000003</v>
      </c>
      <c r="E17" s="37">
        <v>2634.9000000000005</v>
      </c>
      <c r="F17" s="37">
        <v>2601.4500000000003</v>
      </c>
      <c r="G17" s="37">
        <v>2560.9000000000005</v>
      </c>
      <c r="H17" s="37">
        <v>2708.9000000000005</v>
      </c>
      <c r="I17" s="37">
        <v>2749.4500000000007</v>
      </c>
      <c r="J17" s="37">
        <v>2782.9000000000005</v>
      </c>
      <c r="K17" s="28">
        <v>2716</v>
      </c>
      <c r="L17" s="28">
        <v>2642</v>
      </c>
      <c r="M17" s="28">
        <v>3.0322800000000001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2222.3000000000002</v>
      </c>
      <c r="D18" s="37">
        <v>2222.3833333333332</v>
      </c>
      <c r="E18" s="37">
        <v>2194.7666666666664</v>
      </c>
      <c r="F18" s="37">
        <v>2167.2333333333331</v>
      </c>
      <c r="G18" s="37">
        <v>2139.6166666666663</v>
      </c>
      <c r="H18" s="37">
        <v>2249.9166666666665</v>
      </c>
      <c r="I18" s="37">
        <v>2277.5333333333333</v>
      </c>
      <c r="J18" s="37">
        <v>2305.0666666666666</v>
      </c>
      <c r="K18" s="28">
        <v>2250</v>
      </c>
      <c r="L18" s="28">
        <v>2194.85</v>
      </c>
      <c r="M18" s="28">
        <v>4.3780000000000001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636.6</v>
      </c>
      <c r="D19" s="37">
        <v>630.68333333333328</v>
      </c>
      <c r="E19" s="37">
        <v>616.36666666666656</v>
      </c>
      <c r="F19" s="37">
        <v>596.13333333333333</v>
      </c>
      <c r="G19" s="37">
        <v>581.81666666666661</v>
      </c>
      <c r="H19" s="37">
        <v>650.91666666666652</v>
      </c>
      <c r="I19" s="37">
        <v>665.23333333333335</v>
      </c>
      <c r="J19" s="37">
        <v>685.46666666666647</v>
      </c>
      <c r="K19" s="28">
        <v>645</v>
      </c>
      <c r="L19" s="28">
        <v>610.45000000000005</v>
      </c>
      <c r="M19" s="28">
        <v>38.093240000000002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20413.400000000001</v>
      </c>
      <c r="D20" s="37">
        <v>20471.25</v>
      </c>
      <c r="E20" s="37">
        <v>20142.5</v>
      </c>
      <c r="F20" s="37">
        <v>19871.599999999999</v>
      </c>
      <c r="G20" s="37">
        <v>19542.849999999999</v>
      </c>
      <c r="H20" s="37">
        <v>20742.150000000001</v>
      </c>
      <c r="I20" s="37">
        <v>21070.9</v>
      </c>
      <c r="J20" s="37">
        <v>21341.800000000003</v>
      </c>
      <c r="K20" s="28">
        <v>20800</v>
      </c>
      <c r="L20" s="28">
        <v>20200.349999999999</v>
      </c>
      <c r="M20" s="28">
        <v>0.13532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2723.6</v>
      </c>
      <c r="D21" s="37">
        <v>2717.25</v>
      </c>
      <c r="E21" s="37">
        <v>2690.6</v>
      </c>
      <c r="F21" s="37">
        <v>2657.6</v>
      </c>
      <c r="G21" s="37">
        <v>2630.95</v>
      </c>
      <c r="H21" s="37">
        <v>2750.25</v>
      </c>
      <c r="I21" s="37">
        <v>2776.8999999999996</v>
      </c>
      <c r="J21" s="37">
        <v>2809.9</v>
      </c>
      <c r="K21" s="28">
        <v>2743.9</v>
      </c>
      <c r="L21" s="28">
        <v>2684.25</v>
      </c>
      <c r="M21" s="28">
        <v>12.23799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2190.9499999999998</v>
      </c>
      <c r="D22" s="37">
        <v>2209.5833333333335</v>
      </c>
      <c r="E22" s="37">
        <v>2141.416666666667</v>
      </c>
      <c r="F22" s="37">
        <v>2091.8833333333337</v>
      </c>
      <c r="G22" s="37">
        <v>2023.7166666666672</v>
      </c>
      <c r="H22" s="37">
        <v>2259.1166666666668</v>
      </c>
      <c r="I22" s="37">
        <v>2327.2833333333338</v>
      </c>
      <c r="J22" s="37">
        <v>2376.8166666666666</v>
      </c>
      <c r="K22" s="28">
        <v>2277.75</v>
      </c>
      <c r="L22" s="28">
        <v>2160.0500000000002</v>
      </c>
      <c r="M22" s="28">
        <v>20.39481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807.25</v>
      </c>
      <c r="D23" s="37">
        <v>808.08333333333337</v>
      </c>
      <c r="E23" s="37">
        <v>795.66666666666674</v>
      </c>
      <c r="F23" s="37">
        <v>784.08333333333337</v>
      </c>
      <c r="G23" s="37">
        <v>771.66666666666674</v>
      </c>
      <c r="H23" s="37">
        <v>819.66666666666674</v>
      </c>
      <c r="I23" s="37">
        <v>832.08333333333348</v>
      </c>
      <c r="J23" s="37">
        <v>843.66666666666674</v>
      </c>
      <c r="K23" s="28">
        <v>820.5</v>
      </c>
      <c r="L23" s="28">
        <v>796.5</v>
      </c>
      <c r="M23" s="28">
        <v>46.417789999999997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3349.65</v>
      </c>
      <c r="D24" s="37">
        <v>3306.2166666666667</v>
      </c>
      <c r="E24" s="37">
        <v>3223.4333333333334</v>
      </c>
      <c r="F24" s="37">
        <v>3097.2166666666667</v>
      </c>
      <c r="G24" s="37">
        <v>3014.4333333333334</v>
      </c>
      <c r="H24" s="37">
        <v>3432.4333333333334</v>
      </c>
      <c r="I24" s="37">
        <v>3515.2166666666672</v>
      </c>
      <c r="J24" s="37">
        <v>3641.4333333333334</v>
      </c>
      <c r="K24" s="28">
        <v>3389</v>
      </c>
      <c r="L24" s="28">
        <v>3180</v>
      </c>
      <c r="M24" s="28">
        <v>6.7204300000000003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3530.45</v>
      </c>
      <c r="D25" s="37">
        <v>3500.3333333333335</v>
      </c>
      <c r="E25" s="37">
        <v>3452.666666666667</v>
      </c>
      <c r="F25" s="37">
        <v>3374.8833333333337</v>
      </c>
      <c r="G25" s="37">
        <v>3327.2166666666672</v>
      </c>
      <c r="H25" s="37">
        <v>3578.1166666666668</v>
      </c>
      <c r="I25" s="37">
        <v>3625.7833333333338</v>
      </c>
      <c r="J25" s="37">
        <v>3703.5666666666666</v>
      </c>
      <c r="K25" s="28">
        <v>3548</v>
      </c>
      <c r="L25" s="28">
        <v>3422.55</v>
      </c>
      <c r="M25" s="28">
        <v>5.23759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105.15</v>
      </c>
      <c r="D26" s="37">
        <v>105.98333333333333</v>
      </c>
      <c r="E26" s="37">
        <v>102.46666666666667</v>
      </c>
      <c r="F26" s="37">
        <v>99.783333333333331</v>
      </c>
      <c r="G26" s="37">
        <v>96.266666666666666</v>
      </c>
      <c r="H26" s="37">
        <v>108.66666666666667</v>
      </c>
      <c r="I26" s="37">
        <v>112.18333333333335</v>
      </c>
      <c r="J26" s="37">
        <v>114.86666666666667</v>
      </c>
      <c r="K26" s="28">
        <v>109.5</v>
      </c>
      <c r="L26" s="28">
        <v>103.3</v>
      </c>
      <c r="M26" s="28">
        <v>67.853740000000002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275.10000000000002</v>
      </c>
      <c r="D27" s="37">
        <v>276.01666666666665</v>
      </c>
      <c r="E27" s="37">
        <v>270.58333333333331</v>
      </c>
      <c r="F27" s="37">
        <v>266.06666666666666</v>
      </c>
      <c r="G27" s="37">
        <v>260.63333333333333</v>
      </c>
      <c r="H27" s="37">
        <v>280.5333333333333</v>
      </c>
      <c r="I27" s="37">
        <v>285.9666666666667</v>
      </c>
      <c r="J27" s="37">
        <v>290.48333333333329</v>
      </c>
      <c r="K27" s="28">
        <v>281.45</v>
      </c>
      <c r="L27" s="28">
        <v>271.5</v>
      </c>
      <c r="M27" s="28">
        <v>23.196660000000001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702.95</v>
      </c>
      <c r="D28" s="37">
        <v>700.25</v>
      </c>
      <c r="E28" s="37">
        <v>695.5</v>
      </c>
      <c r="F28" s="37">
        <v>688.05</v>
      </c>
      <c r="G28" s="37">
        <v>683.3</v>
      </c>
      <c r="H28" s="37">
        <v>707.7</v>
      </c>
      <c r="I28" s="37">
        <v>712.45</v>
      </c>
      <c r="J28" s="37">
        <v>719.90000000000009</v>
      </c>
      <c r="K28" s="28">
        <v>705</v>
      </c>
      <c r="L28" s="28">
        <v>692.8</v>
      </c>
      <c r="M28" s="28">
        <v>0.94915000000000005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3151.7</v>
      </c>
      <c r="D29" s="37">
        <v>3134.5499999999997</v>
      </c>
      <c r="E29" s="37">
        <v>3088.0999999999995</v>
      </c>
      <c r="F29" s="37">
        <v>3024.4999999999995</v>
      </c>
      <c r="G29" s="37">
        <v>2978.0499999999993</v>
      </c>
      <c r="H29" s="37">
        <v>3198.1499999999996</v>
      </c>
      <c r="I29" s="37">
        <v>3244.5999999999995</v>
      </c>
      <c r="J29" s="37">
        <v>3308.2</v>
      </c>
      <c r="K29" s="28">
        <v>3181</v>
      </c>
      <c r="L29" s="28">
        <v>3070.95</v>
      </c>
      <c r="M29" s="28">
        <v>1.4132499999999999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381.25</v>
      </c>
      <c r="D30" s="37">
        <v>381</v>
      </c>
      <c r="E30" s="37">
        <v>378.25</v>
      </c>
      <c r="F30" s="37">
        <v>375.25</v>
      </c>
      <c r="G30" s="37">
        <v>372.5</v>
      </c>
      <c r="H30" s="37">
        <v>384</v>
      </c>
      <c r="I30" s="37">
        <v>386.75</v>
      </c>
      <c r="J30" s="37">
        <v>389.75</v>
      </c>
      <c r="K30" s="28">
        <v>383.75</v>
      </c>
      <c r="L30" s="28">
        <v>378</v>
      </c>
      <c r="M30" s="28">
        <v>67.664640000000006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4395.8</v>
      </c>
      <c r="D31" s="37">
        <v>4371.5999999999995</v>
      </c>
      <c r="E31" s="37">
        <v>4334.1999999999989</v>
      </c>
      <c r="F31" s="37">
        <v>4272.5999999999995</v>
      </c>
      <c r="G31" s="37">
        <v>4235.1999999999989</v>
      </c>
      <c r="H31" s="37">
        <v>4433.1999999999989</v>
      </c>
      <c r="I31" s="37">
        <v>4470.5999999999985</v>
      </c>
      <c r="J31" s="37">
        <v>4532.1999999999989</v>
      </c>
      <c r="K31" s="28">
        <v>4409</v>
      </c>
      <c r="L31" s="28">
        <v>4310</v>
      </c>
      <c r="M31" s="28">
        <v>3.5847199999999999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232.2</v>
      </c>
      <c r="D32" s="37">
        <v>230.4666666666667</v>
      </c>
      <c r="E32" s="37">
        <v>227.03333333333339</v>
      </c>
      <c r="F32" s="37">
        <v>221.8666666666667</v>
      </c>
      <c r="G32" s="37">
        <v>218.43333333333339</v>
      </c>
      <c r="H32" s="37">
        <v>235.63333333333338</v>
      </c>
      <c r="I32" s="37">
        <v>239.06666666666666</v>
      </c>
      <c r="J32" s="37">
        <v>244.23333333333338</v>
      </c>
      <c r="K32" s="28">
        <v>233.9</v>
      </c>
      <c r="L32" s="28">
        <v>225.3</v>
      </c>
      <c r="M32" s="28">
        <v>26.80246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145.9</v>
      </c>
      <c r="D33" s="37">
        <v>146.70000000000002</v>
      </c>
      <c r="E33" s="37">
        <v>143.05000000000004</v>
      </c>
      <c r="F33" s="37">
        <v>140.20000000000002</v>
      </c>
      <c r="G33" s="37">
        <v>136.55000000000004</v>
      </c>
      <c r="H33" s="37">
        <v>149.55000000000004</v>
      </c>
      <c r="I33" s="37">
        <v>153.20000000000002</v>
      </c>
      <c r="J33" s="37">
        <v>156.05000000000004</v>
      </c>
      <c r="K33" s="28">
        <v>150.35</v>
      </c>
      <c r="L33" s="28">
        <v>143.85</v>
      </c>
      <c r="M33" s="28">
        <v>172.71087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3460.5</v>
      </c>
      <c r="D34" s="37">
        <v>3449.4500000000003</v>
      </c>
      <c r="E34" s="37">
        <v>3421.9500000000007</v>
      </c>
      <c r="F34" s="37">
        <v>3383.4000000000005</v>
      </c>
      <c r="G34" s="37">
        <v>3355.900000000001</v>
      </c>
      <c r="H34" s="37">
        <v>3488.0000000000005</v>
      </c>
      <c r="I34" s="37">
        <v>3515.4999999999995</v>
      </c>
      <c r="J34" s="37">
        <v>3554.05</v>
      </c>
      <c r="K34" s="28">
        <v>3476.95</v>
      </c>
      <c r="L34" s="28">
        <v>3410.9</v>
      </c>
      <c r="M34" s="28">
        <v>9.8143399999999996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1963.2</v>
      </c>
      <c r="D35" s="37">
        <v>1947.8500000000001</v>
      </c>
      <c r="E35" s="37">
        <v>1916.9000000000003</v>
      </c>
      <c r="F35" s="37">
        <v>1870.6000000000001</v>
      </c>
      <c r="G35" s="37">
        <v>1839.6500000000003</v>
      </c>
      <c r="H35" s="37">
        <v>1994.1500000000003</v>
      </c>
      <c r="I35" s="37">
        <v>2025.1000000000001</v>
      </c>
      <c r="J35" s="37">
        <v>2071.4000000000005</v>
      </c>
      <c r="K35" s="28">
        <v>1978.8</v>
      </c>
      <c r="L35" s="28">
        <v>1901.55</v>
      </c>
      <c r="M35" s="28">
        <v>6.2343999999999999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571.1</v>
      </c>
      <c r="D36" s="37">
        <v>565.7833333333333</v>
      </c>
      <c r="E36" s="37">
        <v>559.16666666666663</v>
      </c>
      <c r="F36" s="37">
        <v>547.23333333333335</v>
      </c>
      <c r="G36" s="37">
        <v>540.61666666666667</v>
      </c>
      <c r="H36" s="37">
        <v>577.71666666666658</v>
      </c>
      <c r="I36" s="37">
        <v>584.33333333333337</v>
      </c>
      <c r="J36" s="37">
        <v>596.26666666666654</v>
      </c>
      <c r="K36" s="28">
        <v>572.4</v>
      </c>
      <c r="L36" s="28">
        <v>553.85</v>
      </c>
      <c r="M36" s="28">
        <v>14.9107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4239.1000000000004</v>
      </c>
      <c r="D37" s="37">
        <v>4243</v>
      </c>
      <c r="E37" s="37">
        <v>4171.1000000000004</v>
      </c>
      <c r="F37" s="37">
        <v>4103.1000000000004</v>
      </c>
      <c r="G37" s="37">
        <v>4031.2000000000007</v>
      </c>
      <c r="H37" s="37">
        <v>4311</v>
      </c>
      <c r="I37" s="37">
        <v>4382.8999999999996</v>
      </c>
      <c r="J37" s="37">
        <v>4450.8999999999996</v>
      </c>
      <c r="K37" s="28">
        <v>4314.8999999999996</v>
      </c>
      <c r="L37" s="28">
        <v>4175</v>
      </c>
      <c r="M37" s="28">
        <v>5.9327399999999999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721.6</v>
      </c>
      <c r="D38" s="37">
        <v>723.5</v>
      </c>
      <c r="E38" s="37">
        <v>710.3</v>
      </c>
      <c r="F38" s="37">
        <v>699</v>
      </c>
      <c r="G38" s="37">
        <v>685.8</v>
      </c>
      <c r="H38" s="37">
        <v>734.8</v>
      </c>
      <c r="I38" s="37">
        <v>748</v>
      </c>
      <c r="J38" s="37">
        <v>759.3</v>
      </c>
      <c r="K38" s="28">
        <v>736.7</v>
      </c>
      <c r="L38" s="28">
        <v>712.2</v>
      </c>
      <c r="M38" s="28">
        <v>74.666349999999994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4011.7</v>
      </c>
      <c r="D39" s="37">
        <v>4007.5666666666671</v>
      </c>
      <c r="E39" s="37">
        <v>3980.1333333333341</v>
      </c>
      <c r="F39" s="37">
        <v>3948.5666666666671</v>
      </c>
      <c r="G39" s="37">
        <v>3921.1333333333341</v>
      </c>
      <c r="H39" s="37">
        <v>4039.1333333333341</v>
      </c>
      <c r="I39" s="37">
        <v>4066.5666666666675</v>
      </c>
      <c r="J39" s="37">
        <v>4098.1333333333341</v>
      </c>
      <c r="K39" s="28">
        <v>4035</v>
      </c>
      <c r="L39" s="28">
        <v>3976</v>
      </c>
      <c r="M39" s="28">
        <v>3.1099600000000001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7316.65</v>
      </c>
      <c r="D40" s="37">
        <v>7302.2166666666672</v>
      </c>
      <c r="E40" s="37">
        <v>7219.4333333333343</v>
      </c>
      <c r="F40" s="37">
        <v>7122.2166666666672</v>
      </c>
      <c r="G40" s="37">
        <v>7039.4333333333343</v>
      </c>
      <c r="H40" s="37">
        <v>7399.4333333333343</v>
      </c>
      <c r="I40" s="37">
        <v>7482.2166666666672</v>
      </c>
      <c r="J40" s="37">
        <v>7579.4333333333343</v>
      </c>
      <c r="K40" s="28">
        <v>7385</v>
      </c>
      <c r="L40" s="28">
        <v>7205</v>
      </c>
      <c r="M40" s="28">
        <v>9.4948099999999993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15185.3</v>
      </c>
      <c r="D41" s="37">
        <v>15215.75</v>
      </c>
      <c r="E41" s="37">
        <v>15024.55</v>
      </c>
      <c r="F41" s="37">
        <v>14863.8</v>
      </c>
      <c r="G41" s="37">
        <v>14672.599999999999</v>
      </c>
      <c r="H41" s="37">
        <v>15376.5</v>
      </c>
      <c r="I41" s="37">
        <v>15567.7</v>
      </c>
      <c r="J41" s="37">
        <v>15728.45</v>
      </c>
      <c r="K41" s="28">
        <v>15406.95</v>
      </c>
      <c r="L41" s="28">
        <v>15055</v>
      </c>
      <c r="M41" s="28">
        <v>3.11361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5344.9</v>
      </c>
      <c r="D42" s="37">
        <v>5333.3</v>
      </c>
      <c r="E42" s="37">
        <v>5296.6</v>
      </c>
      <c r="F42" s="37">
        <v>5248.3</v>
      </c>
      <c r="G42" s="37">
        <v>5211.6000000000004</v>
      </c>
      <c r="H42" s="37">
        <v>5381.6</v>
      </c>
      <c r="I42" s="37">
        <v>5418.2999999999993</v>
      </c>
      <c r="J42" s="37">
        <v>5466.6</v>
      </c>
      <c r="K42" s="28">
        <v>5370</v>
      </c>
      <c r="L42" s="28">
        <v>5285</v>
      </c>
      <c r="M42" s="28">
        <v>0.47522999999999999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2319.9499999999998</v>
      </c>
      <c r="D43" s="37">
        <v>2346.3166666666666</v>
      </c>
      <c r="E43" s="37">
        <v>2272.6333333333332</v>
      </c>
      <c r="F43" s="37">
        <v>2225.3166666666666</v>
      </c>
      <c r="G43" s="37">
        <v>2151.6333333333332</v>
      </c>
      <c r="H43" s="37">
        <v>2393.6333333333332</v>
      </c>
      <c r="I43" s="37">
        <v>2467.3166666666666</v>
      </c>
      <c r="J43" s="37">
        <v>2514.6333333333332</v>
      </c>
      <c r="K43" s="28">
        <v>2420</v>
      </c>
      <c r="L43" s="28">
        <v>2299</v>
      </c>
      <c r="M43" s="28">
        <v>5.2001600000000003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278.8</v>
      </c>
      <c r="D44" s="37">
        <v>281.35000000000002</v>
      </c>
      <c r="E44" s="37">
        <v>273.80000000000007</v>
      </c>
      <c r="F44" s="37">
        <v>268.80000000000007</v>
      </c>
      <c r="G44" s="37">
        <v>261.25000000000011</v>
      </c>
      <c r="H44" s="37">
        <v>286.35000000000002</v>
      </c>
      <c r="I44" s="37">
        <v>293.89999999999998</v>
      </c>
      <c r="J44" s="37">
        <v>298.89999999999998</v>
      </c>
      <c r="K44" s="28">
        <v>288.89999999999998</v>
      </c>
      <c r="L44" s="28">
        <v>276.35000000000002</v>
      </c>
      <c r="M44" s="28">
        <v>56.071429999999999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118.6</v>
      </c>
      <c r="D45" s="37">
        <v>119</v>
      </c>
      <c r="E45" s="37">
        <v>115.7</v>
      </c>
      <c r="F45" s="37">
        <v>112.8</v>
      </c>
      <c r="G45" s="37">
        <v>109.5</v>
      </c>
      <c r="H45" s="37">
        <v>121.9</v>
      </c>
      <c r="I45" s="37">
        <v>125.20000000000002</v>
      </c>
      <c r="J45" s="37">
        <v>128.10000000000002</v>
      </c>
      <c r="K45" s="28">
        <v>122.3</v>
      </c>
      <c r="L45" s="28">
        <v>116.1</v>
      </c>
      <c r="M45" s="28">
        <v>325.72271000000001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48.75</v>
      </c>
      <c r="D46" s="37">
        <v>48.949999999999996</v>
      </c>
      <c r="E46" s="37">
        <v>47.899999999999991</v>
      </c>
      <c r="F46" s="37">
        <v>47.05</v>
      </c>
      <c r="G46" s="37">
        <v>45.999999999999993</v>
      </c>
      <c r="H46" s="37">
        <v>49.79999999999999</v>
      </c>
      <c r="I46" s="37">
        <v>50.849999999999987</v>
      </c>
      <c r="J46" s="37">
        <v>51.699999999999989</v>
      </c>
      <c r="K46" s="28">
        <v>50</v>
      </c>
      <c r="L46" s="28">
        <v>48.1</v>
      </c>
      <c r="M46" s="28">
        <v>32.17118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1913.85</v>
      </c>
      <c r="D47" s="37">
        <v>1921.6166666666668</v>
      </c>
      <c r="E47" s="37">
        <v>1883.2333333333336</v>
      </c>
      <c r="F47" s="37">
        <v>1852.6166666666668</v>
      </c>
      <c r="G47" s="37">
        <v>1814.2333333333336</v>
      </c>
      <c r="H47" s="37">
        <v>1952.2333333333336</v>
      </c>
      <c r="I47" s="37">
        <v>1990.6166666666668</v>
      </c>
      <c r="J47" s="37">
        <v>2021.2333333333336</v>
      </c>
      <c r="K47" s="28">
        <v>1960</v>
      </c>
      <c r="L47" s="28">
        <v>1891</v>
      </c>
      <c r="M47" s="28">
        <v>9.5040999999999993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667</v>
      </c>
      <c r="D48" s="37">
        <v>664.08333333333337</v>
      </c>
      <c r="E48" s="37">
        <v>652.01666666666677</v>
      </c>
      <c r="F48" s="37">
        <v>637.03333333333342</v>
      </c>
      <c r="G48" s="37">
        <v>624.96666666666681</v>
      </c>
      <c r="H48" s="37">
        <v>679.06666666666672</v>
      </c>
      <c r="I48" s="37">
        <v>691.13333333333333</v>
      </c>
      <c r="J48" s="37">
        <v>706.11666666666667</v>
      </c>
      <c r="K48" s="28">
        <v>676.15</v>
      </c>
      <c r="L48" s="28">
        <v>649.1</v>
      </c>
      <c r="M48" s="28">
        <v>17.599769999999999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284.14999999999998</v>
      </c>
      <c r="D49" s="37">
        <v>282.5333333333333</v>
      </c>
      <c r="E49" s="37">
        <v>277.56666666666661</v>
      </c>
      <c r="F49" s="37">
        <v>270.98333333333329</v>
      </c>
      <c r="G49" s="37">
        <v>266.01666666666659</v>
      </c>
      <c r="H49" s="37">
        <v>289.11666666666662</v>
      </c>
      <c r="I49" s="37">
        <v>294.08333333333331</v>
      </c>
      <c r="J49" s="37">
        <v>300.66666666666663</v>
      </c>
      <c r="K49" s="28">
        <v>287.5</v>
      </c>
      <c r="L49" s="28">
        <v>275.95</v>
      </c>
      <c r="M49" s="28">
        <v>132.79996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710.65</v>
      </c>
      <c r="D50" s="37">
        <v>714.25</v>
      </c>
      <c r="E50" s="37">
        <v>696.5</v>
      </c>
      <c r="F50" s="37">
        <v>682.35</v>
      </c>
      <c r="G50" s="37">
        <v>664.6</v>
      </c>
      <c r="H50" s="37">
        <v>728.4</v>
      </c>
      <c r="I50" s="37">
        <v>746.15</v>
      </c>
      <c r="J50" s="37">
        <v>760.3</v>
      </c>
      <c r="K50" s="28">
        <v>732</v>
      </c>
      <c r="L50" s="28">
        <v>700.1</v>
      </c>
      <c r="M50" s="28">
        <v>18.195609999999999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52.65</v>
      </c>
      <c r="D51" s="37">
        <v>52.833333333333336</v>
      </c>
      <c r="E51" s="37">
        <v>51.81666666666667</v>
      </c>
      <c r="F51" s="37">
        <v>50.983333333333334</v>
      </c>
      <c r="G51" s="37">
        <v>49.966666666666669</v>
      </c>
      <c r="H51" s="37">
        <v>53.666666666666671</v>
      </c>
      <c r="I51" s="37">
        <v>54.683333333333337</v>
      </c>
      <c r="J51" s="37">
        <v>55.516666666666673</v>
      </c>
      <c r="K51" s="28">
        <v>53.85</v>
      </c>
      <c r="L51" s="28">
        <v>52</v>
      </c>
      <c r="M51" s="28">
        <v>296.17216999999999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333.95</v>
      </c>
      <c r="D52" s="37">
        <v>333.8</v>
      </c>
      <c r="E52" s="37">
        <v>329.85</v>
      </c>
      <c r="F52" s="37">
        <v>325.75</v>
      </c>
      <c r="G52" s="37">
        <v>321.8</v>
      </c>
      <c r="H52" s="37">
        <v>337.90000000000003</v>
      </c>
      <c r="I52" s="37">
        <v>341.84999999999997</v>
      </c>
      <c r="J52" s="37">
        <v>345.95000000000005</v>
      </c>
      <c r="K52" s="28">
        <v>337.75</v>
      </c>
      <c r="L52" s="28">
        <v>329.7</v>
      </c>
      <c r="M52" s="28">
        <v>25.11918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694.3</v>
      </c>
      <c r="D53" s="37">
        <v>691.16666666666663</v>
      </c>
      <c r="E53" s="37">
        <v>683.83333333333326</v>
      </c>
      <c r="F53" s="37">
        <v>673.36666666666667</v>
      </c>
      <c r="G53" s="37">
        <v>666.0333333333333</v>
      </c>
      <c r="H53" s="37">
        <v>701.63333333333321</v>
      </c>
      <c r="I53" s="37">
        <v>708.96666666666647</v>
      </c>
      <c r="J53" s="37">
        <v>719.43333333333317</v>
      </c>
      <c r="K53" s="28">
        <v>698.5</v>
      </c>
      <c r="L53" s="28">
        <v>680.7</v>
      </c>
      <c r="M53" s="28">
        <v>63.521419999999999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314</v>
      </c>
      <c r="D54" s="37">
        <v>312.33333333333331</v>
      </c>
      <c r="E54" s="37">
        <v>310.01666666666665</v>
      </c>
      <c r="F54" s="37">
        <v>306.03333333333336</v>
      </c>
      <c r="G54" s="37">
        <v>303.7166666666667</v>
      </c>
      <c r="H54" s="37">
        <v>316.31666666666661</v>
      </c>
      <c r="I54" s="37">
        <v>318.63333333333333</v>
      </c>
      <c r="J54" s="37">
        <v>322.61666666666656</v>
      </c>
      <c r="K54" s="28">
        <v>314.64999999999998</v>
      </c>
      <c r="L54" s="28">
        <v>308.35000000000002</v>
      </c>
      <c r="M54" s="28">
        <v>23.63017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17561.75</v>
      </c>
      <c r="D55" s="37">
        <v>17533.916666666668</v>
      </c>
      <c r="E55" s="37">
        <v>17277.833333333336</v>
      </c>
      <c r="F55" s="37">
        <v>16993.916666666668</v>
      </c>
      <c r="G55" s="37">
        <v>16737.833333333336</v>
      </c>
      <c r="H55" s="37">
        <v>17817.833333333336</v>
      </c>
      <c r="I55" s="37">
        <v>18073.916666666672</v>
      </c>
      <c r="J55" s="37">
        <v>18357.833333333336</v>
      </c>
      <c r="K55" s="28">
        <v>17790</v>
      </c>
      <c r="L55" s="28">
        <v>17250</v>
      </c>
      <c r="M55" s="28">
        <v>0.99421000000000004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3775.05</v>
      </c>
      <c r="D56" s="37">
        <v>3764.35</v>
      </c>
      <c r="E56" s="37">
        <v>3736.7</v>
      </c>
      <c r="F56" s="37">
        <v>3698.35</v>
      </c>
      <c r="G56" s="37">
        <v>3670.7</v>
      </c>
      <c r="H56" s="37">
        <v>3802.7</v>
      </c>
      <c r="I56" s="37">
        <v>3830.3500000000004</v>
      </c>
      <c r="J56" s="37">
        <v>3868.7</v>
      </c>
      <c r="K56" s="28">
        <v>3792</v>
      </c>
      <c r="L56" s="28">
        <v>3726</v>
      </c>
      <c r="M56" s="28">
        <v>5.0666700000000002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224.6</v>
      </c>
      <c r="D57" s="37">
        <v>226.33333333333334</v>
      </c>
      <c r="E57" s="37">
        <v>218.4666666666667</v>
      </c>
      <c r="F57" s="37">
        <v>212.33333333333334</v>
      </c>
      <c r="G57" s="37">
        <v>204.4666666666667</v>
      </c>
      <c r="H57" s="37">
        <v>232.4666666666667</v>
      </c>
      <c r="I57" s="37">
        <v>240.33333333333331</v>
      </c>
      <c r="J57" s="37">
        <v>246.4666666666667</v>
      </c>
      <c r="K57" s="28">
        <v>234.2</v>
      </c>
      <c r="L57" s="28">
        <v>220.2</v>
      </c>
      <c r="M57" s="28">
        <v>125.73260999999999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763.05</v>
      </c>
      <c r="D58" s="37">
        <v>759.51666666666677</v>
      </c>
      <c r="E58" s="37">
        <v>751.58333333333348</v>
      </c>
      <c r="F58" s="37">
        <v>740.11666666666667</v>
      </c>
      <c r="G58" s="37">
        <v>732.18333333333339</v>
      </c>
      <c r="H58" s="37">
        <v>770.98333333333358</v>
      </c>
      <c r="I58" s="37">
        <v>778.91666666666674</v>
      </c>
      <c r="J58" s="37">
        <v>790.38333333333367</v>
      </c>
      <c r="K58" s="28">
        <v>767.45</v>
      </c>
      <c r="L58" s="28">
        <v>748.05</v>
      </c>
      <c r="M58" s="28">
        <v>14.34681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1044.5</v>
      </c>
      <c r="D59" s="37">
        <v>1035.4666666666667</v>
      </c>
      <c r="E59" s="37">
        <v>1024.0333333333333</v>
      </c>
      <c r="F59" s="37">
        <v>1003.5666666666666</v>
      </c>
      <c r="G59" s="37">
        <v>992.13333333333321</v>
      </c>
      <c r="H59" s="37">
        <v>1055.9333333333334</v>
      </c>
      <c r="I59" s="37">
        <v>1067.3666666666668</v>
      </c>
      <c r="J59" s="37">
        <v>1087.8333333333335</v>
      </c>
      <c r="K59" s="28">
        <v>1046.9000000000001</v>
      </c>
      <c r="L59" s="28">
        <v>1015</v>
      </c>
      <c r="M59" s="28">
        <v>28.650770000000001</v>
      </c>
      <c r="N59" s="1"/>
      <c r="O59" s="1"/>
    </row>
    <row r="60" spans="1:15" ht="12.75" customHeight="1">
      <c r="A60" s="53">
        <v>51</v>
      </c>
      <c r="B60" s="28" t="s">
        <v>839</v>
      </c>
      <c r="C60" s="28">
        <v>1629</v>
      </c>
      <c r="D60" s="37">
        <v>1646.8999999999999</v>
      </c>
      <c r="E60" s="37">
        <v>1605.0999999999997</v>
      </c>
      <c r="F60" s="37">
        <v>1581.1999999999998</v>
      </c>
      <c r="G60" s="37">
        <v>1539.3999999999996</v>
      </c>
      <c r="H60" s="37">
        <v>1670.7999999999997</v>
      </c>
      <c r="I60" s="37">
        <v>1712.6</v>
      </c>
      <c r="J60" s="37">
        <v>1736.4999999999998</v>
      </c>
      <c r="K60" s="28">
        <v>1688.7</v>
      </c>
      <c r="L60" s="28">
        <v>1623</v>
      </c>
      <c r="M60" s="28">
        <v>1.1215999999999999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207.15</v>
      </c>
      <c r="D61" s="37">
        <v>208.91666666666666</v>
      </c>
      <c r="E61" s="37">
        <v>204.38333333333333</v>
      </c>
      <c r="F61" s="37">
        <v>201.61666666666667</v>
      </c>
      <c r="G61" s="37">
        <v>197.08333333333334</v>
      </c>
      <c r="H61" s="37">
        <v>211.68333333333331</v>
      </c>
      <c r="I61" s="37">
        <v>216.21666666666667</v>
      </c>
      <c r="J61" s="37">
        <v>218.98333333333329</v>
      </c>
      <c r="K61" s="28">
        <v>213.45</v>
      </c>
      <c r="L61" s="28">
        <v>206.15</v>
      </c>
      <c r="M61" s="28">
        <v>80.582800000000006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3901.1</v>
      </c>
      <c r="D62" s="37">
        <v>3889.7000000000003</v>
      </c>
      <c r="E62" s="37">
        <v>3831.4000000000005</v>
      </c>
      <c r="F62" s="37">
        <v>3761.7000000000003</v>
      </c>
      <c r="G62" s="37">
        <v>3703.4000000000005</v>
      </c>
      <c r="H62" s="37">
        <v>3959.4000000000005</v>
      </c>
      <c r="I62" s="37">
        <v>4017.7000000000007</v>
      </c>
      <c r="J62" s="37">
        <v>4087.4000000000005</v>
      </c>
      <c r="K62" s="28">
        <v>3948</v>
      </c>
      <c r="L62" s="28">
        <v>3820</v>
      </c>
      <c r="M62" s="28">
        <v>2.94929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1595</v>
      </c>
      <c r="D63" s="37">
        <v>1596.3166666666666</v>
      </c>
      <c r="E63" s="37">
        <v>1582.6833333333332</v>
      </c>
      <c r="F63" s="37">
        <v>1570.3666666666666</v>
      </c>
      <c r="G63" s="37">
        <v>1556.7333333333331</v>
      </c>
      <c r="H63" s="37">
        <v>1608.6333333333332</v>
      </c>
      <c r="I63" s="37">
        <v>1622.2666666666664</v>
      </c>
      <c r="J63" s="37">
        <v>1634.5833333333333</v>
      </c>
      <c r="K63" s="28">
        <v>1609.95</v>
      </c>
      <c r="L63" s="28">
        <v>1584</v>
      </c>
      <c r="M63" s="28">
        <v>3.0151699999999999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679.45</v>
      </c>
      <c r="D64" s="37">
        <v>685.0333333333333</v>
      </c>
      <c r="E64" s="37">
        <v>668.06666666666661</v>
      </c>
      <c r="F64" s="37">
        <v>656.68333333333328</v>
      </c>
      <c r="G64" s="37">
        <v>639.71666666666658</v>
      </c>
      <c r="H64" s="37">
        <v>696.41666666666663</v>
      </c>
      <c r="I64" s="37">
        <v>713.38333333333333</v>
      </c>
      <c r="J64" s="37">
        <v>724.76666666666665</v>
      </c>
      <c r="K64" s="28">
        <v>702</v>
      </c>
      <c r="L64" s="28">
        <v>673.65</v>
      </c>
      <c r="M64" s="28">
        <v>14.584619999999999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1038.4000000000001</v>
      </c>
      <c r="D65" s="37">
        <v>1031.2666666666667</v>
      </c>
      <c r="E65" s="37">
        <v>1018.9333333333334</v>
      </c>
      <c r="F65" s="37">
        <v>999.4666666666667</v>
      </c>
      <c r="G65" s="37">
        <v>987.13333333333344</v>
      </c>
      <c r="H65" s="37">
        <v>1050.7333333333333</v>
      </c>
      <c r="I65" s="37">
        <v>1063.0666666666668</v>
      </c>
      <c r="J65" s="37">
        <v>1082.5333333333333</v>
      </c>
      <c r="K65" s="28">
        <v>1043.5999999999999</v>
      </c>
      <c r="L65" s="28">
        <v>1011.8</v>
      </c>
      <c r="M65" s="28">
        <v>5.7855299999999996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388.85</v>
      </c>
      <c r="D66" s="37">
        <v>387.66666666666669</v>
      </c>
      <c r="E66" s="37">
        <v>382.33333333333337</v>
      </c>
      <c r="F66" s="37">
        <v>375.81666666666666</v>
      </c>
      <c r="G66" s="37">
        <v>370.48333333333335</v>
      </c>
      <c r="H66" s="37">
        <v>394.18333333333339</v>
      </c>
      <c r="I66" s="37">
        <v>399.51666666666677</v>
      </c>
      <c r="J66" s="37">
        <v>406.03333333333342</v>
      </c>
      <c r="K66" s="28">
        <v>393</v>
      </c>
      <c r="L66" s="28">
        <v>381.15</v>
      </c>
      <c r="M66" s="28">
        <v>19.995509999999999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1178.1500000000001</v>
      </c>
      <c r="D67" s="37">
        <v>1175.5333333333335</v>
      </c>
      <c r="E67" s="37">
        <v>1158.666666666667</v>
      </c>
      <c r="F67" s="37">
        <v>1139.1833333333334</v>
      </c>
      <c r="G67" s="37">
        <v>1122.3166666666668</v>
      </c>
      <c r="H67" s="37">
        <v>1195.0166666666671</v>
      </c>
      <c r="I67" s="37">
        <v>1211.8833333333334</v>
      </c>
      <c r="J67" s="37">
        <v>1231.3666666666672</v>
      </c>
      <c r="K67" s="28">
        <v>1192.4000000000001</v>
      </c>
      <c r="L67" s="28">
        <v>1156.05</v>
      </c>
      <c r="M67" s="28">
        <v>4.1818499999999998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367.6</v>
      </c>
      <c r="D68" s="37">
        <v>368.11666666666662</v>
      </c>
      <c r="E68" s="37">
        <v>360.28333333333325</v>
      </c>
      <c r="F68" s="37">
        <v>352.96666666666664</v>
      </c>
      <c r="G68" s="37">
        <v>345.13333333333327</v>
      </c>
      <c r="H68" s="37">
        <v>375.43333333333322</v>
      </c>
      <c r="I68" s="37">
        <v>383.26666666666659</v>
      </c>
      <c r="J68" s="37">
        <v>390.5833333333332</v>
      </c>
      <c r="K68" s="28">
        <v>375.95</v>
      </c>
      <c r="L68" s="28">
        <v>360.8</v>
      </c>
      <c r="M68" s="28">
        <v>40.379190000000001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573.9</v>
      </c>
      <c r="D69" s="37">
        <v>572.03333333333342</v>
      </c>
      <c r="E69" s="37">
        <v>568.06666666666683</v>
      </c>
      <c r="F69" s="37">
        <v>562.23333333333346</v>
      </c>
      <c r="G69" s="37">
        <v>558.26666666666688</v>
      </c>
      <c r="H69" s="37">
        <v>577.86666666666679</v>
      </c>
      <c r="I69" s="37">
        <v>581.83333333333326</v>
      </c>
      <c r="J69" s="37">
        <v>587.66666666666674</v>
      </c>
      <c r="K69" s="28">
        <v>576</v>
      </c>
      <c r="L69" s="28">
        <v>566.20000000000005</v>
      </c>
      <c r="M69" s="28">
        <v>26.87696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1561.85</v>
      </c>
      <c r="D70" s="37">
        <v>1571.2833333333335</v>
      </c>
      <c r="E70" s="37">
        <v>1540.5666666666671</v>
      </c>
      <c r="F70" s="37">
        <v>1519.2833333333335</v>
      </c>
      <c r="G70" s="37">
        <v>1488.5666666666671</v>
      </c>
      <c r="H70" s="37">
        <v>1592.5666666666671</v>
      </c>
      <c r="I70" s="37">
        <v>1623.2833333333338</v>
      </c>
      <c r="J70" s="37">
        <v>1644.5666666666671</v>
      </c>
      <c r="K70" s="28">
        <v>1602</v>
      </c>
      <c r="L70" s="28">
        <v>1550</v>
      </c>
      <c r="M70" s="28">
        <v>3.9101300000000001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2012.45</v>
      </c>
      <c r="D71" s="37">
        <v>1985.1000000000001</v>
      </c>
      <c r="E71" s="37">
        <v>1952.4000000000003</v>
      </c>
      <c r="F71" s="37">
        <v>1892.3500000000001</v>
      </c>
      <c r="G71" s="37">
        <v>1859.6500000000003</v>
      </c>
      <c r="H71" s="37">
        <v>2045.1500000000003</v>
      </c>
      <c r="I71" s="37">
        <v>2077.8500000000004</v>
      </c>
      <c r="J71" s="37">
        <v>2137.9000000000005</v>
      </c>
      <c r="K71" s="28">
        <v>2017.8</v>
      </c>
      <c r="L71" s="28">
        <v>1925.05</v>
      </c>
      <c r="M71" s="28">
        <v>19.672190000000001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3888.15</v>
      </c>
      <c r="D72" s="37">
        <v>3867.9666666666667</v>
      </c>
      <c r="E72" s="37">
        <v>3831.9333333333334</v>
      </c>
      <c r="F72" s="37">
        <v>3775.7166666666667</v>
      </c>
      <c r="G72" s="37">
        <v>3739.6833333333334</v>
      </c>
      <c r="H72" s="37">
        <v>3924.1833333333334</v>
      </c>
      <c r="I72" s="37">
        <v>3960.2166666666672</v>
      </c>
      <c r="J72" s="37">
        <v>4016.4333333333334</v>
      </c>
      <c r="K72" s="28">
        <v>3904</v>
      </c>
      <c r="L72" s="28">
        <v>3811.75</v>
      </c>
      <c r="M72" s="28">
        <v>4.7019700000000002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3836.8</v>
      </c>
      <c r="D73" s="37">
        <v>3821.2833333333333</v>
      </c>
      <c r="E73" s="37">
        <v>3775.5666666666666</v>
      </c>
      <c r="F73" s="37">
        <v>3714.3333333333335</v>
      </c>
      <c r="G73" s="37">
        <v>3668.6166666666668</v>
      </c>
      <c r="H73" s="37">
        <v>3882.5166666666664</v>
      </c>
      <c r="I73" s="37">
        <v>3928.2333333333327</v>
      </c>
      <c r="J73" s="37">
        <v>3989.4666666666662</v>
      </c>
      <c r="K73" s="28">
        <v>3867</v>
      </c>
      <c r="L73" s="28">
        <v>3760.05</v>
      </c>
      <c r="M73" s="28">
        <v>4.2307899999999998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2398.8000000000002</v>
      </c>
      <c r="D74" s="37">
        <v>2386.6833333333334</v>
      </c>
      <c r="E74" s="37">
        <v>2363.416666666667</v>
      </c>
      <c r="F74" s="37">
        <v>2328.0333333333338</v>
      </c>
      <c r="G74" s="37">
        <v>2304.7666666666673</v>
      </c>
      <c r="H74" s="37">
        <v>2422.0666666666666</v>
      </c>
      <c r="I74" s="37">
        <v>2445.333333333333</v>
      </c>
      <c r="J74" s="37">
        <v>2480.7166666666662</v>
      </c>
      <c r="K74" s="28">
        <v>2409.9499999999998</v>
      </c>
      <c r="L74" s="28">
        <v>2351.3000000000002</v>
      </c>
      <c r="M74" s="28">
        <v>2.5039500000000001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4147.95</v>
      </c>
      <c r="D75" s="37">
        <v>4132.0999999999995</v>
      </c>
      <c r="E75" s="37">
        <v>4104.8999999999987</v>
      </c>
      <c r="F75" s="37">
        <v>4061.8499999999995</v>
      </c>
      <c r="G75" s="37">
        <v>4034.6499999999987</v>
      </c>
      <c r="H75" s="37">
        <v>4175.1499999999987</v>
      </c>
      <c r="I75" s="37">
        <v>4202.3499999999995</v>
      </c>
      <c r="J75" s="37">
        <v>4245.3999999999987</v>
      </c>
      <c r="K75" s="28">
        <v>4159.3</v>
      </c>
      <c r="L75" s="28">
        <v>4089.05</v>
      </c>
      <c r="M75" s="28">
        <v>6.01335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3145.8</v>
      </c>
      <c r="D76" s="37">
        <v>3147.7666666666664</v>
      </c>
      <c r="E76" s="37">
        <v>3099.0333333333328</v>
      </c>
      <c r="F76" s="37">
        <v>3052.2666666666664</v>
      </c>
      <c r="G76" s="37">
        <v>3003.5333333333328</v>
      </c>
      <c r="H76" s="37">
        <v>3194.5333333333328</v>
      </c>
      <c r="I76" s="37">
        <v>3243.2666666666664</v>
      </c>
      <c r="J76" s="37">
        <v>3290.0333333333328</v>
      </c>
      <c r="K76" s="28">
        <v>3196.5</v>
      </c>
      <c r="L76" s="28">
        <v>3101</v>
      </c>
      <c r="M76" s="28">
        <v>9.28111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459.9</v>
      </c>
      <c r="D77" s="37">
        <v>457.4666666666667</v>
      </c>
      <c r="E77" s="37">
        <v>453.08333333333337</v>
      </c>
      <c r="F77" s="37">
        <v>446.26666666666665</v>
      </c>
      <c r="G77" s="37">
        <v>441.88333333333333</v>
      </c>
      <c r="H77" s="37">
        <v>464.28333333333342</v>
      </c>
      <c r="I77" s="37">
        <v>468.66666666666674</v>
      </c>
      <c r="J77" s="37">
        <v>475.48333333333346</v>
      </c>
      <c r="K77" s="28">
        <v>461.85</v>
      </c>
      <c r="L77" s="28">
        <v>450.65</v>
      </c>
      <c r="M77" s="28">
        <v>2.35609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1635.6</v>
      </c>
      <c r="D78" s="37">
        <v>1638.8</v>
      </c>
      <c r="E78" s="37">
        <v>1627.6999999999998</v>
      </c>
      <c r="F78" s="37">
        <v>1619.8</v>
      </c>
      <c r="G78" s="37">
        <v>1608.6999999999998</v>
      </c>
      <c r="H78" s="37">
        <v>1646.6999999999998</v>
      </c>
      <c r="I78" s="37">
        <v>1657.7999999999997</v>
      </c>
      <c r="J78" s="37">
        <v>1665.6999999999998</v>
      </c>
      <c r="K78" s="28">
        <v>1649.9</v>
      </c>
      <c r="L78" s="28">
        <v>1630.9</v>
      </c>
      <c r="M78" s="28">
        <v>2.5345300000000002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156.5</v>
      </c>
      <c r="D79" s="37">
        <v>156.28333333333333</v>
      </c>
      <c r="E79" s="37">
        <v>154.36666666666667</v>
      </c>
      <c r="F79" s="37">
        <v>152.23333333333335</v>
      </c>
      <c r="G79" s="37">
        <v>150.31666666666669</v>
      </c>
      <c r="H79" s="37">
        <v>158.41666666666666</v>
      </c>
      <c r="I79" s="37">
        <v>160.33333333333334</v>
      </c>
      <c r="J79" s="37">
        <v>162.46666666666664</v>
      </c>
      <c r="K79" s="28">
        <v>158.19999999999999</v>
      </c>
      <c r="L79" s="28">
        <v>154.15</v>
      </c>
      <c r="M79" s="28">
        <v>19.550129999999999</v>
      </c>
      <c r="N79" s="1"/>
      <c r="O79" s="1"/>
    </row>
    <row r="80" spans="1:15" ht="12.75" customHeight="1">
      <c r="A80" s="53">
        <v>71</v>
      </c>
      <c r="B80" s="28" t="s">
        <v>840</v>
      </c>
      <c r="C80" s="28">
        <v>1444.4</v>
      </c>
      <c r="D80" s="37">
        <v>1442.5</v>
      </c>
      <c r="E80" s="37">
        <v>1417.9</v>
      </c>
      <c r="F80" s="37">
        <v>1391.4</v>
      </c>
      <c r="G80" s="37">
        <v>1366.8000000000002</v>
      </c>
      <c r="H80" s="37">
        <v>1469</v>
      </c>
      <c r="I80" s="37">
        <v>1493.6</v>
      </c>
      <c r="J80" s="37">
        <v>1520.1</v>
      </c>
      <c r="K80" s="28">
        <v>1467.1</v>
      </c>
      <c r="L80" s="28">
        <v>1416</v>
      </c>
      <c r="M80" s="28">
        <v>5.9500299999999999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107.95</v>
      </c>
      <c r="D81" s="37">
        <v>108.10000000000001</v>
      </c>
      <c r="E81" s="37">
        <v>106.30000000000001</v>
      </c>
      <c r="F81" s="37">
        <v>104.65</v>
      </c>
      <c r="G81" s="37">
        <v>102.85000000000001</v>
      </c>
      <c r="H81" s="37">
        <v>109.75000000000001</v>
      </c>
      <c r="I81" s="37">
        <v>111.55</v>
      </c>
      <c r="J81" s="37">
        <v>113.20000000000002</v>
      </c>
      <c r="K81" s="28">
        <v>109.9</v>
      </c>
      <c r="L81" s="28">
        <v>106.45</v>
      </c>
      <c r="M81" s="28">
        <v>115.36827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267.89999999999998</v>
      </c>
      <c r="D82" s="37">
        <v>268.05</v>
      </c>
      <c r="E82" s="37">
        <v>264.60000000000002</v>
      </c>
      <c r="F82" s="37">
        <v>261.3</v>
      </c>
      <c r="G82" s="37">
        <v>257.85000000000002</v>
      </c>
      <c r="H82" s="37">
        <v>271.35000000000002</v>
      </c>
      <c r="I82" s="37">
        <v>274.79999999999995</v>
      </c>
      <c r="J82" s="37">
        <v>278.10000000000002</v>
      </c>
      <c r="K82" s="28">
        <v>271.5</v>
      </c>
      <c r="L82" s="28">
        <v>264.75</v>
      </c>
      <c r="M82" s="28">
        <v>10.63669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140.1</v>
      </c>
      <c r="D83" s="37">
        <v>140.21666666666667</v>
      </c>
      <c r="E83" s="37">
        <v>138.23333333333335</v>
      </c>
      <c r="F83" s="37">
        <v>136.36666666666667</v>
      </c>
      <c r="G83" s="37">
        <v>134.38333333333335</v>
      </c>
      <c r="H83" s="37">
        <v>142.08333333333334</v>
      </c>
      <c r="I83" s="37">
        <v>144.06666666666663</v>
      </c>
      <c r="J83" s="37">
        <v>145.93333333333334</v>
      </c>
      <c r="K83" s="28">
        <v>142.19999999999999</v>
      </c>
      <c r="L83" s="28">
        <v>138.35</v>
      </c>
      <c r="M83" s="28">
        <v>216.65495999999999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2316.65</v>
      </c>
      <c r="D84" s="37">
        <v>2310.2666666666664</v>
      </c>
      <c r="E84" s="37">
        <v>2269.5333333333328</v>
      </c>
      <c r="F84" s="37">
        <v>2222.4166666666665</v>
      </c>
      <c r="G84" s="37">
        <v>2181.6833333333329</v>
      </c>
      <c r="H84" s="37">
        <v>2357.3833333333328</v>
      </c>
      <c r="I84" s="37">
        <v>2398.1166666666663</v>
      </c>
      <c r="J84" s="37">
        <v>2445.2333333333327</v>
      </c>
      <c r="K84" s="28">
        <v>2351</v>
      </c>
      <c r="L84" s="28">
        <v>2263.15</v>
      </c>
      <c r="M84" s="28">
        <v>4.7153099999999997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377.8</v>
      </c>
      <c r="D85" s="37">
        <v>374.43333333333334</v>
      </c>
      <c r="E85" s="37">
        <v>369.86666666666667</v>
      </c>
      <c r="F85" s="37">
        <v>361.93333333333334</v>
      </c>
      <c r="G85" s="37">
        <v>357.36666666666667</v>
      </c>
      <c r="H85" s="37">
        <v>382.36666666666667</v>
      </c>
      <c r="I85" s="37">
        <v>386.93333333333339</v>
      </c>
      <c r="J85" s="37">
        <v>394.86666666666667</v>
      </c>
      <c r="K85" s="28">
        <v>379</v>
      </c>
      <c r="L85" s="28">
        <v>366.5</v>
      </c>
      <c r="M85" s="28">
        <v>9.1333099999999998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854.45</v>
      </c>
      <c r="D86" s="37">
        <v>852.05000000000007</v>
      </c>
      <c r="E86" s="37">
        <v>840.40000000000009</v>
      </c>
      <c r="F86" s="37">
        <v>826.35</v>
      </c>
      <c r="G86" s="37">
        <v>814.7</v>
      </c>
      <c r="H86" s="37">
        <v>866.10000000000014</v>
      </c>
      <c r="I86" s="37">
        <v>877.75</v>
      </c>
      <c r="J86" s="37">
        <v>891.80000000000018</v>
      </c>
      <c r="K86" s="28">
        <v>863.7</v>
      </c>
      <c r="L86" s="28">
        <v>838</v>
      </c>
      <c r="M86" s="28">
        <v>13.069459999999999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1391.4</v>
      </c>
      <c r="D87" s="37">
        <v>1400.4333333333334</v>
      </c>
      <c r="E87" s="37">
        <v>1360.9166666666667</v>
      </c>
      <c r="F87" s="37">
        <v>1330.4333333333334</v>
      </c>
      <c r="G87" s="37">
        <v>1290.9166666666667</v>
      </c>
      <c r="H87" s="37">
        <v>1430.9166666666667</v>
      </c>
      <c r="I87" s="37">
        <v>1470.4333333333332</v>
      </c>
      <c r="J87" s="37">
        <v>1500.9166666666667</v>
      </c>
      <c r="K87" s="28">
        <v>1439.95</v>
      </c>
      <c r="L87" s="28">
        <v>1369.95</v>
      </c>
      <c r="M87" s="28">
        <v>13.907030000000001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1579.35</v>
      </c>
      <c r="D88" s="37">
        <v>1580.75</v>
      </c>
      <c r="E88" s="37">
        <v>1559.8</v>
      </c>
      <c r="F88" s="37">
        <v>1540.25</v>
      </c>
      <c r="G88" s="37">
        <v>1519.3</v>
      </c>
      <c r="H88" s="37">
        <v>1600.3</v>
      </c>
      <c r="I88" s="37">
        <v>1621.2499999999998</v>
      </c>
      <c r="J88" s="37">
        <v>1640.8</v>
      </c>
      <c r="K88" s="28">
        <v>1601.7</v>
      </c>
      <c r="L88" s="28">
        <v>1561.2</v>
      </c>
      <c r="M88" s="28">
        <v>7.1770800000000001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444.45</v>
      </c>
      <c r="D89" s="37">
        <v>447.81666666666666</v>
      </c>
      <c r="E89" s="37">
        <v>433.63333333333333</v>
      </c>
      <c r="F89" s="37">
        <v>422.81666666666666</v>
      </c>
      <c r="G89" s="37">
        <v>408.63333333333333</v>
      </c>
      <c r="H89" s="37">
        <v>458.63333333333333</v>
      </c>
      <c r="I89" s="37">
        <v>472.81666666666661</v>
      </c>
      <c r="J89" s="37">
        <v>483.63333333333333</v>
      </c>
      <c r="K89" s="28">
        <v>462</v>
      </c>
      <c r="L89" s="28">
        <v>437</v>
      </c>
      <c r="M89" s="28">
        <v>45.479239999999997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238.4</v>
      </c>
      <c r="D90" s="37">
        <v>238.06666666666669</v>
      </c>
      <c r="E90" s="37">
        <v>234.63333333333338</v>
      </c>
      <c r="F90" s="37">
        <v>230.8666666666667</v>
      </c>
      <c r="G90" s="37">
        <v>227.43333333333339</v>
      </c>
      <c r="H90" s="37">
        <v>241.83333333333337</v>
      </c>
      <c r="I90" s="37">
        <v>245.26666666666671</v>
      </c>
      <c r="J90" s="37">
        <v>249.03333333333336</v>
      </c>
      <c r="K90" s="28">
        <v>241.5</v>
      </c>
      <c r="L90" s="28">
        <v>234.3</v>
      </c>
      <c r="M90" s="28">
        <v>7.2426199999999996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958.1</v>
      </c>
      <c r="D91" s="37">
        <v>957.95000000000016</v>
      </c>
      <c r="E91" s="37">
        <v>945.95000000000027</v>
      </c>
      <c r="F91" s="37">
        <v>933.80000000000007</v>
      </c>
      <c r="G91" s="37">
        <v>921.80000000000018</v>
      </c>
      <c r="H91" s="37">
        <v>970.10000000000036</v>
      </c>
      <c r="I91" s="37">
        <v>982.10000000000014</v>
      </c>
      <c r="J91" s="37">
        <v>994.25000000000045</v>
      </c>
      <c r="K91" s="28">
        <v>969.95</v>
      </c>
      <c r="L91" s="28">
        <v>945.8</v>
      </c>
      <c r="M91" s="28">
        <v>35.132660000000001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1987.35</v>
      </c>
      <c r="D92" s="37">
        <v>1991.8166666666666</v>
      </c>
      <c r="E92" s="37">
        <v>1960.5333333333333</v>
      </c>
      <c r="F92" s="37">
        <v>1933.7166666666667</v>
      </c>
      <c r="G92" s="37">
        <v>1902.4333333333334</v>
      </c>
      <c r="H92" s="37">
        <v>2018.6333333333332</v>
      </c>
      <c r="I92" s="37">
        <v>2049.9166666666665</v>
      </c>
      <c r="J92" s="37">
        <v>2076.7333333333331</v>
      </c>
      <c r="K92" s="28">
        <v>2023.1</v>
      </c>
      <c r="L92" s="28">
        <v>1965</v>
      </c>
      <c r="M92" s="28">
        <v>3.2419799999999999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1431.9</v>
      </c>
      <c r="D93" s="37">
        <v>1430.5166666666667</v>
      </c>
      <c r="E93" s="37">
        <v>1414.3333333333333</v>
      </c>
      <c r="F93" s="37">
        <v>1396.7666666666667</v>
      </c>
      <c r="G93" s="37">
        <v>1380.5833333333333</v>
      </c>
      <c r="H93" s="37">
        <v>1448.0833333333333</v>
      </c>
      <c r="I93" s="37">
        <v>1464.2666666666667</v>
      </c>
      <c r="J93" s="37">
        <v>1481.8333333333333</v>
      </c>
      <c r="K93" s="28">
        <v>1446.7</v>
      </c>
      <c r="L93" s="28">
        <v>1412.95</v>
      </c>
      <c r="M93" s="28">
        <v>60.061030000000002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534.9</v>
      </c>
      <c r="D94" s="37">
        <v>534.56666666666661</v>
      </c>
      <c r="E94" s="37">
        <v>529.73333333333323</v>
      </c>
      <c r="F94" s="37">
        <v>524.56666666666661</v>
      </c>
      <c r="G94" s="37">
        <v>519.73333333333323</v>
      </c>
      <c r="H94" s="37">
        <v>539.73333333333323</v>
      </c>
      <c r="I94" s="37">
        <v>544.56666666666672</v>
      </c>
      <c r="J94" s="37">
        <v>549.73333333333323</v>
      </c>
      <c r="K94" s="28">
        <v>539.4</v>
      </c>
      <c r="L94" s="28">
        <v>529.4</v>
      </c>
      <c r="M94" s="28">
        <v>48.688310000000001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1309.9000000000001</v>
      </c>
      <c r="D95" s="37">
        <v>1299.5666666666666</v>
      </c>
      <c r="E95" s="37">
        <v>1282.3333333333333</v>
      </c>
      <c r="F95" s="37">
        <v>1254.7666666666667</v>
      </c>
      <c r="G95" s="37">
        <v>1237.5333333333333</v>
      </c>
      <c r="H95" s="37">
        <v>1327.1333333333332</v>
      </c>
      <c r="I95" s="37">
        <v>1344.3666666666668</v>
      </c>
      <c r="J95" s="37">
        <v>1371.9333333333332</v>
      </c>
      <c r="K95" s="28">
        <v>1316.8</v>
      </c>
      <c r="L95" s="28">
        <v>1272</v>
      </c>
      <c r="M95" s="28">
        <v>9.5713600000000003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2807</v>
      </c>
      <c r="D96" s="37">
        <v>2804.7000000000003</v>
      </c>
      <c r="E96" s="37">
        <v>2781.4500000000007</v>
      </c>
      <c r="F96" s="37">
        <v>2755.9000000000005</v>
      </c>
      <c r="G96" s="37">
        <v>2732.650000000001</v>
      </c>
      <c r="H96" s="37">
        <v>2830.2500000000005</v>
      </c>
      <c r="I96" s="37">
        <v>2853.4999999999995</v>
      </c>
      <c r="J96" s="37">
        <v>2879.05</v>
      </c>
      <c r="K96" s="28">
        <v>2827.95</v>
      </c>
      <c r="L96" s="28">
        <v>2779.15</v>
      </c>
      <c r="M96" s="28">
        <v>3.9641600000000001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421.7</v>
      </c>
      <c r="D97" s="37">
        <v>424.36666666666662</v>
      </c>
      <c r="E97" s="37">
        <v>415.73333333333323</v>
      </c>
      <c r="F97" s="37">
        <v>409.76666666666659</v>
      </c>
      <c r="G97" s="37">
        <v>401.13333333333321</v>
      </c>
      <c r="H97" s="37">
        <v>430.33333333333326</v>
      </c>
      <c r="I97" s="37">
        <v>438.96666666666658</v>
      </c>
      <c r="J97" s="37">
        <v>444.93333333333328</v>
      </c>
      <c r="K97" s="28">
        <v>433</v>
      </c>
      <c r="L97" s="28">
        <v>418.4</v>
      </c>
      <c r="M97" s="28">
        <v>206.78616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2004.65</v>
      </c>
      <c r="D98" s="37">
        <v>2008.3000000000002</v>
      </c>
      <c r="E98" s="37">
        <v>1977.9000000000003</v>
      </c>
      <c r="F98" s="37">
        <v>1951.15</v>
      </c>
      <c r="G98" s="37">
        <v>1920.7500000000002</v>
      </c>
      <c r="H98" s="37">
        <v>2035.0500000000004</v>
      </c>
      <c r="I98" s="37">
        <v>2065.4499999999998</v>
      </c>
      <c r="J98" s="37">
        <v>2092.2000000000007</v>
      </c>
      <c r="K98" s="28">
        <v>2038.7</v>
      </c>
      <c r="L98" s="28">
        <v>1981.55</v>
      </c>
      <c r="M98" s="28">
        <v>8.4229699999999994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244.8</v>
      </c>
      <c r="D99" s="37">
        <v>245.11666666666667</v>
      </c>
      <c r="E99" s="37">
        <v>242.28333333333336</v>
      </c>
      <c r="F99" s="37">
        <v>239.76666666666668</v>
      </c>
      <c r="G99" s="37">
        <v>236.93333333333337</v>
      </c>
      <c r="H99" s="37">
        <v>247.63333333333335</v>
      </c>
      <c r="I99" s="37">
        <v>250.46666666666667</v>
      </c>
      <c r="J99" s="37">
        <v>252.98333333333335</v>
      </c>
      <c r="K99" s="28">
        <v>247.95</v>
      </c>
      <c r="L99" s="28">
        <v>242.6</v>
      </c>
      <c r="M99" s="28">
        <v>34.2545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2627.95</v>
      </c>
      <c r="D100" s="37">
        <v>2628.7999999999997</v>
      </c>
      <c r="E100" s="37">
        <v>2614.1499999999996</v>
      </c>
      <c r="F100" s="37">
        <v>2600.35</v>
      </c>
      <c r="G100" s="37">
        <v>2585.6999999999998</v>
      </c>
      <c r="H100" s="37">
        <v>2642.5999999999995</v>
      </c>
      <c r="I100" s="37">
        <v>2657.25</v>
      </c>
      <c r="J100" s="37">
        <v>2671.0499999999993</v>
      </c>
      <c r="K100" s="28">
        <v>2643.45</v>
      </c>
      <c r="L100" s="28">
        <v>2615</v>
      </c>
      <c r="M100" s="28">
        <v>11.893840000000001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271.14999999999998</v>
      </c>
      <c r="D101" s="37">
        <v>270.21666666666664</v>
      </c>
      <c r="E101" s="37">
        <v>267.7833333333333</v>
      </c>
      <c r="F101" s="37">
        <v>264.41666666666669</v>
      </c>
      <c r="G101" s="37">
        <v>261.98333333333335</v>
      </c>
      <c r="H101" s="37">
        <v>273.58333333333326</v>
      </c>
      <c r="I101" s="37">
        <v>276.01666666666654</v>
      </c>
      <c r="J101" s="37">
        <v>279.38333333333321</v>
      </c>
      <c r="K101" s="28">
        <v>272.64999999999998</v>
      </c>
      <c r="L101" s="28">
        <v>266.85000000000002</v>
      </c>
      <c r="M101" s="28">
        <v>4.3440700000000003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41352.9</v>
      </c>
      <c r="D102" s="37">
        <v>40929.966666666667</v>
      </c>
      <c r="E102" s="37">
        <v>40409.933333333334</v>
      </c>
      <c r="F102" s="37">
        <v>39466.966666666667</v>
      </c>
      <c r="G102" s="37">
        <v>38946.933333333334</v>
      </c>
      <c r="H102" s="37">
        <v>41872.933333333334</v>
      </c>
      <c r="I102" s="37">
        <v>42392.966666666674</v>
      </c>
      <c r="J102" s="37">
        <v>43335.933333333334</v>
      </c>
      <c r="K102" s="28">
        <v>41450</v>
      </c>
      <c r="L102" s="28">
        <v>39987</v>
      </c>
      <c r="M102" s="28">
        <v>4.2770000000000002E-2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2361.75</v>
      </c>
      <c r="D103" s="37">
        <v>2359.3333333333335</v>
      </c>
      <c r="E103" s="37">
        <v>2332.416666666667</v>
      </c>
      <c r="F103" s="37">
        <v>2303.0833333333335</v>
      </c>
      <c r="G103" s="37">
        <v>2276.166666666667</v>
      </c>
      <c r="H103" s="37">
        <v>2388.666666666667</v>
      </c>
      <c r="I103" s="37">
        <v>2415.5833333333339</v>
      </c>
      <c r="J103" s="37">
        <v>2444.916666666667</v>
      </c>
      <c r="K103" s="28">
        <v>2386.25</v>
      </c>
      <c r="L103" s="28">
        <v>2330</v>
      </c>
      <c r="M103" s="28">
        <v>18.077570000000001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820.25</v>
      </c>
      <c r="D104" s="37">
        <v>819.51666666666677</v>
      </c>
      <c r="E104" s="37">
        <v>809.08333333333348</v>
      </c>
      <c r="F104" s="37">
        <v>797.91666666666674</v>
      </c>
      <c r="G104" s="37">
        <v>787.48333333333346</v>
      </c>
      <c r="H104" s="37">
        <v>830.68333333333351</v>
      </c>
      <c r="I104" s="37">
        <v>841.11666666666667</v>
      </c>
      <c r="J104" s="37">
        <v>852.28333333333353</v>
      </c>
      <c r="K104" s="28">
        <v>829.95</v>
      </c>
      <c r="L104" s="28">
        <v>808.35</v>
      </c>
      <c r="M104" s="28">
        <v>111.13742000000001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1202.2</v>
      </c>
      <c r="D105" s="37">
        <v>1210.7333333333333</v>
      </c>
      <c r="E105" s="37">
        <v>1181.4666666666667</v>
      </c>
      <c r="F105" s="37">
        <v>1160.7333333333333</v>
      </c>
      <c r="G105" s="37">
        <v>1131.4666666666667</v>
      </c>
      <c r="H105" s="37">
        <v>1231.4666666666667</v>
      </c>
      <c r="I105" s="37">
        <v>1260.7333333333336</v>
      </c>
      <c r="J105" s="37">
        <v>1281.4666666666667</v>
      </c>
      <c r="K105" s="28">
        <v>1240</v>
      </c>
      <c r="L105" s="28">
        <v>1190</v>
      </c>
      <c r="M105" s="28">
        <v>10.427860000000001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560.15</v>
      </c>
      <c r="D106" s="37">
        <v>557.31666666666661</v>
      </c>
      <c r="E106" s="37">
        <v>551.83333333333326</v>
      </c>
      <c r="F106" s="37">
        <v>543.51666666666665</v>
      </c>
      <c r="G106" s="37">
        <v>538.0333333333333</v>
      </c>
      <c r="H106" s="37">
        <v>565.63333333333321</v>
      </c>
      <c r="I106" s="37">
        <v>571.11666666666656</v>
      </c>
      <c r="J106" s="37">
        <v>579.43333333333317</v>
      </c>
      <c r="K106" s="28">
        <v>562.79999999999995</v>
      </c>
      <c r="L106" s="28">
        <v>549</v>
      </c>
      <c r="M106" s="28">
        <v>11.51125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497.7</v>
      </c>
      <c r="D107" s="37">
        <v>490.65000000000003</v>
      </c>
      <c r="E107" s="37">
        <v>479.30000000000007</v>
      </c>
      <c r="F107" s="37">
        <v>460.90000000000003</v>
      </c>
      <c r="G107" s="37">
        <v>449.55000000000007</v>
      </c>
      <c r="H107" s="37">
        <v>509.05000000000007</v>
      </c>
      <c r="I107" s="37">
        <v>520.40000000000009</v>
      </c>
      <c r="J107" s="37">
        <v>538.80000000000007</v>
      </c>
      <c r="K107" s="28">
        <v>502</v>
      </c>
      <c r="L107" s="28">
        <v>472.25</v>
      </c>
      <c r="M107" s="28">
        <v>4.5408999999999997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41.75</v>
      </c>
      <c r="D108" s="37">
        <v>41.550000000000004</v>
      </c>
      <c r="E108" s="37">
        <v>40.20000000000001</v>
      </c>
      <c r="F108" s="37">
        <v>38.650000000000006</v>
      </c>
      <c r="G108" s="37">
        <v>37.300000000000011</v>
      </c>
      <c r="H108" s="37">
        <v>43.100000000000009</v>
      </c>
      <c r="I108" s="37">
        <v>44.45</v>
      </c>
      <c r="J108" s="37">
        <v>46.000000000000007</v>
      </c>
      <c r="K108" s="28">
        <v>42.9</v>
      </c>
      <c r="L108" s="28">
        <v>40</v>
      </c>
      <c r="M108" s="28">
        <v>407.25126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43.05</v>
      </c>
      <c r="D109" s="37">
        <v>43.166666666666664</v>
      </c>
      <c r="E109" s="37">
        <v>42.18333333333333</v>
      </c>
      <c r="F109" s="37">
        <v>41.316666666666663</v>
      </c>
      <c r="G109" s="37">
        <v>40.333333333333329</v>
      </c>
      <c r="H109" s="37">
        <v>44.033333333333331</v>
      </c>
      <c r="I109" s="37">
        <v>45.016666666666666</v>
      </c>
      <c r="J109" s="37">
        <v>45.883333333333333</v>
      </c>
      <c r="K109" s="28">
        <v>44.15</v>
      </c>
      <c r="L109" s="28">
        <v>42.3</v>
      </c>
      <c r="M109" s="28">
        <v>487.30187000000001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309.5</v>
      </c>
      <c r="D110" s="37">
        <v>309</v>
      </c>
      <c r="E110" s="37">
        <v>307.64999999999998</v>
      </c>
      <c r="F110" s="37">
        <v>305.79999999999995</v>
      </c>
      <c r="G110" s="37">
        <v>304.44999999999993</v>
      </c>
      <c r="H110" s="37">
        <v>310.85000000000002</v>
      </c>
      <c r="I110" s="37">
        <v>312.20000000000005</v>
      </c>
      <c r="J110" s="37">
        <v>314.05000000000007</v>
      </c>
      <c r="K110" s="28">
        <v>310.35000000000002</v>
      </c>
      <c r="L110" s="28">
        <v>307.14999999999998</v>
      </c>
      <c r="M110" s="28">
        <v>159.01918000000001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4486.5</v>
      </c>
      <c r="D111" s="37">
        <v>4452.45</v>
      </c>
      <c r="E111" s="37">
        <v>4337.0499999999993</v>
      </c>
      <c r="F111" s="37">
        <v>4187.5999999999995</v>
      </c>
      <c r="G111" s="37">
        <v>4072.1999999999989</v>
      </c>
      <c r="H111" s="37">
        <v>4601.8999999999996</v>
      </c>
      <c r="I111" s="37">
        <v>4717.2999999999993</v>
      </c>
      <c r="J111" s="37">
        <v>4866.75</v>
      </c>
      <c r="K111" s="28">
        <v>4567.8500000000004</v>
      </c>
      <c r="L111" s="28">
        <v>4303</v>
      </c>
      <c r="M111" s="28">
        <v>5.0298699999999998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175</v>
      </c>
      <c r="D112" s="37">
        <v>175.31666666666669</v>
      </c>
      <c r="E112" s="37">
        <v>170.98333333333338</v>
      </c>
      <c r="F112" s="37">
        <v>166.9666666666667</v>
      </c>
      <c r="G112" s="37">
        <v>162.63333333333338</v>
      </c>
      <c r="H112" s="37">
        <v>179.33333333333337</v>
      </c>
      <c r="I112" s="37">
        <v>183.66666666666669</v>
      </c>
      <c r="J112" s="37">
        <v>187.68333333333337</v>
      </c>
      <c r="K112" s="28">
        <v>179.65</v>
      </c>
      <c r="L112" s="28">
        <v>171.3</v>
      </c>
      <c r="M112" s="28">
        <v>44.872729999999997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163.30000000000001</v>
      </c>
      <c r="D113" s="37">
        <v>164.11666666666665</v>
      </c>
      <c r="E113" s="37">
        <v>160.3833333333333</v>
      </c>
      <c r="F113" s="37">
        <v>157.46666666666664</v>
      </c>
      <c r="G113" s="37">
        <v>153.73333333333329</v>
      </c>
      <c r="H113" s="37">
        <v>167.0333333333333</v>
      </c>
      <c r="I113" s="37">
        <v>170.76666666666665</v>
      </c>
      <c r="J113" s="37">
        <v>173.68333333333331</v>
      </c>
      <c r="K113" s="28">
        <v>167.85</v>
      </c>
      <c r="L113" s="28">
        <v>161.19999999999999</v>
      </c>
      <c r="M113" s="28">
        <v>72.913489999999996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270.45</v>
      </c>
      <c r="D114" s="37">
        <v>270.40000000000003</v>
      </c>
      <c r="E114" s="37">
        <v>265.50000000000006</v>
      </c>
      <c r="F114" s="37">
        <v>260.55</v>
      </c>
      <c r="G114" s="37">
        <v>255.65000000000003</v>
      </c>
      <c r="H114" s="37">
        <v>275.35000000000008</v>
      </c>
      <c r="I114" s="37">
        <v>280.25000000000006</v>
      </c>
      <c r="J114" s="37">
        <v>285.2000000000001</v>
      </c>
      <c r="K114" s="28">
        <v>275.3</v>
      </c>
      <c r="L114" s="28">
        <v>265.45</v>
      </c>
      <c r="M114" s="28">
        <v>49.657119999999999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71.2</v>
      </c>
      <c r="D115" s="37">
        <v>71.116666666666674</v>
      </c>
      <c r="E115" s="37">
        <v>70.633333333333354</v>
      </c>
      <c r="F115" s="37">
        <v>70.066666666666677</v>
      </c>
      <c r="G115" s="37">
        <v>69.583333333333357</v>
      </c>
      <c r="H115" s="37">
        <v>71.683333333333351</v>
      </c>
      <c r="I115" s="37">
        <v>72.166666666666671</v>
      </c>
      <c r="J115" s="37">
        <v>72.733333333333348</v>
      </c>
      <c r="K115" s="28">
        <v>71.599999999999994</v>
      </c>
      <c r="L115" s="28">
        <v>70.55</v>
      </c>
      <c r="M115" s="28">
        <v>250.24629999999999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639</v>
      </c>
      <c r="D116" s="37">
        <v>639.81666666666672</v>
      </c>
      <c r="E116" s="37">
        <v>630.23333333333346</v>
      </c>
      <c r="F116" s="37">
        <v>621.4666666666667</v>
      </c>
      <c r="G116" s="37">
        <v>611.88333333333344</v>
      </c>
      <c r="H116" s="37">
        <v>648.58333333333348</v>
      </c>
      <c r="I116" s="37">
        <v>658.16666666666674</v>
      </c>
      <c r="J116" s="37">
        <v>666.93333333333351</v>
      </c>
      <c r="K116" s="28">
        <v>649.4</v>
      </c>
      <c r="L116" s="28">
        <v>631.04999999999995</v>
      </c>
      <c r="M116" s="28">
        <v>17.944430000000001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351.55</v>
      </c>
      <c r="D117" s="37">
        <v>350.75</v>
      </c>
      <c r="E117" s="37">
        <v>347.3</v>
      </c>
      <c r="F117" s="37">
        <v>343.05</v>
      </c>
      <c r="G117" s="37">
        <v>339.6</v>
      </c>
      <c r="H117" s="37">
        <v>355</v>
      </c>
      <c r="I117" s="37">
        <v>358.45000000000005</v>
      </c>
      <c r="J117" s="37">
        <v>362.7</v>
      </c>
      <c r="K117" s="28">
        <v>354.2</v>
      </c>
      <c r="L117" s="28">
        <v>346.5</v>
      </c>
      <c r="M117" s="28">
        <v>32.765529999999998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203.3</v>
      </c>
      <c r="D118" s="37">
        <v>204.45000000000002</v>
      </c>
      <c r="E118" s="37">
        <v>200.90000000000003</v>
      </c>
      <c r="F118" s="37">
        <v>198.50000000000003</v>
      </c>
      <c r="G118" s="37">
        <v>194.95000000000005</v>
      </c>
      <c r="H118" s="37">
        <v>206.85000000000002</v>
      </c>
      <c r="I118" s="37">
        <v>210.40000000000003</v>
      </c>
      <c r="J118" s="37">
        <v>212.8</v>
      </c>
      <c r="K118" s="28">
        <v>208</v>
      </c>
      <c r="L118" s="28">
        <v>202.05</v>
      </c>
      <c r="M118" s="28">
        <v>43.405119999999997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1050.2</v>
      </c>
      <c r="D119" s="37">
        <v>1055.6166666666668</v>
      </c>
      <c r="E119" s="37">
        <v>1038.3833333333337</v>
      </c>
      <c r="F119" s="37">
        <v>1026.5666666666668</v>
      </c>
      <c r="G119" s="37">
        <v>1009.3333333333337</v>
      </c>
      <c r="H119" s="37">
        <v>1067.4333333333336</v>
      </c>
      <c r="I119" s="37">
        <v>1084.6666666666667</v>
      </c>
      <c r="J119" s="37">
        <v>1096.4833333333336</v>
      </c>
      <c r="K119" s="28">
        <v>1072.8499999999999</v>
      </c>
      <c r="L119" s="28">
        <v>1043.8</v>
      </c>
      <c r="M119" s="28">
        <v>21.427199999999999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4258.05</v>
      </c>
      <c r="D120" s="37">
        <v>4272.9666666666662</v>
      </c>
      <c r="E120" s="37">
        <v>4155.9833333333327</v>
      </c>
      <c r="F120" s="37">
        <v>4053.9166666666661</v>
      </c>
      <c r="G120" s="37">
        <v>3936.9333333333325</v>
      </c>
      <c r="H120" s="37">
        <v>4375.0333333333328</v>
      </c>
      <c r="I120" s="37">
        <v>4492.0166666666664</v>
      </c>
      <c r="J120" s="37">
        <v>4594.083333333333</v>
      </c>
      <c r="K120" s="28">
        <v>4389.95</v>
      </c>
      <c r="L120" s="28">
        <v>4170.8999999999996</v>
      </c>
      <c r="M120" s="28">
        <v>5.2192699999999999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1599.9</v>
      </c>
      <c r="D121" s="37">
        <v>1592.8999999999999</v>
      </c>
      <c r="E121" s="37">
        <v>1581.9499999999998</v>
      </c>
      <c r="F121" s="37">
        <v>1564</v>
      </c>
      <c r="G121" s="37">
        <v>1553.05</v>
      </c>
      <c r="H121" s="37">
        <v>1610.8499999999997</v>
      </c>
      <c r="I121" s="37">
        <v>1621.8</v>
      </c>
      <c r="J121" s="37">
        <v>1639.7499999999995</v>
      </c>
      <c r="K121" s="28">
        <v>1603.85</v>
      </c>
      <c r="L121" s="28">
        <v>1574.95</v>
      </c>
      <c r="M121" s="28">
        <v>74.022090000000006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1986.1</v>
      </c>
      <c r="D122" s="37">
        <v>1972.8999999999999</v>
      </c>
      <c r="E122" s="37">
        <v>1931.7999999999997</v>
      </c>
      <c r="F122" s="37">
        <v>1877.4999999999998</v>
      </c>
      <c r="G122" s="37">
        <v>1836.3999999999996</v>
      </c>
      <c r="H122" s="37">
        <v>2027.1999999999998</v>
      </c>
      <c r="I122" s="37">
        <v>2068.2999999999997</v>
      </c>
      <c r="J122" s="37">
        <v>2122.6</v>
      </c>
      <c r="K122" s="28">
        <v>2014</v>
      </c>
      <c r="L122" s="28">
        <v>1918.6</v>
      </c>
      <c r="M122" s="28">
        <v>18.788170000000001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1024.95</v>
      </c>
      <c r="D123" s="37">
        <v>1008.3333333333334</v>
      </c>
      <c r="E123" s="37">
        <v>988.66666666666674</v>
      </c>
      <c r="F123" s="37">
        <v>952.38333333333333</v>
      </c>
      <c r="G123" s="37">
        <v>932.7166666666667</v>
      </c>
      <c r="H123" s="37">
        <v>1044.6166666666668</v>
      </c>
      <c r="I123" s="37">
        <v>1064.2833333333335</v>
      </c>
      <c r="J123" s="37">
        <v>1100.5666666666668</v>
      </c>
      <c r="K123" s="28">
        <v>1028</v>
      </c>
      <c r="L123" s="28">
        <v>972.05</v>
      </c>
      <c r="M123" s="28">
        <v>4.4812000000000003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273.7</v>
      </c>
      <c r="D124" s="37">
        <v>267.8</v>
      </c>
      <c r="E124" s="37">
        <v>260.90000000000003</v>
      </c>
      <c r="F124" s="37">
        <v>248.10000000000002</v>
      </c>
      <c r="G124" s="37">
        <v>241.20000000000005</v>
      </c>
      <c r="H124" s="37">
        <v>280.60000000000002</v>
      </c>
      <c r="I124" s="37">
        <v>287.5</v>
      </c>
      <c r="J124" s="37">
        <v>300.3</v>
      </c>
      <c r="K124" s="28">
        <v>274.7</v>
      </c>
      <c r="L124" s="28">
        <v>255</v>
      </c>
      <c r="M124" s="28">
        <v>28.66873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664.35</v>
      </c>
      <c r="D125" s="37">
        <v>663.56666666666672</v>
      </c>
      <c r="E125" s="37">
        <v>653.68333333333339</v>
      </c>
      <c r="F125" s="37">
        <v>643.01666666666665</v>
      </c>
      <c r="G125" s="37">
        <v>633.13333333333333</v>
      </c>
      <c r="H125" s="37">
        <v>674.23333333333346</v>
      </c>
      <c r="I125" s="37">
        <v>684.1166666666669</v>
      </c>
      <c r="J125" s="37">
        <v>694.78333333333353</v>
      </c>
      <c r="K125" s="28">
        <v>673.45</v>
      </c>
      <c r="L125" s="28">
        <v>652.9</v>
      </c>
      <c r="M125" s="28">
        <v>47.056750000000001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382.8</v>
      </c>
      <c r="D126" s="37">
        <v>386.5</v>
      </c>
      <c r="E126" s="37">
        <v>375</v>
      </c>
      <c r="F126" s="37">
        <v>367.2</v>
      </c>
      <c r="G126" s="37">
        <v>355.7</v>
      </c>
      <c r="H126" s="37">
        <v>394.3</v>
      </c>
      <c r="I126" s="37">
        <v>405.8</v>
      </c>
      <c r="J126" s="37">
        <v>413.6</v>
      </c>
      <c r="K126" s="28">
        <v>398</v>
      </c>
      <c r="L126" s="28">
        <v>378.7</v>
      </c>
      <c r="M126" s="28">
        <v>91.20232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569.29999999999995</v>
      </c>
      <c r="D127" s="37">
        <v>569.81666666666661</v>
      </c>
      <c r="E127" s="37">
        <v>557.13333333333321</v>
      </c>
      <c r="F127" s="37">
        <v>544.96666666666658</v>
      </c>
      <c r="G127" s="37">
        <v>532.28333333333319</v>
      </c>
      <c r="H127" s="37">
        <v>581.98333333333323</v>
      </c>
      <c r="I127" s="37">
        <v>594.66666666666663</v>
      </c>
      <c r="J127" s="37">
        <v>606.83333333333326</v>
      </c>
      <c r="K127" s="28">
        <v>582.5</v>
      </c>
      <c r="L127" s="28">
        <v>557.65</v>
      </c>
      <c r="M127" s="28">
        <v>44.300890000000003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1835.55</v>
      </c>
      <c r="D128" s="37">
        <v>1836.2666666666667</v>
      </c>
      <c r="E128" s="37">
        <v>1813.5333333333333</v>
      </c>
      <c r="F128" s="37">
        <v>1791.5166666666667</v>
      </c>
      <c r="G128" s="37">
        <v>1768.7833333333333</v>
      </c>
      <c r="H128" s="37">
        <v>1858.2833333333333</v>
      </c>
      <c r="I128" s="37">
        <v>1881.0166666666664</v>
      </c>
      <c r="J128" s="37">
        <v>1903.0333333333333</v>
      </c>
      <c r="K128" s="28">
        <v>1859</v>
      </c>
      <c r="L128" s="28">
        <v>1814.25</v>
      </c>
      <c r="M128" s="28">
        <v>23.61186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74.400000000000006</v>
      </c>
      <c r="D129" s="37">
        <v>74.483333333333334</v>
      </c>
      <c r="E129" s="37">
        <v>73.366666666666674</v>
      </c>
      <c r="F129" s="37">
        <v>72.333333333333343</v>
      </c>
      <c r="G129" s="37">
        <v>71.216666666666683</v>
      </c>
      <c r="H129" s="37">
        <v>75.516666666666666</v>
      </c>
      <c r="I129" s="37">
        <v>76.633333333333312</v>
      </c>
      <c r="J129" s="37">
        <v>77.666666666666657</v>
      </c>
      <c r="K129" s="28">
        <v>75.599999999999994</v>
      </c>
      <c r="L129" s="28">
        <v>73.45</v>
      </c>
      <c r="M129" s="28">
        <v>39.167180000000002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3526.45</v>
      </c>
      <c r="D130" s="37">
        <v>3526.0166666666664</v>
      </c>
      <c r="E130" s="37">
        <v>3490.4333333333329</v>
      </c>
      <c r="F130" s="37">
        <v>3454.4166666666665</v>
      </c>
      <c r="G130" s="37">
        <v>3418.833333333333</v>
      </c>
      <c r="H130" s="37">
        <v>3562.0333333333328</v>
      </c>
      <c r="I130" s="37">
        <v>3597.6166666666668</v>
      </c>
      <c r="J130" s="37">
        <v>3633.6333333333328</v>
      </c>
      <c r="K130" s="28">
        <v>3561.6</v>
      </c>
      <c r="L130" s="28">
        <v>3490</v>
      </c>
      <c r="M130" s="28">
        <v>4.2705399999999996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371.95</v>
      </c>
      <c r="D131" s="37">
        <v>377.09999999999997</v>
      </c>
      <c r="E131" s="37">
        <v>364.39999999999992</v>
      </c>
      <c r="F131" s="37">
        <v>356.84999999999997</v>
      </c>
      <c r="G131" s="37">
        <v>344.14999999999992</v>
      </c>
      <c r="H131" s="37">
        <v>384.64999999999992</v>
      </c>
      <c r="I131" s="37">
        <v>397.34999999999997</v>
      </c>
      <c r="J131" s="37">
        <v>404.89999999999992</v>
      </c>
      <c r="K131" s="28">
        <v>389.8</v>
      </c>
      <c r="L131" s="28">
        <v>369.55</v>
      </c>
      <c r="M131" s="28">
        <v>39.257530000000003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4905.25</v>
      </c>
      <c r="D132" s="37">
        <v>4869.5333333333338</v>
      </c>
      <c r="E132" s="37">
        <v>4823.6166666666677</v>
      </c>
      <c r="F132" s="37">
        <v>4741.9833333333336</v>
      </c>
      <c r="G132" s="37">
        <v>4696.0666666666675</v>
      </c>
      <c r="H132" s="37">
        <v>4951.1666666666679</v>
      </c>
      <c r="I132" s="37">
        <v>4997.0833333333339</v>
      </c>
      <c r="J132" s="37">
        <v>5078.7166666666681</v>
      </c>
      <c r="K132" s="28">
        <v>4915.45</v>
      </c>
      <c r="L132" s="28">
        <v>4787.8999999999996</v>
      </c>
      <c r="M132" s="28">
        <v>5.8382699999999996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1780.1</v>
      </c>
      <c r="D133" s="37">
        <v>1789.9666666666665</v>
      </c>
      <c r="E133" s="37">
        <v>1765.133333333333</v>
      </c>
      <c r="F133" s="37">
        <v>1750.1666666666665</v>
      </c>
      <c r="G133" s="37">
        <v>1725.333333333333</v>
      </c>
      <c r="H133" s="37">
        <v>1804.9333333333329</v>
      </c>
      <c r="I133" s="37">
        <v>1829.7666666666664</v>
      </c>
      <c r="J133" s="37">
        <v>1844.7333333333329</v>
      </c>
      <c r="K133" s="28">
        <v>1814.8</v>
      </c>
      <c r="L133" s="28">
        <v>1775</v>
      </c>
      <c r="M133" s="28">
        <v>18.569269999999999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543.85</v>
      </c>
      <c r="D134" s="37">
        <v>537.2166666666667</v>
      </c>
      <c r="E134" s="37">
        <v>529.73333333333335</v>
      </c>
      <c r="F134" s="37">
        <v>515.61666666666667</v>
      </c>
      <c r="G134" s="37">
        <v>508.13333333333333</v>
      </c>
      <c r="H134" s="37">
        <v>551.33333333333337</v>
      </c>
      <c r="I134" s="37">
        <v>558.81666666666672</v>
      </c>
      <c r="J134" s="37">
        <v>572.93333333333339</v>
      </c>
      <c r="K134" s="28">
        <v>544.70000000000005</v>
      </c>
      <c r="L134" s="28">
        <v>523.1</v>
      </c>
      <c r="M134" s="28">
        <v>36.226230000000001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659.95</v>
      </c>
      <c r="D135" s="37">
        <v>642.4</v>
      </c>
      <c r="E135" s="37">
        <v>620.54999999999995</v>
      </c>
      <c r="F135" s="37">
        <v>581.15</v>
      </c>
      <c r="G135" s="37">
        <v>559.29999999999995</v>
      </c>
      <c r="H135" s="37">
        <v>681.8</v>
      </c>
      <c r="I135" s="37">
        <v>703.65000000000009</v>
      </c>
      <c r="J135" s="37">
        <v>743.05</v>
      </c>
      <c r="K135" s="28">
        <v>664.25</v>
      </c>
      <c r="L135" s="28">
        <v>603</v>
      </c>
      <c r="M135" s="28">
        <v>132.58447000000001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88711.8</v>
      </c>
      <c r="D136" s="37">
        <v>88649.45</v>
      </c>
      <c r="E136" s="37">
        <v>87799</v>
      </c>
      <c r="F136" s="37">
        <v>86886.2</v>
      </c>
      <c r="G136" s="37">
        <v>86035.75</v>
      </c>
      <c r="H136" s="37">
        <v>89562.25</v>
      </c>
      <c r="I136" s="37">
        <v>90412.699999999983</v>
      </c>
      <c r="J136" s="37">
        <v>91325.5</v>
      </c>
      <c r="K136" s="28">
        <v>89499.9</v>
      </c>
      <c r="L136" s="28">
        <v>87736.65</v>
      </c>
      <c r="M136" s="28">
        <v>0.11181000000000001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194.85</v>
      </c>
      <c r="D137" s="37">
        <v>193.48333333333335</v>
      </c>
      <c r="E137" s="37">
        <v>190.16666666666669</v>
      </c>
      <c r="F137" s="37">
        <v>185.48333333333335</v>
      </c>
      <c r="G137" s="37">
        <v>182.16666666666669</v>
      </c>
      <c r="H137" s="37">
        <v>198.16666666666669</v>
      </c>
      <c r="I137" s="37">
        <v>201.48333333333335</v>
      </c>
      <c r="J137" s="37">
        <v>206.16666666666669</v>
      </c>
      <c r="K137" s="28">
        <v>196.8</v>
      </c>
      <c r="L137" s="28">
        <v>188.8</v>
      </c>
      <c r="M137" s="28">
        <v>63.289209999999997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1261.8</v>
      </c>
      <c r="D138" s="37">
        <v>1255.2833333333335</v>
      </c>
      <c r="E138" s="37">
        <v>1245.5666666666671</v>
      </c>
      <c r="F138" s="37">
        <v>1229.3333333333335</v>
      </c>
      <c r="G138" s="37">
        <v>1219.616666666667</v>
      </c>
      <c r="H138" s="37">
        <v>1271.5166666666671</v>
      </c>
      <c r="I138" s="37">
        <v>1281.2333333333338</v>
      </c>
      <c r="J138" s="37">
        <v>1297.4666666666672</v>
      </c>
      <c r="K138" s="28">
        <v>1265</v>
      </c>
      <c r="L138" s="28">
        <v>1239.05</v>
      </c>
      <c r="M138" s="28">
        <v>30.75648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101.65</v>
      </c>
      <c r="D139" s="37">
        <v>101.55</v>
      </c>
      <c r="E139" s="37">
        <v>99.199999999999989</v>
      </c>
      <c r="F139" s="37">
        <v>96.749999999999986</v>
      </c>
      <c r="G139" s="37">
        <v>94.399999999999977</v>
      </c>
      <c r="H139" s="37">
        <v>104</v>
      </c>
      <c r="I139" s="37">
        <v>106.35</v>
      </c>
      <c r="J139" s="37">
        <v>108.80000000000001</v>
      </c>
      <c r="K139" s="28">
        <v>103.9</v>
      </c>
      <c r="L139" s="28">
        <v>99.1</v>
      </c>
      <c r="M139" s="28">
        <v>64.234669999999994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531.54999999999995</v>
      </c>
      <c r="D140" s="37">
        <v>527.1</v>
      </c>
      <c r="E140" s="37">
        <v>520.75</v>
      </c>
      <c r="F140" s="37">
        <v>509.94999999999993</v>
      </c>
      <c r="G140" s="37">
        <v>503.59999999999991</v>
      </c>
      <c r="H140" s="37">
        <v>537.90000000000009</v>
      </c>
      <c r="I140" s="37">
        <v>544.25000000000023</v>
      </c>
      <c r="J140" s="37">
        <v>555.05000000000018</v>
      </c>
      <c r="K140" s="28">
        <v>533.45000000000005</v>
      </c>
      <c r="L140" s="28">
        <v>516.29999999999995</v>
      </c>
      <c r="M140" s="28">
        <v>12.71045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8966.7000000000007</v>
      </c>
      <c r="D141" s="37">
        <v>8948.2333333333336</v>
      </c>
      <c r="E141" s="37">
        <v>8848.4666666666672</v>
      </c>
      <c r="F141" s="37">
        <v>8730.2333333333336</v>
      </c>
      <c r="G141" s="37">
        <v>8630.4666666666672</v>
      </c>
      <c r="H141" s="37">
        <v>9066.4666666666672</v>
      </c>
      <c r="I141" s="37">
        <v>9166.2333333333336</v>
      </c>
      <c r="J141" s="37">
        <v>9284.4666666666672</v>
      </c>
      <c r="K141" s="28">
        <v>9048</v>
      </c>
      <c r="L141" s="28">
        <v>8830</v>
      </c>
      <c r="M141" s="28">
        <v>6.4326400000000001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822.55</v>
      </c>
      <c r="D142" s="37">
        <v>823.83333333333337</v>
      </c>
      <c r="E142" s="37">
        <v>814.01666666666677</v>
      </c>
      <c r="F142" s="37">
        <v>805.48333333333335</v>
      </c>
      <c r="G142" s="37">
        <v>795.66666666666674</v>
      </c>
      <c r="H142" s="37">
        <v>832.36666666666679</v>
      </c>
      <c r="I142" s="37">
        <v>842.18333333333339</v>
      </c>
      <c r="J142" s="37">
        <v>850.71666666666681</v>
      </c>
      <c r="K142" s="28">
        <v>833.65</v>
      </c>
      <c r="L142" s="28">
        <v>815.3</v>
      </c>
      <c r="M142" s="28">
        <v>2.8899400000000002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378.3</v>
      </c>
      <c r="D143" s="37">
        <v>377.8</v>
      </c>
      <c r="E143" s="37">
        <v>370.6</v>
      </c>
      <c r="F143" s="37">
        <v>362.90000000000003</v>
      </c>
      <c r="G143" s="37">
        <v>355.70000000000005</v>
      </c>
      <c r="H143" s="37">
        <v>385.5</v>
      </c>
      <c r="I143" s="37">
        <v>392.69999999999993</v>
      </c>
      <c r="J143" s="37">
        <v>400.4</v>
      </c>
      <c r="K143" s="28">
        <v>385</v>
      </c>
      <c r="L143" s="28">
        <v>370.1</v>
      </c>
      <c r="M143" s="28">
        <v>9.5600299999999994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1573.15</v>
      </c>
      <c r="D144" s="37">
        <v>1570</v>
      </c>
      <c r="E144" s="37">
        <v>1548.15</v>
      </c>
      <c r="F144" s="37">
        <v>1523.15</v>
      </c>
      <c r="G144" s="37">
        <v>1501.3000000000002</v>
      </c>
      <c r="H144" s="37">
        <v>1595</v>
      </c>
      <c r="I144" s="37">
        <v>1616.85</v>
      </c>
      <c r="J144" s="37">
        <v>1641.85</v>
      </c>
      <c r="K144" s="28">
        <v>1591.85</v>
      </c>
      <c r="L144" s="28">
        <v>1545</v>
      </c>
      <c r="M144" s="28">
        <v>1.62951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3531.75</v>
      </c>
      <c r="D145" s="37">
        <v>3504.2666666666664</v>
      </c>
      <c r="E145" s="37">
        <v>3468.5333333333328</v>
      </c>
      <c r="F145" s="37">
        <v>3405.3166666666666</v>
      </c>
      <c r="G145" s="37">
        <v>3369.583333333333</v>
      </c>
      <c r="H145" s="37">
        <v>3567.4833333333327</v>
      </c>
      <c r="I145" s="37">
        <v>3603.2166666666662</v>
      </c>
      <c r="J145" s="37">
        <v>3666.4333333333325</v>
      </c>
      <c r="K145" s="28">
        <v>3540</v>
      </c>
      <c r="L145" s="28">
        <v>3441.05</v>
      </c>
      <c r="M145" s="28">
        <v>12.341609999999999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2371.4499999999998</v>
      </c>
      <c r="D146" s="37">
        <v>2355.4666666666667</v>
      </c>
      <c r="E146" s="37">
        <v>2323.9833333333336</v>
      </c>
      <c r="F146" s="37">
        <v>2276.5166666666669</v>
      </c>
      <c r="G146" s="37">
        <v>2245.0333333333338</v>
      </c>
      <c r="H146" s="37">
        <v>2402.9333333333334</v>
      </c>
      <c r="I146" s="37">
        <v>2434.4166666666661</v>
      </c>
      <c r="J146" s="37">
        <v>2481.8833333333332</v>
      </c>
      <c r="K146" s="28">
        <v>2386.9499999999998</v>
      </c>
      <c r="L146" s="28">
        <v>2308</v>
      </c>
      <c r="M146" s="28">
        <v>10.575570000000001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1101.3</v>
      </c>
      <c r="D147" s="37">
        <v>1105.7333333333333</v>
      </c>
      <c r="E147" s="37">
        <v>1088.8666666666668</v>
      </c>
      <c r="F147" s="37">
        <v>1076.4333333333334</v>
      </c>
      <c r="G147" s="37">
        <v>1059.5666666666668</v>
      </c>
      <c r="H147" s="37">
        <v>1118.1666666666667</v>
      </c>
      <c r="I147" s="37">
        <v>1135.0333333333331</v>
      </c>
      <c r="J147" s="37">
        <v>1147.4666666666667</v>
      </c>
      <c r="K147" s="28">
        <v>1122.5999999999999</v>
      </c>
      <c r="L147" s="28">
        <v>1093.3</v>
      </c>
      <c r="M147" s="28">
        <v>6.5786699999999998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107.4</v>
      </c>
      <c r="D148" s="37">
        <v>107.16666666666667</v>
      </c>
      <c r="E148" s="37">
        <v>105.58333333333334</v>
      </c>
      <c r="F148" s="37">
        <v>103.76666666666667</v>
      </c>
      <c r="G148" s="37">
        <v>102.18333333333334</v>
      </c>
      <c r="H148" s="37">
        <v>108.98333333333335</v>
      </c>
      <c r="I148" s="37">
        <v>110.56666666666669</v>
      </c>
      <c r="J148" s="37">
        <v>112.38333333333335</v>
      </c>
      <c r="K148" s="28">
        <v>108.75</v>
      </c>
      <c r="L148" s="28">
        <v>105.35</v>
      </c>
      <c r="M148" s="28">
        <v>204.84989999999999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154.69999999999999</v>
      </c>
      <c r="D149" s="37">
        <v>156.08333333333334</v>
      </c>
      <c r="E149" s="37">
        <v>151.66666666666669</v>
      </c>
      <c r="F149" s="37">
        <v>148.63333333333335</v>
      </c>
      <c r="G149" s="37">
        <v>144.2166666666667</v>
      </c>
      <c r="H149" s="37">
        <v>159.11666666666667</v>
      </c>
      <c r="I149" s="37">
        <v>163.53333333333336</v>
      </c>
      <c r="J149" s="37">
        <v>166.56666666666666</v>
      </c>
      <c r="K149" s="28">
        <v>160.5</v>
      </c>
      <c r="L149" s="28">
        <v>153.05000000000001</v>
      </c>
      <c r="M149" s="28">
        <v>157.54128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77.95</v>
      </c>
      <c r="D150" s="37">
        <v>78.2</v>
      </c>
      <c r="E150" s="37">
        <v>76.850000000000009</v>
      </c>
      <c r="F150" s="37">
        <v>75.75</v>
      </c>
      <c r="G150" s="37">
        <v>74.400000000000006</v>
      </c>
      <c r="H150" s="37">
        <v>79.300000000000011</v>
      </c>
      <c r="I150" s="37">
        <v>80.650000000000006</v>
      </c>
      <c r="J150" s="37">
        <v>81.750000000000014</v>
      </c>
      <c r="K150" s="28">
        <v>79.55</v>
      </c>
      <c r="L150" s="28">
        <v>77.099999999999994</v>
      </c>
      <c r="M150" s="28">
        <v>146.72063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4320.95</v>
      </c>
      <c r="D151" s="37">
        <v>4304.3833333333341</v>
      </c>
      <c r="E151" s="37">
        <v>4253.7666666666682</v>
      </c>
      <c r="F151" s="37">
        <v>4186.5833333333339</v>
      </c>
      <c r="G151" s="37">
        <v>4135.9666666666681</v>
      </c>
      <c r="H151" s="37">
        <v>4371.5666666666684</v>
      </c>
      <c r="I151" s="37">
        <v>4422.1833333333352</v>
      </c>
      <c r="J151" s="37">
        <v>4489.3666666666686</v>
      </c>
      <c r="K151" s="28">
        <v>4355</v>
      </c>
      <c r="L151" s="28">
        <v>4237.2</v>
      </c>
      <c r="M151" s="28">
        <v>1.42418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19850</v>
      </c>
      <c r="D152" s="37">
        <v>19723.3</v>
      </c>
      <c r="E152" s="37">
        <v>19522.8</v>
      </c>
      <c r="F152" s="37">
        <v>19195.599999999999</v>
      </c>
      <c r="G152" s="37">
        <v>18995.099999999999</v>
      </c>
      <c r="H152" s="37">
        <v>20050.5</v>
      </c>
      <c r="I152" s="37">
        <v>20251</v>
      </c>
      <c r="J152" s="37">
        <v>20578.2</v>
      </c>
      <c r="K152" s="28">
        <v>19923.8</v>
      </c>
      <c r="L152" s="28">
        <v>19396.099999999999</v>
      </c>
      <c r="M152" s="28">
        <v>0.88280000000000003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299.55</v>
      </c>
      <c r="D153" s="37">
        <v>300.53333333333336</v>
      </c>
      <c r="E153" s="37">
        <v>293.4666666666667</v>
      </c>
      <c r="F153" s="37">
        <v>287.38333333333333</v>
      </c>
      <c r="G153" s="37">
        <v>280.31666666666666</v>
      </c>
      <c r="H153" s="37">
        <v>306.61666666666673</v>
      </c>
      <c r="I153" s="37">
        <v>313.68333333333345</v>
      </c>
      <c r="J153" s="37">
        <v>319.76666666666677</v>
      </c>
      <c r="K153" s="28">
        <v>307.60000000000002</v>
      </c>
      <c r="L153" s="28">
        <v>294.45</v>
      </c>
      <c r="M153" s="28">
        <v>23.103560000000002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896.5</v>
      </c>
      <c r="D154" s="37">
        <v>896.9</v>
      </c>
      <c r="E154" s="37">
        <v>877.8</v>
      </c>
      <c r="F154" s="37">
        <v>859.1</v>
      </c>
      <c r="G154" s="37">
        <v>840</v>
      </c>
      <c r="H154" s="37">
        <v>915.59999999999991</v>
      </c>
      <c r="I154" s="37">
        <v>934.7</v>
      </c>
      <c r="J154" s="37">
        <v>953.39999999999986</v>
      </c>
      <c r="K154" s="28">
        <v>916</v>
      </c>
      <c r="L154" s="28">
        <v>878.2</v>
      </c>
      <c r="M154" s="28">
        <v>3.4202499999999998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136.25</v>
      </c>
      <c r="D155" s="37">
        <v>135.79999999999998</v>
      </c>
      <c r="E155" s="37">
        <v>134.44999999999996</v>
      </c>
      <c r="F155" s="37">
        <v>132.64999999999998</v>
      </c>
      <c r="G155" s="37">
        <v>131.29999999999995</v>
      </c>
      <c r="H155" s="37">
        <v>137.59999999999997</v>
      </c>
      <c r="I155" s="37">
        <v>138.94999999999999</v>
      </c>
      <c r="J155" s="37">
        <v>140.74999999999997</v>
      </c>
      <c r="K155" s="28">
        <v>137.15</v>
      </c>
      <c r="L155" s="28">
        <v>134</v>
      </c>
      <c r="M155" s="28">
        <v>143.11958999999999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187.95</v>
      </c>
      <c r="D156" s="37">
        <v>188.20000000000002</v>
      </c>
      <c r="E156" s="37">
        <v>185.75000000000003</v>
      </c>
      <c r="F156" s="37">
        <v>183.55</v>
      </c>
      <c r="G156" s="37">
        <v>181.10000000000002</v>
      </c>
      <c r="H156" s="37">
        <v>190.40000000000003</v>
      </c>
      <c r="I156" s="37">
        <v>192.85000000000002</v>
      </c>
      <c r="J156" s="37">
        <v>195.05000000000004</v>
      </c>
      <c r="K156" s="28">
        <v>190.65</v>
      </c>
      <c r="L156" s="28">
        <v>186</v>
      </c>
      <c r="M156" s="28">
        <v>7.4797700000000003</v>
      </c>
      <c r="N156" s="1"/>
      <c r="O156" s="1"/>
    </row>
    <row r="157" spans="1:15" ht="12.75" customHeight="1">
      <c r="A157" s="53">
        <v>148</v>
      </c>
      <c r="B157" s="28" t="s">
        <v>841</v>
      </c>
      <c r="C157" s="28">
        <v>809.05</v>
      </c>
      <c r="D157" s="37">
        <v>804.61666666666667</v>
      </c>
      <c r="E157" s="37">
        <v>784.23333333333335</v>
      </c>
      <c r="F157" s="37">
        <v>759.41666666666663</v>
      </c>
      <c r="G157" s="37">
        <v>739.0333333333333</v>
      </c>
      <c r="H157" s="37">
        <v>829.43333333333339</v>
      </c>
      <c r="I157" s="37">
        <v>849.81666666666683</v>
      </c>
      <c r="J157" s="37">
        <v>874.63333333333344</v>
      </c>
      <c r="K157" s="28">
        <v>825</v>
      </c>
      <c r="L157" s="28">
        <v>779.8</v>
      </c>
      <c r="M157" s="28">
        <v>62.087429999999998</v>
      </c>
      <c r="N157" s="1"/>
      <c r="O157" s="1"/>
    </row>
    <row r="158" spans="1:15" ht="12.75" customHeight="1">
      <c r="A158" s="53">
        <v>149</v>
      </c>
      <c r="B158" s="28" t="s">
        <v>443</v>
      </c>
      <c r="C158" s="28">
        <v>3319.75</v>
      </c>
      <c r="D158" s="37">
        <v>3304.9333333333329</v>
      </c>
      <c r="E158" s="37">
        <v>3246.8666666666659</v>
      </c>
      <c r="F158" s="37">
        <v>3173.9833333333331</v>
      </c>
      <c r="G158" s="37">
        <v>3115.9166666666661</v>
      </c>
      <c r="H158" s="37">
        <v>3377.8166666666657</v>
      </c>
      <c r="I158" s="37">
        <v>3435.8833333333323</v>
      </c>
      <c r="J158" s="37">
        <v>3508.7666666666655</v>
      </c>
      <c r="K158" s="28">
        <v>3363</v>
      </c>
      <c r="L158" s="28">
        <v>3232.05</v>
      </c>
      <c r="M158" s="28">
        <v>1.25559</v>
      </c>
      <c r="N158" s="1"/>
      <c r="O158" s="1"/>
    </row>
    <row r="159" spans="1:15" ht="12.75" customHeight="1">
      <c r="A159" s="53">
        <v>150</v>
      </c>
      <c r="B159" s="28" t="s">
        <v>842</v>
      </c>
      <c r="C159" s="28">
        <v>549.85</v>
      </c>
      <c r="D159" s="37">
        <v>543.76666666666665</v>
      </c>
      <c r="E159" s="37">
        <v>530.5333333333333</v>
      </c>
      <c r="F159" s="37">
        <v>511.2166666666667</v>
      </c>
      <c r="G159" s="37">
        <v>497.98333333333335</v>
      </c>
      <c r="H159" s="37">
        <v>563.08333333333326</v>
      </c>
      <c r="I159" s="37">
        <v>576.31666666666661</v>
      </c>
      <c r="J159" s="37">
        <v>595.63333333333321</v>
      </c>
      <c r="K159" s="28">
        <v>557</v>
      </c>
      <c r="L159" s="28">
        <v>524.45000000000005</v>
      </c>
      <c r="M159" s="28">
        <v>10.50779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3140.45</v>
      </c>
      <c r="D160" s="37">
        <v>3140.8166666666671</v>
      </c>
      <c r="E160" s="37">
        <v>3072.6333333333341</v>
      </c>
      <c r="F160" s="37">
        <v>3004.8166666666671</v>
      </c>
      <c r="G160" s="37">
        <v>2936.6333333333341</v>
      </c>
      <c r="H160" s="37">
        <v>3208.6333333333341</v>
      </c>
      <c r="I160" s="37">
        <v>3276.8166666666675</v>
      </c>
      <c r="J160" s="37">
        <v>3344.6333333333341</v>
      </c>
      <c r="K160" s="28">
        <v>3209</v>
      </c>
      <c r="L160" s="28">
        <v>3073</v>
      </c>
      <c r="M160" s="28">
        <v>15.70055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49026.7</v>
      </c>
      <c r="D161" s="37">
        <v>48680.616666666669</v>
      </c>
      <c r="E161" s="37">
        <v>48127.233333333337</v>
      </c>
      <c r="F161" s="37">
        <v>47227.76666666667</v>
      </c>
      <c r="G161" s="37">
        <v>46674.383333333339</v>
      </c>
      <c r="H161" s="37">
        <v>49580.083333333336</v>
      </c>
      <c r="I161" s="37">
        <v>50133.466666666667</v>
      </c>
      <c r="J161" s="37">
        <v>51032.933333333334</v>
      </c>
      <c r="K161" s="28">
        <v>49234</v>
      </c>
      <c r="L161" s="28">
        <v>47781.15</v>
      </c>
      <c r="M161" s="28">
        <v>0.16952999999999999</v>
      </c>
      <c r="N161" s="1"/>
      <c r="O161" s="1"/>
    </row>
    <row r="162" spans="1:15" ht="12.75" customHeight="1">
      <c r="A162" s="53">
        <v>153</v>
      </c>
      <c r="B162" s="28" t="s">
        <v>448</v>
      </c>
      <c r="C162" s="28">
        <v>3769.15</v>
      </c>
      <c r="D162" s="37">
        <v>3768.4666666666672</v>
      </c>
      <c r="E162" s="37">
        <v>3691.7333333333345</v>
      </c>
      <c r="F162" s="37">
        <v>3614.3166666666675</v>
      </c>
      <c r="G162" s="37">
        <v>3537.5833333333348</v>
      </c>
      <c r="H162" s="37">
        <v>3845.8833333333341</v>
      </c>
      <c r="I162" s="37">
        <v>3922.6166666666668</v>
      </c>
      <c r="J162" s="37">
        <v>4000.0333333333338</v>
      </c>
      <c r="K162" s="28">
        <v>3845.2</v>
      </c>
      <c r="L162" s="28">
        <v>3691.05</v>
      </c>
      <c r="M162" s="28">
        <v>7.7461500000000001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213.45</v>
      </c>
      <c r="D163" s="37">
        <v>214.95000000000002</v>
      </c>
      <c r="E163" s="37">
        <v>210.60000000000002</v>
      </c>
      <c r="F163" s="37">
        <v>207.75</v>
      </c>
      <c r="G163" s="37">
        <v>203.4</v>
      </c>
      <c r="H163" s="37">
        <v>217.80000000000004</v>
      </c>
      <c r="I163" s="37">
        <v>222.15</v>
      </c>
      <c r="J163" s="37">
        <v>225.00000000000006</v>
      </c>
      <c r="K163" s="28">
        <v>219.3</v>
      </c>
      <c r="L163" s="28">
        <v>212.1</v>
      </c>
      <c r="M163" s="28">
        <v>26.664110000000001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2554.1</v>
      </c>
      <c r="D164" s="37">
        <v>2540.4</v>
      </c>
      <c r="E164" s="37">
        <v>2520.9500000000003</v>
      </c>
      <c r="F164" s="37">
        <v>2487.8000000000002</v>
      </c>
      <c r="G164" s="37">
        <v>2468.3500000000004</v>
      </c>
      <c r="H164" s="37">
        <v>2573.5500000000002</v>
      </c>
      <c r="I164" s="37">
        <v>2593</v>
      </c>
      <c r="J164" s="37">
        <v>2626.15</v>
      </c>
      <c r="K164" s="28">
        <v>2559.85</v>
      </c>
      <c r="L164" s="28">
        <v>2507.25</v>
      </c>
      <c r="M164" s="28">
        <v>4.1125299999999996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1731.85</v>
      </c>
      <c r="D165" s="37">
        <v>1737.6333333333332</v>
      </c>
      <c r="E165" s="37">
        <v>1697.2666666666664</v>
      </c>
      <c r="F165" s="37">
        <v>1662.6833333333332</v>
      </c>
      <c r="G165" s="37">
        <v>1622.3166666666664</v>
      </c>
      <c r="H165" s="37">
        <v>1772.2166666666665</v>
      </c>
      <c r="I165" s="37">
        <v>1812.5833333333333</v>
      </c>
      <c r="J165" s="37">
        <v>1847.1666666666665</v>
      </c>
      <c r="K165" s="28">
        <v>1778</v>
      </c>
      <c r="L165" s="28">
        <v>1703.05</v>
      </c>
      <c r="M165" s="28">
        <v>7.3314700000000004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2374.75</v>
      </c>
      <c r="D166" s="37">
        <v>2365.1</v>
      </c>
      <c r="E166" s="37">
        <v>2331.1999999999998</v>
      </c>
      <c r="F166" s="37">
        <v>2287.65</v>
      </c>
      <c r="G166" s="37">
        <v>2253.75</v>
      </c>
      <c r="H166" s="37">
        <v>2408.6499999999996</v>
      </c>
      <c r="I166" s="37">
        <v>2442.5500000000002</v>
      </c>
      <c r="J166" s="37">
        <v>2486.0999999999995</v>
      </c>
      <c r="K166" s="28">
        <v>2399</v>
      </c>
      <c r="L166" s="28">
        <v>2321.5500000000002</v>
      </c>
      <c r="M166" s="28">
        <v>2.7160099999999998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118.7</v>
      </c>
      <c r="D167" s="37">
        <v>118.86666666666667</v>
      </c>
      <c r="E167" s="37">
        <v>117.48333333333335</v>
      </c>
      <c r="F167" s="37">
        <v>116.26666666666668</v>
      </c>
      <c r="G167" s="37">
        <v>114.88333333333335</v>
      </c>
      <c r="H167" s="37">
        <v>120.08333333333334</v>
      </c>
      <c r="I167" s="37">
        <v>121.46666666666667</v>
      </c>
      <c r="J167" s="37">
        <v>122.68333333333334</v>
      </c>
      <c r="K167" s="28">
        <v>120.25</v>
      </c>
      <c r="L167" s="28">
        <v>117.65</v>
      </c>
      <c r="M167" s="28">
        <v>19.308890000000002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220.8</v>
      </c>
      <c r="D168" s="37">
        <v>221.36666666666667</v>
      </c>
      <c r="E168" s="37">
        <v>218.53333333333336</v>
      </c>
      <c r="F168" s="37">
        <v>216.26666666666668</v>
      </c>
      <c r="G168" s="37">
        <v>213.43333333333337</v>
      </c>
      <c r="H168" s="37">
        <v>223.63333333333335</v>
      </c>
      <c r="I168" s="37">
        <v>226.46666666666667</v>
      </c>
      <c r="J168" s="37">
        <v>228.73333333333335</v>
      </c>
      <c r="K168" s="28">
        <v>224.2</v>
      </c>
      <c r="L168" s="28">
        <v>219.1</v>
      </c>
      <c r="M168" s="28">
        <v>72.842010000000002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429.5</v>
      </c>
      <c r="D169" s="37">
        <v>428</v>
      </c>
      <c r="E169" s="37">
        <v>424.5</v>
      </c>
      <c r="F169" s="37">
        <v>419.5</v>
      </c>
      <c r="G169" s="37">
        <v>416</v>
      </c>
      <c r="H169" s="37">
        <v>433</v>
      </c>
      <c r="I169" s="37">
        <v>436.5</v>
      </c>
      <c r="J169" s="37">
        <v>441.5</v>
      </c>
      <c r="K169" s="28">
        <v>431.5</v>
      </c>
      <c r="L169" s="28">
        <v>423</v>
      </c>
      <c r="M169" s="28">
        <v>2.1417000000000002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14744.3</v>
      </c>
      <c r="D170" s="37">
        <v>14765.949999999999</v>
      </c>
      <c r="E170" s="37">
        <v>14633.349999999999</v>
      </c>
      <c r="F170" s="37">
        <v>14522.4</v>
      </c>
      <c r="G170" s="37">
        <v>14389.8</v>
      </c>
      <c r="H170" s="37">
        <v>14876.899999999998</v>
      </c>
      <c r="I170" s="37">
        <v>15009.5</v>
      </c>
      <c r="J170" s="37">
        <v>15120.449999999997</v>
      </c>
      <c r="K170" s="28">
        <v>14898.55</v>
      </c>
      <c r="L170" s="28">
        <v>14655</v>
      </c>
      <c r="M170" s="28">
        <v>2.7480000000000001E-2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33.4</v>
      </c>
      <c r="D171" s="37">
        <v>33.533333333333331</v>
      </c>
      <c r="E171" s="37">
        <v>32.86666666666666</v>
      </c>
      <c r="F171" s="37">
        <v>32.333333333333329</v>
      </c>
      <c r="G171" s="37">
        <v>31.666666666666657</v>
      </c>
      <c r="H171" s="37">
        <v>34.066666666666663</v>
      </c>
      <c r="I171" s="37">
        <v>34.733333333333334</v>
      </c>
      <c r="J171" s="37">
        <v>35.266666666666666</v>
      </c>
      <c r="K171" s="28">
        <v>34.200000000000003</v>
      </c>
      <c r="L171" s="28">
        <v>33</v>
      </c>
      <c r="M171" s="28">
        <v>368.81277999999998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132.69999999999999</v>
      </c>
      <c r="D172" s="37">
        <v>132.86666666666665</v>
      </c>
      <c r="E172" s="37">
        <v>131.2833333333333</v>
      </c>
      <c r="F172" s="37">
        <v>129.86666666666665</v>
      </c>
      <c r="G172" s="37">
        <v>128.2833333333333</v>
      </c>
      <c r="H172" s="37">
        <v>134.2833333333333</v>
      </c>
      <c r="I172" s="37">
        <v>135.86666666666662</v>
      </c>
      <c r="J172" s="37">
        <v>137.2833333333333</v>
      </c>
      <c r="K172" s="28">
        <v>134.44999999999999</v>
      </c>
      <c r="L172" s="28">
        <v>131.44999999999999</v>
      </c>
      <c r="M172" s="28">
        <v>23.03396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2571.9</v>
      </c>
      <c r="D173" s="37">
        <v>2574.8833333333332</v>
      </c>
      <c r="E173" s="37">
        <v>2532.0166666666664</v>
      </c>
      <c r="F173" s="37">
        <v>2492.1333333333332</v>
      </c>
      <c r="G173" s="37">
        <v>2449.2666666666664</v>
      </c>
      <c r="H173" s="37">
        <v>2614.7666666666664</v>
      </c>
      <c r="I173" s="37">
        <v>2657.6333333333332</v>
      </c>
      <c r="J173" s="37">
        <v>2697.5166666666664</v>
      </c>
      <c r="K173" s="28">
        <v>2617.75</v>
      </c>
      <c r="L173" s="28">
        <v>2535</v>
      </c>
      <c r="M173" s="28">
        <v>66.765770000000003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944.35</v>
      </c>
      <c r="D174" s="37">
        <v>943.11666666666667</v>
      </c>
      <c r="E174" s="37">
        <v>936.23333333333335</v>
      </c>
      <c r="F174" s="37">
        <v>928.11666666666667</v>
      </c>
      <c r="G174" s="37">
        <v>921.23333333333335</v>
      </c>
      <c r="H174" s="37">
        <v>951.23333333333335</v>
      </c>
      <c r="I174" s="37">
        <v>958.11666666666679</v>
      </c>
      <c r="J174" s="37">
        <v>966.23333333333335</v>
      </c>
      <c r="K174" s="28">
        <v>950</v>
      </c>
      <c r="L174" s="28">
        <v>935</v>
      </c>
      <c r="M174" s="28">
        <v>11.1196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1278.8</v>
      </c>
      <c r="D175" s="37">
        <v>1278.6666666666667</v>
      </c>
      <c r="E175" s="37">
        <v>1270.3833333333334</v>
      </c>
      <c r="F175" s="37">
        <v>1261.9666666666667</v>
      </c>
      <c r="G175" s="37">
        <v>1253.6833333333334</v>
      </c>
      <c r="H175" s="37">
        <v>1287.0833333333335</v>
      </c>
      <c r="I175" s="37">
        <v>1295.3666666666668</v>
      </c>
      <c r="J175" s="37">
        <v>1303.7833333333335</v>
      </c>
      <c r="K175" s="28">
        <v>1286.95</v>
      </c>
      <c r="L175" s="28">
        <v>1270.25</v>
      </c>
      <c r="M175" s="28">
        <v>10.158379999999999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2453.9</v>
      </c>
      <c r="D176" s="37">
        <v>2443.6</v>
      </c>
      <c r="E176" s="37">
        <v>2413.2999999999997</v>
      </c>
      <c r="F176" s="37">
        <v>2372.6999999999998</v>
      </c>
      <c r="G176" s="37">
        <v>2342.3999999999996</v>
      </c>
      <c r="H176" s="37">
        <v>2484.1999999999998</v>
      </c>
      <c r="I176" s="37">
        <v>2514.5</v>
      </c>
      <c r="J176" s="37">
        <v>2555.1</v>
      </c>
      <c r="K176" s="28">
        <v>2473.9</v>
      </c>
      <c r="L176" s="28">
        <v>2403</v>
      </c>
      <c r="M176" s="28">
        <v>5.7289099999999999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20687.900000000001</v>
      </c>
      <c r="D177" s="37">
        <v>20825.866666666669</v>
      </c>
      <c r="E177" s="37">
        <v>20401.983333333337</v>
      </c>
      <c r="F177" s="37">
        <v>20116.066666666669</v>
      </c>
      <c r="G177" s="37">
        <v>19692.183333333338</v>
      </c>
      <c r="H177" s="37">
        <v>21111.783333333336</v>
      </c>
      <c r="I177" s="37">
        <v>21535.666666666668</v>
      </c>
      <c r="J177" s="37">
        <v>21821.583333333336</v>
      </c>
      <c r="K177" s="28">
        <v>21249.75</v>
      </c>
      <c r="L177" s="28">
        <v>20539.95</v>
      </c>
      <c r="M177" s="28">
        <v>0.28415000000000001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1359.9</v>
      </c>
      <c r="D178" s="37">
        <v>1356.8166666666666</v>
      </c>
      <c r="E178" s="37">
        <v>1336.6333333333332</v>
      </c>
      <c r="F178" s="37">
        <v>1313.3666666666666</v>
      </c>
      <c r="G178" s="37">
        <v>1293.1833333333332</v>
      </c>
      <c r="H178" s="37">
        <v>1380.0833333333333</v>
      </c>
      <c r="I178" s="37">
        <v>1400.2666666666667</v>
      </c>
      <c r="J178" s="37">
        <v>1423.5333333333333</v>
      </c>
      <c r="K178" s="28">
        <v>1377</v>
      </c>
      <c r="L178" s="28">
        <v>1333.55</v>
      </c>
      <c r="M178" s="28">
        <v>9.2935400000000001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2648.5</v>
      </c>
      <c r="D179" s="37">
        <v>2634.85</v>
      </c>
      <c r="E179" s="37">
        <v>2614.75</v>
      </c>
      <c r="F179" s="37">
        <v>2581</v>
      </c>
      <c r="G179" s="37">
        <v>2560.9</v>
      </c>
      <c r="H179" s="37">
        <v>2668.6</v>
      </c>
      <c r="I179" s="37">
        <v>2688.6999999999994</v>
      </c>
      <c r="J179" s="37">
        <v>2722.45</v>
      </c>
      <c r="K179" s="28">
        <v>2654.95</v>
      </c>
      <c r="L179" s="28">
        <v>2601.1</v>
      </c>
      <c r="M179" s="28">
        <v>3.50685</v>
      </c>
      <c r="N179" s="1"/>
      <c r="O179" s="1"/>
    </row>
    <row r="180" spans="1:15" ht="12.75" customHeight="1">
      <c r="A180" s="53">
        <v>171</v>
      </c>
      <c r="B180" s="28" t="s">
        <v>826</v>
      </c>
      <c r="C180" s="28">
        <v>576</v>
      </c>
      <c r="D180" s="37">
        <v>585.66666666666663</v>
      </c>
      <c r="E180" s="37">
        <v>564.33333333333326</v>
      </c>
      <c r="F180" s="37">
        <v>552.66666666666663</v>
      </c>
      <c r="G180" s="37">
        <v>531.33333333333326</v>
      </c>
      <c r="H180" s="37">
        <v>597.33333333333326</v>
      </c>
      <c r="I180" s="37">
        <v>618.66666666666652</v>
      </c>
      <c r="J180" s="37">
        <v>630.33333333333326</v>
      </c>
      <c r="K180" s="28">
        <v>607</v>
      </c>
      <c r="L180" s="28">
        <v>574</v>
      </c>
      <c r="M180" s="28">
        <v>10.81124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533.25</v>
      </c>
      <c r="D181" s="37">
        <v>533.81666666666672</v>
      </c>
      <c r="E181" s="37">
        <v>523.63333333333344</v>
      </c>
      <c r="F181" s="37">
        <v>514.01666666666677</v>
      </c>
      <c r="G181" s="37">
        <v>503.83333333333348</v>
      </c>
      <c r="H181" s="37">
        <v>543.43333333333339</v>
      </c>
      <c r="I181" s="37">
        <v>553.61666666666656</v>
      </c>
      <c r="J181" s="37">
        <v>563.23333333333335</v>
      </c>
      <c r="K181" s="28">
        <v>544</v>
      </c>
      <c r="L181" s="28">
        <v>524.20000000000005</v>
      </c>
      <c r="M181" s="28">
        <v>180.72292999999999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76.95</v>
      </c>
      <c r="D182" s="37">
        <v>77.016666666666666</v>
      </c>
      <c r="E182" s="37">
        <v>75.883333333333326</v>
      </c>
      <c r="F182" s="37">
        <v>74.816666666666663</v>
      </c>
      <c r="G182" s="37">
        <v>73.683333333333323</v>
      </c>
      <c r="H182" s="37">
        <v>78.083333333333329</v>
      </c>
      <c r="I182" s="37">
        <v>79.216666666666683</v>
      </c>
      <c r="J182" s="37">
        <v>80.283333333333331</v>
      </c>
      <c r="K182" s="28">
        <v>78.150000000000006</v>
      </c>
      <c r="L182" s="28">
        <v>75.95</v>
      </c>
      <c r="M182" s="28">
        <v>248.26809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918.5</v>
      </c>
      <c r="D183" s="37">
        <v>911.36666666666667</v>
      </c>
      <c r="E183" s="37">
        <v>902.73333333333335</v>
      </c>
      <c r="F183" s="37">
        <v>886.9666666666667</v>
      </c>
      <c r="G183" s="37">
        <v>878.33333333333337</v>
      </c>
      <c r="H183" s="37">
        <v>927.13333333333333</v>
      </c>
      <c r="I183" s="37">
        <v>935.76666666666677</v>
      </c>
      <c r="J183" s="37">
        <v>951.5333333333333</v>
      </c>
      <c r="K183" s="28">
        <v>920</v>
      </c>
      <c r="L183" s="28">
        <v>895.6</v>
      </c>
      <c r="M183" s="28">
        <v>31.514810000000001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470.25</v>
      </c>
      <c r="D184" s="37">
        <v>470.81666666666666</v>
      </c>
      <c r="E184" s="37">
        <v>462.48333333333335</v>
      </c>
      <c r="F184" s="37">
        <v>454.7166666666667</v>
      </c>
      <c r="G184" s="37">
        <v>446.38333333333338</v>
      </c>
      <c r="H184" s="37">
        <v>478.58333333333331</v>
      </c>
      <c r="I184" s="37">
        <v>486.91666666666669</v>
      </c>
      <c r="J184" s="37">
        <v>494.68333333333328</v>
      </c>
      <c r="K184" s="28">
        <v>479.15</v>
      </c>
      <c r="L184" s="28">
        <v>463.05</v>
      </c>
      <c r="M184" s="28">
        <v>21.42821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570.4</v>
      </c>
      <c r="D185" s="37">
        <v>565.68333333333328</v>
      </c>
      <c r="E185" s="37">
        <v>559.31666666666661</v>
      </c>
      <c r="F185" s="37">
        <v>548.23333333333335</v>
      </c>
      <c r="G185" s="37">
        <v>541.86666666666667</v>
      </c>
      <c r="H185" s="37">
        <v>576.76666666666654</v>
      </c>
      <c r="I185" s="37">
        <v>583.1333333333331</v>
      </c>
      <c r="J185" s="37">
        <v>594.21666666666647</v>
      </c>
      <c r="K185" s="28">
        <v>572.04999999999995</v>
      </c>
      <c r="L185" s="28">
        <v>554.6</v>
      </c>
      <c r="M185" s="28">
        <v>5.3608799999999999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934.1</v>
      </c>
      <c r="D186" s="37">
        <v>934.31666666666661</v>
      </c>
      <c r="E186" s="37">
        <v>923.98333333333323</v>
      </c>
      <c r="F186" s="37">
        <v>913.86666666666667</v>
      </c>
      <c r="G186" s="37">
        <v>903.5333333333333</v>
      </c>
      <c r="H186" s="37">
        <v>944.43333333333317</v>
      </c>
      <c r="I186" s="37">
        <v>954.76666666666665</v>
      </c>
      <c r="J186" s="37">
        <v>964.8833333333331</v>
      </c>
      <c r="K186" s="28">
        <v>944.65</v>
      </c>
      <c r="L186" s="28">
        <v>924.2</v>
      </c>
      <c r="M186" s="28">
        <v>12.657299999999999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950.8</v>
      </c>
      <c r="D187" s="37">
        <v>949.69999999999993</v>
      </c>
      <c r="E187" s="37">
        <v>937.39999999999986</v>
      </c>
      <c r="F187" s="37">
        <v>923.99999999999989</v>
      </c>
      <c r="G187" s="37">
        <v>911.69999999999982</v>
      </c>
      <c r="H187" s="37">
        <v>963.09999999999991</v>
      </c>
      <c r="I187" s="37">
        <v>975.39999999999986</v>
      </c>
      <c r="J187" s="37">
        <v>988.8</v>
      </c>
      <c r="K187" s="28">
        <v>962</v>
      </c>
      <c r="L187" s="28">
        <v>936.3</v>
      </c>
      <c r="M187" s="28">
        <v>16.82996</v>
      </c>
      <c r="N187" s="1"/>
      <c r="O187" s="1"/>
    </row>
    <row r="188" spans="1:15" ht="12.75" customHeight="1">
      <c r="A188" s="53">
        <v>179</v>
      </c>
      <c r="B188" s="28" t="s">
        <v>503</v>
      </c>
      <c r="C188" s="28">
        <v>1051.05</v>
      </c>
      <c r="D188" s="37">
        <v>1055.4833333333333</v>
      </c>
      <c r="E188" s="37">
        <v>1026.3666666666668</v>
      </c>
      <c r="F188" s="37">
        <v>1001.6833333333334</v>
      </c>
      <c r="G188" s="37">
        <v>972.56666666666683</v>
      </c>
      <c r="H188" s="37">
        <v>1080.1666666666667</v>
      </c>
      <c r="I188" s="37">
        <v>1109.2833333333331</v>
      </c>
      <c r="J188" s="37">
        <v>1133.9666666666667</v>
      </c>
      <c r="K188" s="28">
        <v>1084.5999999999999</v>
      </c>
      <c r="L188" s="28">
        <v>1030.8</v>
      </c>
      <c r="M188" s="28">
        <v>6.1485500000000002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3354.95</v>
      </c>
      <c r="D189" s="37">
        <v>3350.0666666666671</v>
      </c>
      <c r="E189" s="37">
        <v>3312.233333333334</v>
      </c>
      <c r="F189" s="37">
        <v>3269.5166666666669</v>
      </c>
      <c r="G189" s="37">
        <v>3231.6833333333338</v>
      </c>
      <c r="H189" s="37">
        <v>3392.7833333333342</v>
      </c>
      <c r="I189" s="37">
        <v>3430.6166666666672</v>
      </c>
      <c r="J189" s="37">
        <v>3473.3333333333344</v>
      </c>
      <c r="K189" s="28">
        <v>3387.9</v>
      </c>
      <c r="L189" s="28">
        <v>3307.35</v>
      </c>
      <c r="M189" s="28">
        <v>21.505669999999999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789.25</v>
      </c>
      <c r="D190" s="37">
        <v>789.44999999999993</v>
      </c>
      <c r="E190" s="37">
        <v>780.89999999999986</v>
      </c>
      <c r="F190" s="37">
        <v>772.55</v>
      </c>
      <c r="G190" s="37">
        <v>763.99999999999989</v>
      </c>
      <c r="H190" s="37">
        <v>797.79999999999984</v>
      </c>
      <c r="I190" s="37">
        <v>806.3499999999998</v>
      </c>
      <c r="J190" s="37">
        <v>814.69999999999982</v>
      </c>
      <c r="K190" s="28">
        <v>798</v>
      </c>
      <c r="L190" s="28">
        <v>781.1</v>
      </c>
      <c r="M190" s="28">
        <v>153.58133000000001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8956.7000000000007</v>
      </c>
      <c r="D191" s="37">
        <v>8913.8833333333332</v>
      </c>
      <c r="E191" s="37">
        <v>8802.8166666666657</v>
      </c>
      <c r="F191" s="37">
        <v>8648.9333333333325</v>
      </c>
      <c r="G191" s="37">
        <v>8537.866666666665</v>
      </c>
      <c r="H191" s="37">
        <v>9067.7666666666664</v>
      </c>
      <c r="I191" s="37">
        <v>9178.8333333333358</v>
      </c>
      <c r="J191" s="37">
        <v>9332.7166666666672</v>
      </c>
      <c r="K191" s="28">
        <v>9024.9500000000007</v>
      </c>
      <c r="L191" s="28">
        <v>8760</v>
      </c>
      <c r="M191" s="28">
        <v>4.2208600000000001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468.9</v>
      </c>
      <c r="D192" s="37">
        <v>466.43333333333334</v>
      </c>
      <c r="E192" s="37">
        <v>458.91666666666669</v>
      </c>
      <c r="F192" s="37">
        <v>448.93333333333334</v>
      </c>
      <c r="G192" s="37">
        <v>441.41666666666669</v>
      </c>
      <c r="H192" s="37">
        <v>476.41666666666669</v>
      </c>
      <c r="I192" s="37">
        <v>483.93333333333334</v>
      </c>
      <c r="J192" s="37">
        <v>493.91666666666669</v>
      </c>
      <c r="K192" s="28">
        <v>473.95</v>
      </c>
      <c r="L192" s="28">
        <v>456.45</v>
      </c>
      <c r="M192" s="28">
        <v>185.40405000000001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227.65</v>
      </c>
      <c r="D193" s="37">
        <v>229.25</v>
      </c>
      <c r="E193" s="37">
        <v>223.7</v>
      </c>
      <c r="F193" s="37">
        <v>219.75</v>
      </c>
      <c r="G193" s="37">
        <v>214.2</v>
      </c>
      <c r="H193" s="37">
        <v>233.2</v>
      </c>
      <c r="I193" s="37">
        <v>238.75</v>
      </c>
      <c r="J193" s="37">
        <v>242.7</v>
      </c>
      <c r="K193" s="28">
        <v>234.8</v>
      </c>
      <c r="L193" s="28">
        <v>225.3</v>
      </c>
      <c r="M193" s="28">
        <v>209.79139000000001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107.7</v>
      </c>
      <c r="D194" s="37">
        <v>107.75</v>
      </c>
      <c r="E194" s="37">
        <v>106</v>
      </c>
      <c r="F194" s="37">
        <v>104.3</v>
      </c>
      <c r="G194" s="37">
        <v>102.55</v>
      </c>
      <c r="H194" s="37">
        <v>109.45</v>
      </c>
      <c r="I194" s="37">
        <v>111.2</v>
      </c>
      <c r="J194" s="37">
        <v>112.9</v>
      </c>
      <c r="K194" s="28">
        <v>109.5</v>
      </c>
      <c r="L194" s="28">
        <v>106.05</v>
      </c>
      <c r="M194" s="28">
        <v>795.26153999999997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1056.05</v>
      </c>
      <c r="D195" s="37">
        <v>1054.9833333333333</v>
      </c>
      <c r="E195" s="37">
        <v>1037.2666666666667</v>
      </c>
      <c r="F195" s="37">
        <v>1018.4833333333333</v>
      </c>
      <c r="G195" s="37">
        <v>1000.7666666666667</v>
      </c>
      <c r="H195" s="37">
        <v>1073.7666666666667</v>
      </c>
      <c r="I195" s="37">
        <v>1091.4833333333333</v>
      </c>
      <c r="J195" s="37">
        <v>1110.2666666666667</v>
      </c>
      <c r="K195" s="28">
        <v>1072.7</v>
      </c>
      <c r="L195" s="28">
        <v>1036.2</v>
      </c>
      <c r="M195" s="28">
        <v>53.606319999999997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735.95</v>
      </c>
      <c r="D196" s="37">
        <v>731.15</v>
      </c>
      <c r="E196" s="37">
        <v>722.84999999999991</v>
      </c>
      <c r="F196" s="37">
        <v>709.74999999999989</v>
      </c>
      <c r="G196" s="37">
        <v>701.44999999999982</v>
      </c>
      <c r="H196" s="37">
        <v>744.25</v>
      </c>
      <c r="I196" s="37">
        <v>752.55</v>
      </c>
      <c r="J196" s="37">
        <v>765.65000000000009</v>
      </c>
      <c r="K196" s="28">
        <v>739.45</v>
      </c>
      <c r="L196" s="28">
        <v>718.05</v>
      </c>
      <c r="M196" s="28">
        <v>3.7166299999999999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2423.65</v>
      </c>
      <c r="D197" s="37">
        <v>2408.35</v>
      </c>
      <c r="E197" s="37">
        <v>2386.25</v>
      </c>
      <c r="F197" s="37">
        <v>2348.85</v>
      </c>
      <c r="G197" s="37">
        <v>2326.75</v>
      </c>
      <c r="H197" s="37">
        <v>2445.75</v>
      </c>
      <c r="I197" s="37">
        <v>2467.8499999999995</v>
      </c>
      <c r="J197" s="37">
        <v>2505.25</v>
      </c>
      <c r="K197" s="28">
        <v>2430.4499999999998</v>
      </c>
      <c r="L197" s="28">
        <v>2370.9499999999998</v>
      </c>
      <c r="M197" s="28">
        <v>10.155900000000001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1560.7</v>
      </c>
      <c r="D198" s="37">
        <v>1544.6833333333334</v>
      </c>
      <c r="E198" s="37">
        <v>1519.3166666666668</v>
      </c>
      <c r="F198" s="37">
        <v>1477.9333333333334</v>
      </c>
      <c r="G198" s="37">
        <v>1452.5666666666668</v>
      </c>
      <c r="H198" s="37">
        <v>1586.0666666666668</v>
      </c>
      <c r="I198" s="37">
        <v>1611.4333333333336</v>
      </c>
      <c r="J198" s="37">
        <v>1652.8166666666668</v>
      </c>
      <c r="K198" s="28">
        <v>1570.05</v>
      </c>
      <c r="L198" s="28">
        <v>1503.3</v>
      </c>
      <c r="M198" s="28">
        <v>4.7352600000000002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531.6</v>
      </c>
      <c r="D199" s="37">
        <v>531.81666666666672</v>
      </c>
      <c r="E199" s="37">
        <v>524.73333333333346</v>
      </c>
      <c r="F199" s="37">
        <v>517.86666666666679</v>
      </c>
      <c r="G199" s="37">
        <v>510.78333333333353</v>
      </c>
      <c r="H199" s="37">
        <v>538.68333333333339</v>
      </c>
      <c r="I199" s="37">
        <v>545.76666666666665</v>
      </c>
      <c r="J199" s="37">
        <v>552.63333333333333</v>
      </c>
      <c r="K199" s="28">
        <v>538.9</v>
      </c>
      <c r="L199" s="28">
        <v>524.95000000000005</v>
      </c>
      <c r="M199" s="28">
        <v>5.7602500000000001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1316.75</v>
      </c>
      <c r="D200" s="37">
        <v>1309.95</v>
      </c>
      <c r="E200" s="37">
        <v>1294.9000000000001</v>
      </c>
      <c r="F200" s="37">
        <v>1273.05</v>
      </c>
      <c r="G200" s="37">
        <v>1258</v>
      </c>
      <c r="H200" s="37">
        <v>1331.8000000000002</v>
      </c>
      <c r="I200" s="37">
        <v>1346.85</v>
      </c>
      <c r="J200" s="37">
        <v>1368.7000000000003</v>
      </c>
      <c r="K200" s="28">
        <v>1325</v>
      </c>
      <c r="L200" s="28">
        <v>1288.0999999999999</v>
      </c>
      <c r="M200" s="28">
        <v>3.9372500000000001</v>
      </c>
      <c r="N200" s="1"/>
      <c r="O200" s="1"/>
    </row>
    <row r="201" spans="1:15" ht="12.75" customHeight="1">
      <c r="A201" s="53">
        <v>192</v>
      </c>
      <c r="B201" s="28" t="s">
        <v>510</v>
      </c>
      <c r="C201" s="28">
        <v>41.05</v>
      </c>
      <c r="D201" s="37">
        <v>40.533333333333331</v>
      </c>
      <c r="E201" s="37">
        <v>39.516666666666666</v>
      </c>
      <c r="F201" s="37">
        <v>37.983333333333334</v>
      </c>
      <c r="G201" s="37">
        <v>36.966666666666669</v>
      </c>
      <c r="H201" s="37">
        <v>42.066666666666663</v>
      </c>
      <c r="I201" s="37">
        <v>43.083333333333329</v>
      </c>
      <c r="J201" s="37">
        <v>44.61666666666666</v>
      </c>
      <c r="K201" s="28">
        <v>41.55</v>
      </c>
      <c r="L201" s="28">
        <v>39</v>
      </c>
      <c r="M201" s="28">
        <v>156.28783999999999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731.75</v>
      </c>
      <c r="D202" s="37">
        <v>731.36666666666667</v>
      </c>
      <c r="E202" s="37">
        <v>721.7833333333333</v>
      </c>
      <c r="F202" s="37">
        <v>711.81666666666661</v>
      </c>
      <c r="G202" s="37">
        <v>702.23333333333323</v>
      </c>
      <c r="H202" s="37">
        <v>741.33333333333337</v>
      </c>
      <c r="I202" s="37">
        <v>750.91666666666663</v>
      </c>
      <c r="J202" s="37">
        <v>760.88333333333344</v>
      </c>
      <c r="K202" s="28">
        <v>740.95</v>
      </c>
      <c r="L202" s="28">
        <v>721.4</v>
      </c>
      <c r="M202" s="28">
        <v>17.811360000000001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6588.05</v>
      </c>
      <c r="D203" s="37">
        <v>6607.8</v>
      </c>
      <c r="E203" s="37">
        <v>6530.25</v>
      </c>
      <c r="F203" s="37">
        <v>6472.45</v>
      </c>
      <c r="G203" s="37">
        <v>6394.9</v>
      </c>
      <c r="H203" s="37">
        <v>6665.6</v>
      </c>
      <c r="I203" s="37">
        <v>6743.1500000000015</v>
      </c>
      <c r="J203" s="37">
        <v>6800.9500000000007</v>
      </c>
      <c r="K203" s="28">
        <v>6685.35</v>
      </c>
      <c r="L203" s="28">
        <v>6550</v>
      </c>
      <c r="M203" s="28">
        <v>2.7581500000000001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38.75</v>
      </c>
      <c r="D204" s="37">
        <v>38.916666666666664</v>
      </c>
      <c r="E204" s="37">
        <v>38.233333333333327</v>
      </c>
      <c r="F204" s="37">
        <v>37.716666666666661</v>
      </c>
      <c r="G204" s="37">
        <v>37.033333333333324</v>
      </c>
      <c r="H204" s="37">
        <v>39.43333333333333</v>
      </c>
      <c r="I204" s="37">
        <v>40.116666666666667</v>
      </c>
      <c r="J204" s="37">
        <v>40.633333333333333</v>
      </c>
      <c r="K204" s="28">
        <v>39.6</v>
      </c>
      <c r="L204" s="28">
        <v>38.4</v>
      </c>
      <c r="M204" s="28">
        <v>60.438110000000002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1612.1</v>
      </c>
      <c r="D205" s="37">
        <v>1603.7</v>
      </c>
      <c r="E205" s="37">
        <v>1580.4</v>
      </c>
      <c r="F205" s="37">
        <v>1548.7</v>
      </c>
      <c r="G205" s="37">
        <v>1525.4</v>
      </c>
      <c r="H205" s="37">
        <v>1635.4</v>
      </c>
      <c r="I205" s="37">
        <v>1658.6999999999998</v>
      </c>
      <c r="J205" s="37">
        <v>1690.4</v>
      </c>
      <c r="K205" s="28">
        <v>1627</v>
      </c>
      <c r="L205" s="28">
        <v>1572</v>
      </c>
      <c r="M205" s="28">
        <v>2.1059299999999999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786.2</v>
      </c>
      <c r="D206" s="37">
        <v>784.73333333333323</v>
      </c>
      <c r="E206" s="37">
        <v>775.46666666666647</v>
      </c>
      <c r="F206" s="37">
        <v>764.73333333333323</v>
      </c>
      <c r="G206" s="37">
        <v>755.46666666666647</v>
      </c>
      <c r="H206" s="37">
        <v>795.46666666666647</v>
      </c>
      <c r="I206" s="37">
        <v>804.73333333333312</v>
      </c>
      <c r="J206" s="37">
        <v>815.46666666666647</v>
      </c>
      <c r="K206" s="28">
        <v>794</v>
      </c>
      <c r="L206" s="28">
        <v>774</v>
      </c>
      <c r="M206" s="28">
        <v>10.86913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1003.75</v>
      </c>
      <c r="D207" s="37">
        <v>992.44999999999993</v>
      </c>
      <c r="E207" s="37">
        <v>957.09999999999991</v>
      </c>
      <c r="F207" s="37">
        <v>910.44999999999993</v>
      </c>
      <c r="G207" s="37">
        <v>875.09999999999991</v>
      </c>
      <c r="H207" s="37">
        <v>1039.0999999999999</v>
      </c>
      <c r="I207" s="37">
        <v>1074.45</v>
      </c>
      <c r="J207" s="37">
        <v>1121.0999999999999</v>
      </c>
      <c r="K207" s="28">
        <v>1027.8</v>
      </c>
      <c r="L207" s="28">
        <v>945.8</v>
      </c>
      <c r="M207" s="28">
        <v>36.124279999999999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250.25</v>
      </c>
      <c r="D208" s="37">
        <v>249.9</v>
      </c>
      <c r="E208" s="37">
        <v>246.10000000000002</v>
      </c>
      <c r="F208" s="37">
        <v>241.95000000000002</v>
      </c>
      <c r="G208" s="37">
        <v>238.15000000000003</v>
      </c>
      <c r="H208" s="37">
        <v>254.05</v>
      </c>
      <c r="I208" s="37">
        <v>257.85000000000002</v>
      </c>
      <c r="J208" s="37">
        <v>262</v>
      </c>
      <c r="K208" s="28">
        <v>253.7</v>
      </c>
      <c r="L208" s="28">
        <v>245.75</v>
      </c>
      <c r="M208" s="28">
        <v>94.635319999999993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8.75</v>
      </c>
      <c r="D209" s="37">
        <v>8.7833333333333332</v>
      </c>
      <c r="E209" s="37">
        <v>8.5166666666666657</v>
      </c>
      <c r="F209" s="37">
        <v>8.2833333333333332</v>
      </c>
      <c r="G209" s="37">
        <v>8.0166666666666657</v>
      </c>
      <c r="H209" s="37">
        <v>9.0166666666666657</v>
      </c>
      <c r="I209" s="37">
        <v>9.283333333333335</v>
      </c>
      <c r="J209" s="37">
        <v>9.5166666666666657</v>
      </c>
      <c r="K209" s="28">
        <v>9.0500000000000007</v>
      </c>
      <c r="L209" s="28">
        <v>8.5500000000000007</v>
      </c>
      <c r="M209" s="28">
        <v>2261.3913400000001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1000.15</v>
      </c>
      <c r="D210" s="37">
        <v>996.86666666666679</v>
      </c>
      <c r="E210" s="37">
        <v>985.73333333333358</v>
      </c>
      <c r="F210" s="37">
        <v>971.31666666666683</v>
      </c>
      <c r="G210" s="37">
        <v>960.18333333333362</v>
      </c>
      <c r="H210" s="37">
        <v>1011.2833333333335</v>
      </c>
      <c r="I210" s="37">
        <v>1022.4166666666667</v>
      </c>
      <c r="J210" s="37">
        <v>1036.8333333333335</v>
      </c>
      <c r="K210" s="28">
        <v>1008</v>
      </c>
      <c r="L210" s="28">
        <v>982.45</v>
      </c>
      <c r="M210" s="28">
        <v>12.707750000000001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1789.5</v>
      </c>
      <c r="D211" s="37">
        <v>1783.3999999999999</v>
      </c>
      <c r="E211" s="37">
        <v>1768.0999999999997</v>
      </c>
      <c r="F211" s="37">
        <v>1746.6999999999998</v>
      </c>
      <c r="G211" s="37">
        <v>1731.3999999999996</v>
      </c>
      <c r="H211" s="37">
        <v>1804.7999999999997</v>
      </c>
      <c r="I211" s="37">
        <v>1820.1</v>
      </c>
      <c r="J211" s="37">
        <v>1841.4999999999998</v>
      </c>
      <c r="K211" s="28">
        <v>1798.7</v>
      </c>
      <c r="L211" s="28">
        <v>1762</v>
      </c>
      <c r="M211" s="28">
        <v>1.1289199999999999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435.5</v>
      </c>
      <c r="D212" s="37">
        <v>434.3</v>
      </c>
      <c r="E212" s="37">
        <v>428.3</v>
      </c>
      <c r="F212" s="37">
        <v>421.1</v>
      </c>
      <c r="G212" s="37">
        <v>415.1</v>
      </c>
      <c r="H212" s="37">
        <v>441.5</v>
      </c>
      <c r="I212" s="37">
        <v>447.5</v>
      </c>
      <c r="J212" s="37">
        <v>454.7</v>
      </c>
      <c r="K212" s="28">
        <v>440.3</v>
      </c>
      <c r="L212" s="28">
        <v>427.1</v>
      </c>
      <c r="M212" s="28">
        <v>88.945670000000007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16.649999999999999</v>
      </c>
      <c r="D213" s="37">
        <v>16.683333333333334</v>
      </c>
      <c r="E213" s="37">
        <v>16.316666666666666</v>
      </c>
      <c r="F213" s="37">
        <v>15.983333333333334</v>
      </c>
      <c r="G213" s="37">
        <v>15.616666666666667</v>
      </c>
      <c r="H213" s="37">
        <v>17.016666666666666</v>
      </c>
      <c r="I213" s="37">
        <v>17.383333333333333</v>
      </c>
      <c r="J213" s="37">
        <v>17.716666666666665</v>
      </c>
      <c r="K213" s="28">
        <v>17.05</v>
      </c>
      <c r="L213" s="28">
        <v>16.350000000000001</v>
      </c>
      <c r="M213" s="28">
        <v>2344.8438099999998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242.65</v>
      </c>
      <c r="D214" s="37">
        <v>241.26666666666665</v>
      </c>
      <c r="E214" s="37">
        <v>237.7833333333333</v>
      </c>
      <c r="F214" s="37">
        <v>232.91666666666666</v>
      </c>
      <c r="G214" s="37">
        <v>229.43333333333331</v>
      </c>
      <c r="H214" s="37">
        <v>246.1333333333333</v>
      </c>
      <c r="I214" s="37">
        <v>249.61666666666665</v>
      </c>
      <c r="J214" s="37">
        <v>254.48333333333329</v>
      </c>
      <c r="K214" s="37">
        <v>244.75</v>
      </c>
      <c r="L214" s="37">
        <v>236.4</v>
      </c>
      <c r="M214" s="37">
        <v>58.785220000000002</v>
      </c>
      <c r="N214" s="1"/>
      <c r="O214" s="1"/>
    </row>
    <row r="215" spans="1:15" ht="12.75" customHeight="1">
      <c r="A215" s="53">
        <v>206</v>
      </c>
      <c r="B215" s="28" t="s">
        <v>843</v>
      </c>
      <c r="C215" s="37">
        <v>57.85</v>
      </c>
      <c r="D215" s="37">
        <v>57</v>
      </c>
      <c r="E215" s="37">
        <v>55.35</v>
      </c>
      <c r="F215" s="37">
        <v>52.85</v>
      </c>
      <c r="G215" s="37">
        <v>51.2</v>
      </c>
      <c r="H215" s="37">
        <v>59.5</v>
      </c>
      <c r="I215" s="37">
        <v>61.150000000000006</v>
      </c>
      <c r="J215" s="37">
        <v>63.65</v>
      </c>
      <c r="K215" s="37">
        <v>58.65</v>
      </c>
      <c r="L215" s="37">
        <v>54.5</v>
      </c>
      <c r="M215" s="37">
        <v>4201.8340500000004</v>
      </c>
      <c r="N215" s="1"/>
      <c r="O215" s="1"/>
    </row>
    <row r="216" spans="1:15" ht="12.75" customHeight="1">
      <c r="A216" s="53">
        <v>207</v>
      </c>
      <c r="B216" s="28" t="s">
        <v>827</v>
      </c>
      <c r="C216" s="37">
        <v>364.6</v>
      </c>
      <c r="D216" s="37">
        <v>358.83333333333331</v>
      </c>
      <c r="E216" s="37">
        <v>351.76666666666665</v>
      </c>
      <c r="F216" s="37">
        <v>338.93333333333334</v>
      </c>
      <c r="G216" s="37">
        <v>331.86666666666667</v>
      </c>
      <c r="H216" s="37">
        <v>371.66666666666663</v>
      </c>
      <c r="I216" s="37">
        <v>378.73333333333335</v>
      </c>
      <c r="J216" s="37">
        <v>391.56666666666661</v>
      </c>
      <c r="K216" s="37">
        <v>365.9</v>
      </c>
      <c r="L216" s="37">
        <v>346</v>
      </c>
      <c r="M216" s="37">
        <v>50.845579999999998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C512" sqref="C5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2"/>
      <c r="B1" s="413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44778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5" t="s">
        <v>16</v>
      </c>
      <c r="B9" s="407" t="s">
        <v>18</v>
      </c>
      <c r="C9" s="411" t="s">
        <v>20</v>
      </c>
      <c r="D9" s="411" t="s">
        <v>21</v>
      </c>
      <c r="E9" s="402" t="s">
        <v>22</v>
      </c>
      <c r="F9" s="403"/>
      <c r="G9" s="404"/>
      <c r="H9" s="402" t="s">
        <v>23</v>
      </c>
      <c r="I9" s="403"/>
      <c r="J9" s="404"/>
      <c r="K9" s="23"/>
      <c r="L9" s="24"/>
      <c r="M9" s="50"/>
      <c r="N9" s="1"/>
      <c r="O9" s="1"/>
    </row>
    <row r="10" spans="1:15" ht="42.75" customHeight="1">
      <c r="A10" s="409"/>
      <c r="B10" s="410"/>
      <c r="C10" s="410"/>
      <c r="D10" s="41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0" t="s">
        <v>287</v>
      </c>
      <c r="C11" s="271">
        <v>23464.85</v>
      </c>
      <c r="D11" s="272">
        <v>23179.033333333336</v>
      </c>
      <c r="E11" s="272">
        <v>22809.066666666673</v>
      </c>
      <c r="F11" s="272">
        <v>22153.283333333336</v>
      </c>
      <c r="G11" s="272">
        <v>21783.316666666673</v>
      </c>
      <c r="H11" s="272">
        <v>23834.816666666673</v>
      </c>
      <c r="I11" s="272">
        <v>24204.78333333334</v>
      </c>
      <c r="J11" s="272">
        <v>24860.566666666673</v>
      </c>
      <c r="K11" s="271">
        <v>23549</v>
      </c>
      <c r="L11" s="271">
        <v>22523.25</v>
      </c>
      <c r="M11" s="271">
        <v>5.1459999999999999E-2</v>
      </c>
      <c r="N11" s="1"/>
      <c r="O11" s="1"/>
    </row>
    <row r="12" spans="1:15" ht="12" customHeight="1">
      <c r="A12" s="30">
        <v>2</v>
      </c>
      <c r="B12" s="281" t="s">
        <v>288</v>
      </c>
      <c r="C12" s="271">
        <v>2668.35</v>
      </c>
      <c r="D12" s="272">
        <v>2675.4500000000003</v>
      </c>
      <c r="E12" s="272">
        <v>2634.9000000000005</v>
      </c>
      <c r="F12" s="272">
        <v>2601.4500000000003</v>
      </c>
      <c r="G12" s="272">
        <v>2560.9000000000005</v>
      </c>
      <c r="H12" s="272">
        <v>2708.9000000000005</v>
      </c>
      <c r="I12" s="272">
        <v>2749.4500000000007</v>
      </c>
      <c r="J12" s="272">
        <v>2782.9000000000005</v>
      </c>
      <c r="K12" s="271">
        <v>2716</v>
      </c>
      <c r="L12" s="271">
        <v>2642</v>
      </c>
      <c r="M12" s="271">
        <v>3.0322800000000001</v>
      </c>
      <c r="N12" s="1"/>
      <c r="O12" s="1"/>
    </row>
    <row r="13" spans="1:15" ht="12" customHeight="1">
      <c r="A13" s="30">
        <v>3</v>
      </c>
      <c r="B13" s="281" t="s">
        <v>43</v>
      </c>
      <c r="C13" s="271">
        <v>2222.3000000000002</v>
      </c>
      <c r="D13" s="272">
        <v>2222.3833333333332</v>
      </c>
      <c r="E13" s="272">
        <v>2194.7666666666664</v>
      </c>
      <c r="F13" s="272">
        <v>2167.2333333333331</v>
      </c>
      <c r="G13" s="272">
        <v>2139.6166666666663</v>
      </c>
      <c r="H13" s="272">
        <v>2249.9166666666665</v>
      </c>
      <c r="I13" s="272">
        <v>2277.5333333333333</v>
      </c>
      <c r="J13" s="272">
        <v>2305.0666666666666</v>
      </c>
      <c r="K13" s="271">
        <v>2250</v>
      </c>
      <c r="L13" s="271">
        <v>2194.85</v>
      </c>
      <c r="M13" s="271">
        <v>4.3780000000000001</v>
      </c>
      <c r="N13" s="1"/>
      <c r="O13" s="1"/>
    </row>
    <row r="14" spans="1:15" ht="12" customHeight="1">
      <c r="A14" s="30">
        <v>4</v>
      </c>
      <c r="B14" s="281" t="s">
        <v>290</v>
      </c>
      <c r="C14" s="271">
        <v>2443.0500000000002</v>
      </c>
      <c r="D14" s="272">
        <v>2450.6833333333334</v>
      </c>
      <c r="E14" s="272">
        <v>2399.6166666666668</v>
      </c>
      <c r="F14" s="272">
        <v>2356.1833333333334</v>
      </c>
      <c r="G14" s="272">
        <v>2305.1166666666668</v>
      </c>
      <c r="H14" s="272">
        <v>2494.1166666666668</v>
      </c>
      <c r="I14" s="272">
        <v>2545.1833333333334</v>
      </c>
      <c r="J14" s="272">
        <v>2588.6166666666668</v>
      </c>
      <c r="K14" s="271">
        <v>2501.75</v>
      </c>
      <c r="L14" s="271">
        <v>2407.25</v>
      </c>
      <c r="M14" s="271">
        <v>1.79243</v>
      </c>
      <c r="N14" s="1"/>
      <c r="O14" s="1"/>
    </row>
    <row r="15" spans="1:15" ht="12" customHeight="1">
      <c r="A15" s="30">
        <v>5</v>
      </c>
      <c r="B15" s="281" t="s">
        <v>291</v>
      </c>
      <c r="C15" s="271">
        <v>1052.8</v>
      </c>
      <c r="D15" s="272">
        <v>1030.9333333333334</v>
      </c>
      <c r="E15" s="272">
        <v>1001.8666666666668</v>
      </c>
      <c r="F15" s="272">
        <v>950.93333333333339</v>
      </c>
      <c r="G15" s="272">
        <v>921.86666666666679</v>
      </c>
      <c r="H15" s="272">
        <v>1081.8666666666668</v>
      </c>
      <c r="I15" s="272">
        <v>1110.9333333333334</v>
      </c>
      <c r="J15" s="272">
        <v>1161.8666666666668</v>
      </c>
      <c r="K15" s="271">
        <v>1060</v>
      </c>
      <c r="L15" s="271">
        <v>980</v>
      </c>
      <c r="M15" s="271">
        <v>12.58182</v>
      </c>
      <c r="N15" s="1"/>
      <c r="O15" s="1"/>
    </row>
    <row r="16" spans="1:15" ht="12" customHeight="1">
      <c r="A16" s="30">
        <v>6</v>
      </c>
      <c r="B16" s="281" t="s">
        <v>59</v>
      </c>
      <c r="C16" s="271">
        <v>636.6</v>
      </c>
      <c r="D16" s="272">
        <v>630.68333333333328</v>
      </c>
      <c r="E16" s="272">
        <v>616.36666666666656</v>
      </c>
      <c r="F16" s="272">
        <v>596.13333333333333</v>
      </c>
      <c r="G16" s="272">
        <v>581.81666666666661</v>
      </c>
      <c r="H16" s="272">
        <v>650.91666666666652</v>
      </c>
      <c r="I16" s="272">
        <v>665.23333333333335</v>
      </c>
      <c r="J16" s="272">
        <v>685.46666666666647</v>
      </c>
      <c r="K16" s="271">
        <v>645</v>
      </c>
      <c r="L16" s="271">
        <v>610.45000000000005</v>
      </c>
      <c r="M16" s="271">
        <v>38.093240000000002</v>
      </c>
      <c r="N16" s="1"/>
      <c r="O16" s="1"/>
    </row>
    <row r="17" spans="1:15" ht="12" customHeight="1">
      <c r="A17" s="30">
        <v>7</v>
      </c>
      <c r="B17" s="281" t="s">
        <v>292</v>
      </c>
      <c r="C17" s="271">
        <v>433.05</v>
      </c>
      <c r="D17" s="272">
        <v>429.16666666666669</v>
      </c>
      <c r="E17" s="272">
        <v>418.93333333333339</v>
      </c>
      <c r="F17" s="272">
        <v>404.81666666666672</v>
      </c>
      <c r="G17" s="272">
        <v>394.58333333333343</v>
      </c>
      <c r="H17" s="272">
        <v>443.28333333333336</v>
      </c>
      <c r="I17" s="272">
        <v>453.51666666666659</v>
      </c>
      <c r="J17" s="272">
        <v>467.63333333333333</v>
      </c>
      <c r="K17" s="271">
        <v>439.4</v>
      </c>
      <c r="L17" s="271">
        <v>415.05</v>
      </c>
      <c r="M17" s="271">
        <v>1.94048</v>
      </c>
      <c r="N17" s="1"/>
      <c r="O17" s="1"/>
    </row>
    <row r="18" spans="1:15" ht="12" customHeight="1">
      <c r="A18" s="30">
        <v>8</v>
      </c>
      <c r="B18" s="281" t="s">
        <v>293</v>
      </c>
      <c r="C18" s="271">
        <v>2259.65</v>
      </c>
      <c r="D18" s="272">
        <v>2265.6999999999998</v>
      </c>
      <c r="E18" s="272">
        <v>2231.3999999999996</v>
      </c>
      <c r="F18" s="272">
        <v>2203.1499999999996</v>
      </c>
      <c r="G18" s="272">
        <v>2168.8499999999995</v>
      </c>
      <c r="H18" s="272">
        <v>2293.9499999999998</v>
      </c>
      <c r="I18" s="272">
        <v>2328.25</v>
      </c>
      <c r="J18" s="272">
        <v>2356.5</v>
      </c>
      <c r="K18" s="271">
        <v>2300</v>
      </c>
      <c r="L18" s="271">
        <v>2237.4499999999998</v>
      </c>
      <c r="M18" s="271">
        <v>0.96709000000000001</v>
      </c>
      <c r="N18" s="1"/>
      <c r="O18" s="1"/>
    </row>
    <row r="19" spans="1:15" ht="12" customHeight="1">
      <c r="A19" s="30">
        <v>9</v>
      </c>
      <c r="B19" s="281" t="s">
        <v>237</v>
      </c>
      <c r="C19" s="271">
        <v>20413.400000000001</v>
      </c>
      <c r="D19" s="272">
        <v>20471.25</v>
      </c>
      <c r="E19" s="272">
        <v>20142.5</v>
      </c>
      <c r="F19" s="272">
        <v>19871.599999999999</v>
      </c>
      <c r="G19" s="272">
        <v>19542.849999999999</v>
      </c>
      <c r="H19" s="272">
        <v>20742.150000000001</v>
      </c>
      <c r="I19" s="272">
        <v>21070.9</v>
      </c>
      <c r="J19" s="272">
        <v>21341.800000000003</v>
      </c>
      <c r="K19" s="271">
        <v>20800</v>
      </c>
      <c r="L19" s="271">
        <v>20200.349999999999</v>
      </c>
      <c r="M19" s="271">
        <v>0.13532</v>
      </c>
      <c r="N19" s="1"/>
      <c r="O19" s="1"/>
    </row>
    <row r="20" spans="1:15" ht="12" customHeight="1">
      <c r="A20" s="30">
        <v>10</v>
      </c>
      <c r="B20" s="281" t="s">
        <v>45</v>
      </c>
      <c r="C20" s="271">
        <v>2723.6</v>
      </c>
      <c r="D20" s="272">
        <v>2717.25</v>
      </c>
      <c r="E20" s="272">
        <v>2690.6</v>
      </c>
      <c r="F20" s="272">
        <v>2657.6</v>
      </c>
      <c r="G20" s="272">
        <v>2630.95</v>
      </c>
      <c r="H20" s="272">
        <v>2750.25</v>
      </c>
      <c r="I20" s="272">
        <v>2776.8999999999996</v>
      </c>
      <c r="J20" s="272">
        <v>2809.9</v>
      </c>
      <c r="K20" s="271">
        <v>2743.9</v>
      </c>
      <c r="L20" s="271">
        <v>2684.25</v>
      </c>
      <c r="M20" s="271">
        <v>12.23799</v>
      </c>
      <c r="N20" s="1"/>
      <c r="O20" s="1"/>
    </row>
    <row r="21" spans="1:15" ht="12" customHeight="1">
      <c r="A21" s="30">
        <v>11</v>
      </c>
      <c r="B21" s="281" t="s">
        <v>238</v>
      </c>
      <c r="C21" s="271">
        <v>2190.9499999999998</v>
      </c>
      <c r="D21" s="272">
        <v>2209.5833333333335</v>
      </c>
      <c r="E21" s="272">
        <v>2141.416666666667</v>
      </c>
      <c r="F21" s="272">
        <v>2091.8833333333337</v>
      </c>
      <c r="G21" s="272">
        <v>2023.7166666666672</v>
      </c>
      <c r="H21" s="272">
        <v>2259.1166666666668</v>
      </c>
      <c r="I21" s="272">
        <v>2327.2833333333338</v>
      </c>
      <c r="J21" s="272">
        <v>2376.8166666666666</v>
      </c>
      <c r="K21" s="271">
        <v>2277.75</v>
      </c>
      <c r="L21" s="271">
        <v>2160.0500000000002</v>
      </c>
      <c r="M21" s="271">
        <v>20.39481</v>
      </c>
      <c r="N21" s="1"/>
      <c r="O21" s="1"/>
    </row>
    <row r="22" spans="1:15" ht="12" customHeight="1">
      <c r="A22" s="30">
        <v>12</v>
      </c>
      <c r="B22" s="281" t="s">
        <v>46</v>
      </c>
      <c r="C22" s="271">
        <v>807.25</v>
      </c>
      <c r="D22" s="272">
        <v>808.08333333333337</v>
      </c>
      <c r="E22" s="272">
        <v>795.66666666666674</v>
      </c>
      <c r="F22" s="272">
        <v>784.08333333333337</v>
      </c>
      <c r="G22" s="272">
        <v>771.66666666666674</v>
      </c>
      <c r="H22" s="272">
        <v>819.66666666666674</v>
      </c>
      <c r="I22" s="272">
        <v>832.08333333333348</v>
      </c>
      <c r="J22" s="272">
        <v>843.66666666666674</v>
      </c>
      <c r="K22" s="271">
        <v>820.5</v>
      </c>
      <c r="L22" s="271">
        <v>796.5</v>
      </c>
      <c r="M22" s="271">
        <v>46.417789999999997</v>
      </c>
      <c r="N22" s="1"/>
      <c r="O22" s="1"/>
    </row>
    <row r="23" spans="1:15" ht="12.75" customHeight="1">
      <c r="A23" s="30">
        <v>13</v>
      </c>
      <c r="B23" s="281" t="s">
        <v>239</v>
      </c>
      <c r="C23" s="271">
        <v>3349.65</v>
      </c>
      <c r="D23" s="272">
        <v>3306.2166666666667</v>
      </c>
      <c r="E23" s="272">
        <v>3223.4333333333334</v>
      </c>
      <c r="F23" s="272">
        <v>3097.2166666666667</v>
      </c>
      <c r="G23" s="272">
        <v>3014.4333333333334</v>
      </c>
      <c r="H23" s="272">
        <v>3432.4333333333334</v>
      </c>
      <c r="I23" s="272">
        <v>3515.2166666666672</v>
      </c>
      <c r="J23" s="272">
        <v>3641.4333333333334</v>
      </c>
      <c r="K23" s="271">
        <v>3389</v>
      </c>
      <c r="L23" s="271">
        <v>3180</v>
      </c>
      <c r="M23" s="271">
        <v>6.7204300000000003</v>
      </c>
      <c r="N23" s="1"/>
      <c r="O23" s="1"/>
    </row>
    <row r="24" spans="1:15" ht="12.75" customHeight="1">
      <c r="A24" s="30">
        <v>14</v>
      </c>
      <c r="B24" s="281" t="s">
        <v>240</v>
      </c>
      <c r="C24" s="271">
        <v>3530.45</v>
      </c>
      <c r="D24" s="272">
        <v>3500.3333333333335</v>
      </c>
      <c r="E24" s="272">
        <v>3452.666666666667</v>
      </c>
      <c r="F24" s="272">
        <v>3374.8833333333337</v>
      </c>
      <c r="G24" s="272">
        <v>3327.2166666666672</v>
      </c>
      <c r="H24" s="272">
        <v>3578.1166666666668</v>
      </c>
      <c r="I24" s="272">
        <v>3625.7833333333338</v>
      </c>
      <c r="J24" s="272">
        <v>3703.5666666666666</v>
      </c>
      <c r="K24" s="271">
        <v>3548</v>
      </c>
      <c r="L24" s="271">
        <v>3422.55</v>
      </c>
      <c r="M24" s="271">
        <v>5.23759</v>
      </c>
      <c r="N24" s="1"/>
      <c r="O24" s="1"/>
    </row>
    <row r="25" spans="1:15" ht="12.75" customHeight="1">
      <c r="A25" s="30">
        <v>15</v>
      </c>
      <c r="B25" s="281" t="s">
        <v>241</v>
      </c>
      <c r="C25" s="271">
        <v>105.15</v>
      </c>
      <c r="D25" s="272">
        <v>105.98333333333333</v>
      </c>
      <c r="E25" s="272">
        <v>102.46666666666667</v>
      </c>
      <c r="F25" s="272">
        <v>99.783333333333331</v>
      </c>
      <c r="G25" s="272">
        <v>96.266666666666666</v>
      </c>
      <c r="H25" s="272">
        <v>108.66666666666667</v>
      </c>
      <c r="I25" s="272">
        <v>112.18333333333335</v>
      </c>
      <c r="J25" s="272">
        <v>114.86666666666667</v>
      </c>
      <c r="K25" s="271">
        <v>109.5</v>
      </c>
      <c r="L25" s="271">
        <v>103.3</v>
      </c>
      <c r="M25" s="271">
        <v>67.853740000000002</v>
      </c>
      <c r="N25" s="1"/>
      <c r="O25" s="1"/>
    </row>
    <row r="26" spans="1:15" ht="12.75" customHeight="1">
      <c r="A26" s="30">
        <v>16</v>
      </c>
      <c r="B26" s="281" t="s">
        <v>41</v>
      </c>
      <c r="C26" s="271">
        <v>275.10000000000002</v>
      </c>
      <c r="D26" s="272">
        <v>276.01666666666665</v>
      </c>
      <c r="E26" s="272">
        <v>270.58333333333331</v>
      </c>
      <c r="F26" s="272">
        <v>266.06666666666666</v>
      </c>
      <c r="G26" s="272">
        <v>260.63333333333333</v>
      </c>
      <c r="H26" s="272">
        <v>280.5333333333333</v>
      </c>
      <c r="I26" s="272">
        <v>285.9666666666667</v>
      </c>
      <c r="J26" s="272">
        <v>290.48333333333329</v>
      </c>
      <c r="K26" s="271">
        <v>281.45</v>
      </c>
      <c r="L26" s="271">
        <v>271.5</v>
      </c>
      <c r="M26" s="271">
        <v>23.196660000000001</v>
      </c>
      <c r="N26" s="1"/>
      <c r="O26" s="1"/>
    </row>
    <row r="27" spans="1:15" ht="12.75" customHeight="1">
      <c r="A27" s="30">
        <v>17</v>
      </c>
      <c r="B27" s="281" t="s">
        <v>844</v>
      </c>
      <c r="C27" s="271">
        <v>426.75</v>
      </c>
      <c r="D27" s="272">
        <v>426</v>
      </c>
      <c r="E27" s="272">
        <v>423</v>
      </c>
      <c r="F27" s="272">
        <v>419.25</v>
      </c>
      <c r="G27" s="272">
        <v>416.25</v>
      </c>
      <c r="H27" s="272">
        <v>429.75</v>
      </c>
      <c r="I27" s="272">
        <v>432.75</v>
      </c>
      <c r="J27" s="272">
        <v>436.5</v>
      </c>
      <c r="K27" s="271">
        <v>429</v>
      </c>
      <c r="L27" s="271">
        <v>422.25</v>
      </c>
      <c r="M27" s="271">
        <v>0.91127000000000002</v>
      </c>
      <c r="N27" s="1"/>
      <c r="O27" s="1"/>
    </row>
    <row r="28" spans="1:15" ht="12.75" customHeight="1">
      <c r="A28" s="30">
        <v>18</v>
      </c>
      <c r="B28" s="281" t="s">
        <v>294</v>
      </c>
      <c r="C28" s="271">
        <v>289.39999999999998</v>
      </c>
      <c r="D28" s="272">
        <v>290.46666666666664</v>
      </c>
      <c r="E28" s="272">
        <v>282.93333333333328</v>
      </c>
      <c r="F28" s="272">
        <v>276.46666666666664</v>
      </c>
      <c r="G28" s="272">
        <v>268.93333333333328</v>
      </c>
      <c r="H28" s="272">
        <v>296.93333333333328</v>
      </c>
      <c r="I28" s="272">
        <v>304.4666666666667</v>
      </c>
      <c r="J28" s="272">
        <v>310.93333333333328</v>
      </c>
      <c r="K28" s="271">
        <v>298</v>
      </c>
      <c r="L28" s="271">
        <v>284</v>
      </c>
      <c r="M28" s="271">
        <v>0.81918999999999997</v>
      </c>
      <c r="N28" s="1"/>
      <c r="O28" s="1"/>
    </row>
    <row r="29" spans="1:15" ht="12.75" customHeight="1">
      <c r="A29" s="30">
        <v>19</v>
      </c>
      <c r="B29" s="281" t="s">
        <v>295</v>
      </c>
      <c r="C29" s="271">
        <v>268.60000000000002</v>
      </c>
      <c r="D29" s="272">
        <v>268.16666666666669</v>
      </c>
      <c r="E29" s="272">
        <v>260.33333333333337</v>
      </c>
      <c r="F29" s="272">
        <v>252.06666666666666</v>
      </c>
      <c r="G29" s="272">
        <v>244.23333333333335</v>
      </c>
      <c r="H29" s="272">
        <v>276.43333333333339</v>
      </c>
      <c r="I29" s="272">
        <v>284.26666666666677</v>
      </c>
      <c r="J29" s="272">
        <v>292.53333333333342</v>
      </c>
      <c r="K29" s="271">
        <v>276</v>
      </c>
      <c r="L29" s="271">
        <v>259.89999999999998</v>
      </c>
      <c r="M29" s="271">
        <v>10.72254</v>
      </c>
      <c r="N29" s="1"/>
      <c r="O29" s="1"/>
    </row>
    <row r="30" spans="1:15" ht="12.75" customHeight="1">
      <c r="A30" s="30">
        <v>20</v>
      </c>
      <c r="B30" s="281" t="s">
        <v>296</v>
      </c>
      <c r="C30" s="271">
        <v>1104.8</v>
      </c>
      <c r="D30" s="272">
        <v>1100.2666666666667</v>
      </c>
      <c r="E30" s="272">
        <v>1076.5333333333333</v>
      </c>
      <c r="F30" s="272">
        <v>1048.2666666666667</v>
      </c>
      <c r="G30" s="272">
        <v>1024.5333333333333</v>
      </c>
      <c r="H30" s="272">
        <v>1128.5333333333333</v>
      </c>
      <c r="I30" s="272">
        <v>1152.2666666666664</v>
      </c>
      <c r="J30" s="272">
        <v>1180.5333333333333</v>
      </c>
      <c r="K30" s="271">
        <v>1124</v>
      </c>
      <c r="L30" s="271">
        <v>1072</v>
      </c>
      <c r="M30" s="271">
        <v>4.42537</v>
      </c>
      <c r="N30" s="1"/>
      <c r="O30" s="1"/>
    </row>
    <row r="31" spans="1:15" ht="12.75" customHeight="1">
      <c r="A31" s="30">
        <v>21</v>
      </c>
      <c r="B31" s="281" t="s">
        <v>242</v>
      </c>
      <c r="C31" s="271">
        <v>1278.6500000000001</v>
      </c>
      <c r="D31" s="272">
        <v>1275.6333333333334</v>
      </c>
      <c r="E31" s="272">
        <v>1264.666666666667</v>
      </c>
      <c r="F31" s="272">
        <v>1250.6833333333336</v>
      </c>
      <c r="G31" s="272">
        <v>1239.7166666666672</v>
      </c>
      <c r="H31" s="272">
        <v>1289.6166666666668</v>
      </c>
      <c r="I31" s="272">
        <v>1300.5833333333335</v>
      </c>
      <c r="J31" s="272">
        <v>1314.5666666666666</v>
      </c>
      <c r="K31" s="271">
        <v>1286.5999999999999</v>
      </c>
      <c r="L31" s="271">
        <v>1261.6500000000001</v>
      </c>
      <c r="M31" s="271">
        <v>0.75441000000000003</v>
      </c>
      <c r="N31" s="1"/>
      <c r="O31" s="1"/>
    </row>
    <row r="32" spans="1:15" ht="12.75" customHeight="1">
      <c r="A32" s="30">
        <v>22</v>
      </c>
      <c r="B32" s="281" t="s">
        <v>52</v>
      </c>
      <c r="C32" s="271">
        <v>702.95</v>
      </c>
      <c r="D32" s="272">
        <v>700.25</v>
      </c>
      <c r="E32" s="272">
        <v>695.5</v>
      </c>
      <c r="F32" s="272">
        <v>688.05</v>
      </c>
      <c r="G32" s="272">
        <v>683.3</v>
      </c>
      <c r="H32" s="272">
        <v>707.7</v>
      </c>
      <c r="I32" s="272">
        <v>712.45</v>
      </c>
      <c r="J32" s="272">
        <v>719.90000000000009</v>
      </c>
      <c r="K32" s="271">
        <v>705</v>
      </c>
      <c r="L32" s="271">
        <v>692.8</v>
      </c>
      <c r="M32" s="271">
        <v>0.94915000000000005</v>
      </c>
      <c r="N32" s="1"/>
      <c r="O32" s="1"/>
    </row>
    <row r="33" spans="1:15" ht="12.75" customHeight="1">
      <c r="A33" s="30">
        <v>23</v>
      </c>
      <c r="B33" s="281" t="s">
        <v>48</v>
      </c>
      <c r="C33" s="271">
        <v>3151.7</v>
      </c>
      <c r="D33" s="272">
        <v>3134.5499999999997</v>
      </c>
      <c r="E33" s="272">
        <v>3088.0999999999995</v>
      </c>
      <c r="F33" s="272">
        <v>3024.4999999999995</v>
      </c>
      <c r="G33" s="272">
        <v>2978.0499999999993</v>
      </c>
      <c r="H33" s="272">
        <v>3198.1499999999996</v>
      </c>
      <c r="I33" s="272">
        <v>3244.5999999999995</v>
      </c>
      <c r="J33" s="272">
        <v>3308.2</v>
      </c>
      <c r="K33" s="271">
        <v>3181</v>
      </c>
      <c r="L33" s="271">
        <v>3070.95</v>
      </c>
      <c r="M33" s="271">
        <v>1.4132499999999999</v>
      </c>
      <c r="N33" s="1"/>
      <c r="O33" s="1"/>
    </row>
    <row r="34" spans="1:15" ht="12.75" customHeight="1">
      <c r="A34" s="30">
        <v>24</v>
      </c>
      <c r="B34" s="281" t="s">
        <v>297</v>
      </c>
      <c r="C34" s="271">
        <v>3119.25</v>
      </c>
      <c r="D34" s="272">
        <v>3093.75</v>
      </c>
      <c r="E34" s="272">
        <v>3017.5</v>
      </c>
      <c r="F34" s="272">
        <v>2915.75</v>
      </c>
      <c r="G34" s="272">
        <v>2839.5</v>
      </c>
      <c r="H34" s="272">
        <v>3195.5</v>
      </c>
      <c r="I34" s="272">
        <v>3271.75</v>
      </c>
      <c r="J34" s="272">
        <v>3373.5</v>
      </c>
      <c r="K34" s="271">
        <v>3170</v>
      </c>
      <c r="L34" s="271">
        <v>2992</v>
      </c>
      <c r="M34" s="271">
        <v>1.3660399999999999</v>
      </c>
      <c r="N34" s="1"/>
      <c r="O34" s="1"/>
    </row>
    <row r="35" spans="1:15" ht="12.75" customHeight="1">
      <c r="A35" s="30">
        <v>25</v>
      </c>
      <c r="B35" s="281" t="s">
        <v>748</v>
      </c>
      <c r="C35" s="271">
        <v>297.75</v>
      </c>
      <c r="D35" s="272">
        <v>301.91666666666669</v>
      </c>
      <c r="E35" s="272">
        <v>291.33333333333337</v>
      </c>
      <c r="F35" s="272">
        <v>284.91666666666669</v>
      </c>
      <c r="G35" s="272">
        <v>274.33333333333337</v>
      </c>
      <c r="H35" s="272">
        <v>308.33333333333337</v>
      </c>
      <c r="I35" s="272">
        <v>318.91666666666674</v>
      </c>
      <c r="J35" s="272">
        <v>325.33333333333337</v>
      </c>
      <c r="K35" s="271">
        <v>312.5</v>
      </c>
      <c r="L35" s="271">
        <v>295.5</v>
      </c>
      <c r="M35" s="271">
        <v>4.8816300000000004</v>
      </c>
      <c r="N35" s="1"/>
      <c r="O35" s="1"/>
    </row>
    <row r="36" spans="1:15" ht="12.75" customHeight="1">
      <c r="A36" s="30">
        <v>26</v>
      </c>
      <c r="B36" s="281" t="s">
        <v>1090</v>
      </c>
      <c r="C36" s="271">
        <v>19.600000000000001</v>
      </c>
      <c r="D36" s="272">
        <v>19.7</v>
      </c>
      <c r="E36" s="272">
        <v>19.399999999999999</v>
      </c>
      <c r="F36" s="272">
        <v>19.2</v>
      </c>
      <c r="G36" s="272">
        <v>18.899999999999999</v>
      </c>
      <c r="H36" s="272">
        <v>19.899999999999999</v>
      </c>
      <c r="I36" s="272">
        <v>20.200000000000003</v>
      </c>
      <c r="J36" s="272">
        <v>20.399999999999999</v>
      </c>
      <c r="K36" s="271">
        <v>20</v>
      </c>
      <c r="L36" s="271">
        <v>19.5</v>
      </c>
      <c r="M36" s="271">
        <v>16.100010000000001</v>
      </c>
      <c r="N36" s="1"/>
      <c r="O36" s="1"/>
    </row>
    <row r="37" spans="1:15" ht="12.75" customHeight="1">
      <c r="A37" s="30">
        <v>27</v>
      </c>
      <c r="B37" s="281" t="s">
        <v>50</v>
      </c>
      <c r="C37" s="271">
        <v>505.35</v>
      </c>
      <c r="D37" s="272">
        <v>503.84999999999997</v>
      </c>
      <c r="E37" s="272">
        <v>497.69999999999993</v>
      </c>
      <c r="F37" s="272">
        <v>490.04999999999995</v>
      </c>
      <c r="G37" s="272">
        <v>483.89999999999992</v>
      </c>
      <c r="H37" s="272">
        <v>511.49999999999994</v>
      </c>
      <c r="I37" s="272">
        <v>517.64999999999986</v>
      </c>
      <c r="J37" s="272">
        <v>525.29999999999995</v>
      </c>
      <c r="K37" s="271">
        <v>510</v>
      </c>
      <c r="L37" s="271">
        <v>496.2</v>
      </c>
      <c r="M37" s="271">
        <v>3.47756</v>
      </c>
      <c r="N37" s="1"/>
      <c r="O37" s="1"/>
    </row>
    <row r="38" spans="1:15" ht="12.75" customHeight="1">
      <c r="A38" s="30">
        <v>28</v>
      </c>
      <c r="B38" s="281" t="s">
        <v>298</v>
      </c>
      <c r="C38" s="271">
        <v>2382.6</v>
      </c>
      <c r="D38" s="272">
        <v>2408.1166666666668</v>
      </c>
      <c r="E38" s="272">
        <v>2299.4833333333336</v>
      </c>
      <c r="F38" s="272">
        <v>2216.3666666666668</v>
      </c>
      <c r="G38" s="272">
        <v>2107.7333333333336</v>
      </c>
      <c r="H38" s="272">
        <v>2491.2333333333336</v>
      </c>
      <c r="I38" s="272">
        <v>2599.8666666666668</v>
      </c>
      <c r="J38" s="272">
        <v>2682.9833333333336</v>
      </c>
      <c r="K38" s="271">
        <v>2516.75</v>
      </c>
      <c r="L38" s="271">
        <v>2325</v>
      </c>
      <c r="M38" s="271">
        <v>0.94038999999999995</v>
      </c>
      <c r="N38" s="1"/>
      <c r="O38" s="1"/>
    </row>
    <row r="39" spans="1:15" ht="12.75" customHeight="1">
      <c r="A39" s="30">
        <v>29</v>
      </c>
      <c r="B39" s="281" t="s">
        <v>51</v>
      </c>
      <c r="C39" s="271">
        <v>381.25</v>
      </c>
      <c r="D39" s="272">
        <v>381</v>
      </c>
      <c r="E39" s="272">
        <v>378.25</v>
      </c>
      <c r="F39" s="272">
        <v>375.25</v>
      </c>
      <c r="G39" s="272">
        <v>372.5</v>
      </c>
      <c r="H39" s="272">
        <v>384</v>
      </c>
      <c r="I39" s="272">
        <v>386.75</v>
      </c>
      <c r="J39" s="272">
        <v>389.75</v>
      </c>
      <c r="K39" s="271">
        <v>383.75</v>
      </c>
      <c r="L39" s="271">
        <v>378</v>
      </c>
      <c r="M39" s="271">
        <v>67.664640000000006</v>
      </c>
      <c r="N39" s="1"/>
      <c r="O39" s="1"/>
    </row>
    <row r="40" spans="1:15" ht="12.75" customHeight="1">
      <c r="A40" s="30">
        <v>30</v>
      </c>
      <c r="B40" s="281" t="s">
        <v>815</v>
      </c>
      <c r="C40" s="271">
        <v>1253.2</v>
      </c>
      <c r="D40" s="272">
        <v>1274.2333333333333</v>
      </c>
      <c r="E40" s="272">
        <v>1221.1666666666667</v>
      </c>
      <c r="F40" s="272">
        <v>1189.1333333333334</v>
      </c>
      <c r="G40" s="272">
        <v>1136.0666666666668</v>
      </c>
      <c r="H40" s="272">
        <v>1306.2666666666667</v>
      </c>
      <c r="I40" s="272">
        <v>1359.3333333333333</v>
      </c>
      <c r="J40" s="272">
        <v>1391.3666666666666</v>
      </c>
      <c r="K40" s="271">
        <v>1327.3</v>
      </c>
      <c r="L40" s="271">
        <v>1242.2</v>
      </c>
      <c r="M40" s="271">
        <v>9.0985899999999997</v>
      </c>
      <c r="N40" s="1"/>
      <c r="O40" s="1"/>
    </row>
    <row r="41" spans="1:15" ht="12.75" customHeight="1">
      <c r="A41" s="30">
        <v>31</v>
      </c>
      <c r="B41" s="281" t="s">
        <v>778</v>
      </c>
      <c r="C41" s="271">
        <v>761.65</v>
      </c>
      <c r="D41" s="272">
        <v>773.41666666666663</v>
      </c>
      <c r="E41" s="272">
        <v>746.83333333333326</v>
      </c>
      <c r="F41" s="272">
        <v>732.01666666666665</v>
      </c>
      <c r="G41" s="272">
        <v>705.43333333333328</v>
      </c>
      <c r="H41" s="272">
        <v>788.23333333333323</v>
      </c>
      <c r="I41" s="272">
        <v>814.81666666666649</v>
      </c>
      <c r="J41" s="272">
        <v>829.63333333333321</v>
      </c>
      <c r="K41" s="271">
        <v>800</v>
      </c>
      <c r="L41" s="271">
        <v>758.6</v>
      </c>
      <c r="M41" s="271">
        <v>0.61770999999999998</v>
      </c>
      <c r="N41" s="1"/>
      <c r="O41" s="1"/>
    </row>
    <row r="42" spans="1:15" ht="12.75" customHeight="1">
      <c r="A42" s="30">
        <v>32</v>
      </c>
      <c r="B42" s="281" t="s">
        <v>53</v>
      </c>
      <c r="C42" s="271">
        <v>4395.8</v>
      </c>
      <c r="D42" s="272">
        <v>4371.5999999999995</v>
      </c>
      <c r="E42" s="272">
        <v>4334.1999999999989</v>
      </c>
      <c r="F42" s="272">
        <v>4272.5999999999995</v>
      </c>
      <c r="G42" s="272">
        <v>4235.1999999999989</v>
      </c>
      <c r="H42" s="272">
        <v>4433.1999999999989</v>
      </c>
      <c r="I42" s="272">
        <v>4470.5999999999985</v>
      </c>
      <c r="J42" s="272">
        <v>4532.1999999999989</v>
      </c>
      <c r="K42" s="271">
        <v>4409</v>
      </c>
      <c r="L42" s="271">
        <v>4310</v>
      </c>
      <c r="M42" s="271">
        <v>3.5847199999999999</v>
      </c>
      <c r="N42" s="1"/>
      <c r="O42" s="1"/>
    </row>
    <row r="43" spans="1:15" ht="12.75" customHeight="1">
      <c r="A43" s="30">
        <v>33</v>
      </c>
      <c r="B43" s="281" t="s">
        <v>54</v>
      </c>
      <c r="C43" s="271">
        <v>232.2</v>
      </c>
      <c r="D43" s="272">
        <v>230.4666666666667</v>
      </c>
      <c r="E43" s="272">
        <v>227.03333333333339</v>
      </c>
      <c r="F43" s="272">
        <v>221.8666666666667</v>
      </c>
      <c r="G43" s="272">
        <v>218.43333333333339</v>
      </c>
      <c r="H43" s="272">
        <v>235.63333333333338</v>
      </c>
      <c r="I43" s="272">
        <v>239.06666666666666</v>
      </c>
      <c r="J43" s="272">
        <v>244.23333333333338</v>
      </c>
      <c r="K43" s="271">
        <v>233.9</v>
      </c>
      <c r="L43" s="271">
        <v>225.3</v>
      </c>
      <c r="M43" s="271">
        <v>26.80246</v>
      </c>
      <c r="N43" s="1"/>
      <c r="O43" s="1"/>
    </row>
    <row r="44" spans="1:15" ht="12.75" customHeight="1">
      <c r="A44" s="30">
        <v>34</v>
      </c>
      <c r="B44" s="281" t="s">
        <v>845</v>
      </c>
      <c r="C44" s="271">
        <v>290.10000000000002</v>
      </c>
      <c r="D44" s="272">
        <v>291.86666666666662</v>
      </c>
      <c r="E44" s="272">
        <v>286.28333333333325</v>
      </c>
      <c r="F44" s="272">
        <v>282.46666666666664</v>
      </c>
      <c r="G44" s="272">
        <v>276.88333333333327</v>
      </c>
      <c r="H44" s="272">
        <v>295.68333333333322</v>
      </c>
      <c r="I44" s="272">
        <v>301.26666666666659</v>
      </c>
      <c r="J44" s="272">
        <v>305.0833333333332</v>
      </c>
      <c r="K44" s="271">
        <v>297.45</v>
      </c>
      <c r="L44" s="271">
        <v>288.05</v>
      </c>
      <c r="M44" s="271">
        <v>0.54088000000000003</v>
      </c>
      <c r="N44" s="1"/>
      <c r="O44" s="1"/>
    </row>
    <row r="45" spans="1:15" ht="12.75" customHeight="1">
      <c r="A45" s="30">
        <v>35</v>
      </c>
      <c r="B45" s="281" t="s">
        <v>299</v>
      </c>
      <c r="C45" s="271">
        <v>577.04999999999995</v>
      </c>
      <c r="D45" s="272">
        <v>578.05000000000007</v>
      </c>
      <c r="E45" s="272">
        <v>561.10000000000014</v>
      </c>
      <c r="F45" s="272">
        <v>545.15000000000009</v>
      </c>
      <c r="G45" s="272">
        <v>528.20000000000016</v>
      </c>
      <c r="H45" s="272">
        <v>594.00000000000011</v>
      </c>
      <c r="I45" s="272">
        <v>610.95000000000016</v>
      </c>
      <c r="J45" s="272">
        <v>626.90000000000009</v>
      </c>
      <c r="K45" s="271">
        <v>595</v>
      </c>
      <c r="L45" s="271">
        <v>562.1</v>
      </c>
      <c r="M45" s="271">
        <v>1.5571999999999999</v>
      </c>
      <c r="N45" s="1"/>
      <c r="O45" s="1"/>
    </row>
    <row r="46" spans="1:15" ht="12.75" customHeight="1">
      <c r="A46" s="30">
        <v>36</v>
      </c>
      <c r="B46" s="281" t="s">
        <v>55</v>
      </c>
      <c r="C46" s="271">
        <v>145.9</v>
      </c>
      <c r="D46" s="272">
        <v>146.70000000000002</v>
      </c>
      <c r="E46" s="272">
        <v>143.05000000000004</v>
      </c>
      <c r="F46" s="272">
        <v>140.20000000000002</v>
      </c>
      <c r="G46" s="272">
        <v>136.55000000000004</v>
      </c>
      <c r="H46" s="272">
        <v>149.55000000000004</v>
      </c>
      <c r="I46" s="272">
        <v>153.20000000000002</v>
      </c>
      <c r="J46" s="272">
        <v>156.05000000000004</v>
      </c>
      <c r="K46" s="271">
        <v>150.35</v>
      </c>
      <c r="L46" s="271">
        <v>143.85</v>
      </c>
      <c r="M46" s="271">
        <v>172.71087</v>
      </c>
      <c r="N46" s="1"/>
      <c r="O46" s="1"/>
    </row>
    <row r="47" spans="1:15" ht="12.75" customHeight="1">
      <c r="A47" s="30">
        <v>37</v>
      </c>
      <c r="B47" s="281" t="s">
        <v>57</v>
      </c>
      <c r="C47" s="271">
        <v>3460.5</v>
      </c>
      <c r="D47" s="272">
        <v>3449.4500000000003</v>
      </c>
      <c r="E47" s="272">
        <v>3421.9500000000007</v>
      </c>
      <c r="F47" s="272">
        <v>3383.4000000000005</v>
      </c>
      <c r="G47" s="272">
        <v>3355.900000000001</v>
      </c>
      <c r="H47" s="272">
        <v>3488.0000000000005</v>
      </c>
      <c r="I47" s="272">
        <v>3515.4999999999995</v>
      </c>
      <c r="J47" s="272">
        <v>3554.05</v>
      </c>
      <c r="K47" s="271">
        <v>3476.95</v>
      </c>
      <c r="L47" s="271">
        <v>3410.9</v>
      </c>
      <c r="M47" s="271">
        <v>9.8143399999999996</v>
      </c>
      <c r="N47" s="1"/>
      <c r="O47" s="1"/>
    </row>
    <row r="48" spans="1:15" ht="12.75" customHeight="1">
      <c r="A48" s="30">
        <v>38</v>
      </c>
      <c r="B48" s="281" t="s">
        <v>300</v>
      </c>
      <c r="C48" s="271">
        <v>234.5</v>
      </c>
      <c r="D48" s="272">
        <v>235.45000000000002</v>
      </c>
      <c r="E48" s="272">
        <v>229.90000000000003</v>
      </c>
      <c r="F48" s="272">
        <v>225.3</v>
      </c>
      <c r="G48" s="272">
        <v>219.75000000000003</v>
      </c>
      <c r="H48" s="272">
        <v>240.05000000000004</v>
      </c>
      <c r="I48" s="272">
        <v>245.60000000000005</v>
      </c>
      <c r="J48" s="272">
        <v>250.20000000000005</v>
      </c>
      <c r="K48" s="271">
        <v>241</v>
      </c>
      <c r="L48" s="271">
        <v>230.85</v>
      </c>
      <c r="M48" s="271">
        <v>3.82145</v>
      </c>
      <c r="N48" s="1"/>
      <c r="O48" s="1"/>
    </row>
    <row r="49" spans="1:15" ht="12.75" customHeight="1">
      <c r="A49" s="30">
        <v>39</v>
      </c>
      <c r="B49" s="281" t="s">
        <v>301</v>
      </c>
      <c r="C49" s="271">
        <v>3042.7</v>
      </c>
      <c r="D49" s="272">
        <v>3054.4833333333336</v>
      </c>
      <c r="E49" s="272">
        <v>3004.5666666666671</v>
      </c>
      <c r="F49" s="272">
        <v>2966.4333333333334</v>
      </c>
      <c r="G49" s="272">
        <v>2916.5166666666669</v>
      </c>
      <c r="H49" s="272">
        <v>3092.6166666666672</v>
      </c>
      <c r="I49" s="272">
        <v>3142.5333333333333</v>
      </c>
      <c r="J49" s="272">
        <v>3180.6666666666674</v>
      </c>
      <c r="K49" s="271">
        <v>3104.4</v>
      </c>
      <c r="L49" s="271">
        <v>3016.35</v>
      </c>
      <c r="M49" s="271">
        <v>7.1059999999999998E-2</v>
      </c>
      <c r="N49" s="1"/>
      <c r="O49" s="1"/>
    </row>
    <row r="50" spans="1:15" ht="12.75" customHeight="1">
      <c r="A50" s="30">
        <v>40</v>
      </c>
      <c r="B50" s="281" t="s">
        <v>302</v>
      </c>
      <c r="C50" s="271">
        <v>1963.2</v>
      </c>
      <c r="D50" s="272">
        <v>1947.8500000000001</v>
      </c>
      <c r="E50" s="272">
        <v>1916.9000000000003</v>
      </c>
      <c r="F50" s="272">
        <v>1870.6000000000001</v>
      </c>
      <c r="G50" s="272">
        <v>1839.6500000000003</v>
      </c>
      <c r="H50" s="272">
        <v>1994.1500000000003</v>
      </c>
      <c r="I50" s="272">
        <v>2025.1000000000001</v>
      </c>
      <c r="J50" s="272">
        <v>2071.4000000000005</v>
      </c>
      <c r="K50" s="271">
        <v>1978.8</v>
      </c>
      <c r="L50" s="271">
        <v>1901.55</v>
      </c>
      <c r="M50" s="271">
        <v>6.2343999999999999</v>
      </c>
      <c r="N50" s="1"/>
      <c r="O50" s="1"/>
    </row>
    <row r="51" spans="1:15" ht="12.75" customHeight="1">
      <c r="A51" s="30">
        <v>41</v>
      </c>
      <c r="B51" s="281" t="s">
        <v>303</v>
      </c>
      <c r="C51" s="271">
        <v>9386.75</v>
      </c>
      <c r="D51" s="272">
        <v>9385.5333333333328</v>
      </c>
      <c r="E51" s="272">
        <v>9255.2666666666664</v>
      </c>
      <c r="F51" s="272">
        <v>9123.7833333333328</v>
      </c>
      <c r="G51" s="272">
        <v>8993.5166666666664</v>
      </c>
      <c r="H51" s="272">
        <v>9517.0166666666664</v>
      </c>
      <c r="I51" s="272">
        <v>9647.2833333333328</v>
      </c>
      <c r="J51" s="272">
        <v>9778.7666666666664</v>
      </c>
      <c r="K51" s="271">
        <v>9515.7999999999993</v>
      </c>
      <c r="L51" s="271">
        <v>9254.0499999999993</v>
      </c>
      <c r="M51" s="271">
        <v>0.36360999999999999</v>
      </c>
      <c r="N51" s="1"/>
      <c r="O51" s="1"/>
    </row>
    <row r="52" spans="1:15" ht="12.75" customHeight="1">
      <c r="A52" s="30">
        <v>42</v>
      </c>
      <c r="B52" s="281" t="s">
        <v>60</v>
      </c>
      <c r="C52" s="271">
        <v>571.1</v>
      </c>
      <c r="D52" s="272">
        <v>565.7833333333333</v>
      </c>
      <c r="E52" s="272">
        <v>559.16666666666663</v>
      </c>
      <c r="F52" s="272">
        <v>547.23333333333335</v>
      </c>
      <c r="G52" s="272">
        <v>540.61666666666667</v>
      </c>
      <c r="H52" s="272">
        <v>577.71666666666658</v>
      </c>
      <c r="I52" s="272">
        <v>584.33333333333337</v>
      </c>
      <c r="J52" s="272">
        <v>596.26666666666654</v>
      </c>
      <c r="K52" s="271">
        <v>572.4</v>
      </c>
      <c r="L52" s="271">
        <v>553.85</v>
      </c>
      <c r="M52" s="271">
        <v>14.9107</v>
      </c>
      <c r="N52" s="1"/>
      <c r="O52" s="1"/>
    </row>
    <row r="53" spans="1:15" ht="12.75" customHeight="1">
      <c r="A53" s="30">
        <v>43</v>
      </c>
      <c r="B53" s="281" t="s">
        <v>304</v>
      </c>
      <c r="C53" s="271">
        <v>493.3</v>
      </c>
      <c r="D53" s="272">
        <v>489.91666666666669</v>
      </c>
      <c r="E53" s="272">
        <v>484.88333333333338</v>
      </c>
      <c r="F53" s="272">
        <v>476.4666666666667</v>
      </c>
      <c r="G53" s="272">
        <v>471.43333333333339</v>
      </c>
      <c r="H53" s="272">
        <v>498.33333333333337</v>
      </c>
      <c r="I53" s="272">
        <v>503.36666666666667</v>
      </c>
      <c r="J53" s="272">
        <v>511.78333333333336</v>
      </c>
      <c r="K53" s="271">
        <v>494.95</v>
      </c>
      <c r="L53" s="271">
        <v>481.5</v>
      </c>
      <c r="M53" s="271">
        <v>1.6485700000000001</v>
      </c>
      <c r="N53" s="1"/>
      <c r="O53" s="1"/>
    </row>
    <row r="54" spans="1:15" ht="12.75" customHeight="1">
      <c r="A54" s="30">
        <v>44</v>
      </c>
      <c r="B54" s="281" t="s">
        <v>243</v>
      </c>
      <c r="C54" s="271">
        <v>4239.1000000000004</v>
      </c>
      <c r="D54" s="272">
        <v>4243</v>
      </c>
      <c r="E54" s="272">
        <v>4171.1000000000004</v>
      </c>
      <c r="F54" s="272">
        <v>4103.1000000000004</v>
      </c>
      <c r="G54" s="272">
        <v>4031.2000000000007</v>
      </c>
      <c r="H54" s="272">
        <v>4311</v>
      </c>
      <c r="I54" s="272">
        <v>4382.8999999999996</v>
      </c>
      <c r="J54" s="272">
        <v>4450.8999999999996</v>
      </c>
      <c r="K54" s="271">
        <v>4314.8999999999996</v>
      </c>
      <c r="L54" s="271">
        <v>4175</v>
      </c>
      <c r="M54" s="271">
        <v>5.9327399999999999</v>
      </c>
      <c r="N54" s="1"/>
      <c r="O54" s="1"/>
    </row>
    <row r="55" spans="1:15" ht="12.75" customHeight="1">
      <c r="A55" s="30">
        <v>45</v>
      </c>
      <c r="B55" s="281" t="s">
        <v>61</v>
      </c>
      <c r="C55" s="271">
        <v>721.6</v>
      </c>
      <c r="D55" s="272">
        <v>723.5</v>
      </c>
      <c r="E55" s="272">
        <v>710.3</v>
      </c>
      <c r="F55" s="272">
        <v>699</v>
      </c>
      <c r="G55" s="272">
        <v>685.8</v>
      </c>
      <c r="H55" s="272">
        <v>734.8</v>
      </c>
      <c r="I55" s="272">
        <v>748</v>
      </c>
      <c r="J55" s="272">
        <v>759.3</v>
      </c>
      <c r="K55" s="271">
        <v>736.7</v>
      </c>
      <c r="L55" s="271">
        <v>712.2</v>
      </c>
      <c r="M55" s="271">
        <v>74.666349999999994</v>
      </c>
      <c r="N55" s="1"/>
      <c r="O55" s="1"/>
    </row>
    <row r="56" spans="1:15" ht="12.75" customHeight="1">
      <c r="A56" s="30">
        <v>46</v>
      </c>
      <c r="B56" s="281" t="s">
        <v>305</v>
      </c>
      <c r="C56" s="271">
        <v>2913.7</v>
      </c>
      <c r="D56" s="272">
        <v>2923</v>
      </c>
      <c r="E56" s="272">
        <v>2860.85</v>
      </c>
      <c r="F56" s="272">
        <v>2808</v>
      </c>
      <c r="G56" s="272">
        <v>2745.85</v>
      </c>
      <c r="H56" s="272">
        <v>2975.85</v>
      </c>
      <c r="I56" s="272">
        <v>3037.9999999999995</v>
      </c>
      <c r="J56" s="272">
        <v>3090.85</v>
      </c>
      <c r="K56" s="271">
        <v>2985.15</v>
      </c>
      <c r="L56" s="271">
        <v>2870.15</v>
      </c>
      <c r="M56" s="271">
        <v>1.2071499999999999</v>
      </c>
      <c r="N56" s="1"/>
      <c r="O56" s="1"/>
    </row>
    <row r="57" spans="1:15" ht="12" customHeight="1">
      <c r="A57" s="30">
        <v>47</v>
      </c>
      <c r="B57" s="281" t="s">
        <v>306</v>
      </c>
      <c r="C57" s="271">
        <v>667.8</v>
      </c>
      <c r="D57" s="272">
        <v>674.9</v>
      </c>
      <c r="E57" s="272">
        <v>655.9</v>
      </c>
      <c r="F57" s="272">
        <v>644</v>
      </c>
      <c r="G57" s="272">
        <v>625</v>
      </c>
      <c r="H57" s="272">
        <v>686.8</v>
      </c>
      <c r="I57" s="272">
        <v>705.8</v>
      </c>
      <c r="J57" s="272">
        <v>717.69999999999993</v>
      </c>
      <c r="K57" s="271">
        <v>693.9</v>
      </c>
      <c r="L57" s="271">
        <v>663</v>
      </c>
      <c r="M57" s="271">
        <v>12.69107</v>
      </c>
      <c r="N57" s="1"/>
      <c r="O57" s="1"/>
    </row>
    <row r="58" spans="1:15" ht="12.75" customHeight="1">
      <c r="A58" s="30">
        <v>48</v>
      </c>
      <c r="B58" s="281" t="s">
        <v>62</v>
      </c>
      <c r="C58" s="271">
        <v>4011.7</v>
      </c>
      <c r="D58" s="272">
        <v>4007.5666666666671</v>
      </c>
      <c r="E58" s="272">
        <v>3980.1333333333341</v>
      </c>
      <c r="F58" s="272">
        <v>3948.5666666666671</v>
      </c>
      <c r="G58" s="272">
        <v>3921.1333333333341</v>
      </c>
      <c r="H58" s="272">
        <v>4039.1333333333341</v>
      </c>
      <c r="I58" s="272">
        <v>4066.5666666666675</v>
      </c>
      <c r="J58" s="272">
        <v>4098.1333333333341</v>
      </c>
      <c r="K58" s="271">
        <v>4035</v>
      </c>
      <c r="L58" s="271">
        <v>3976</v>
      </c>
      <c r="M58" s="271">
        <v>3.1099600000000001</v>
      </c>
      <c r="N58" s="1"/>
      <c r="O58" s="1"/>
    </row>
    <row r="59" spans="1:15" ht="12.75" customHeight="1">
      <c r="A59" s="30">
        <v>49</v>
      </c>
      <c r="B59" s="281" t="s">
        <v>307</v>
      </c>
      <c r="C59" s="271">
        <v>1141.95</v>
      </c>
      <c r="D59" s="272">
        <v>1136.6833333333332</v>
      </c>
      <c r="E59" s="272">
        <v>1118.3666666666663</v>
      </c>
      <c r="F59" s="272">
        <v>1094.7833333333331</v>
      </c>
      <c r="G59" s="272">
        <v>1076.4666666666662</v>
      </c>
      <c r="H59" s="272">
        <v>1160.2666666666664</v>
      </c>
      <c r="I59" s="272">
        <v>1178.5833333333335</v>
      </c>
      <c r="J59" s="272">
        <v>1202.1666666666665</v>
      </c>
      <c r="K59" s="271">
        <v>1155</v>
      </c>
      <c r="L59" s="271">
        <v>1113.0999999999999</v>
      </c>
      <c r="M59" s="271">
        <v>0.99561999999999995</v>
      </c>
      <c r="N59" s="1"/>
      <c r="O59" s="1"/>
    </row>
    <row r="60" spans="1:15" ht="12.75" customHeight="1">
      <c r="A60" s="30">
        <v>50</v>
      </c>
      <c r="B60" s="281" t="s">
        <v>65</v>
      </c>
      <c r="C60" s="271">
        <v>7316.65</v>
      </c>
      <c r="D60" s="272">
        <v>7302.2166666666672</v>
      </c>
      <c r="E60" s="272">
        <v>7219.4333333333343</v>
      </c>
      <c r="F60" s="272">
        <v>7122.2166666666672</v>
      </c>
      <c r="G60" s="272">
        <v>7039.4333333333343</v>
      </c>
      <c r="H60" s="272">
        <v>7399.4333333333343</v>
      </c>
      <c r="I60" s="272">
        <v>7482.2166666666672</v>
      </c>
      <c r="J60" s="272">
        <v>7579.4333333333343</v>
      </c>
      <c r="K60" s="271">
        <v>7385</v>
      </c>
      <c r="L60" s="271">
        <v>7205</v>
      </c>
      <c r="M60" s="271">
        <v>9.4948099999999993</v>
      </c>
      <c r="N60" s="1"/>
      <c r="O60" s="1"/>
    </row>
    <row r="61" spans="1:15" ht="12.75" customHeight="1">
      <c r="A61" s="30">
        <v>51</v>
      </c>
      <c r="B61" s="281" t="s">
        <v>64</v>
      </c>
      <c r="C61" s="271">
        <v>15185.3</v>
      </c>
      <c r="D61" s="272">
        <v>15215.75</v>
      </c>
      <c r="E61" s="272">
        <v>15024.55</v>
      </c>
      <c r="F61" s="272">
        <v>14863.8</v>
      </c>
      <c r="G61" s="272">
        <v>14672.599999999999</v>
      </c>
      <c r="H61" s="272">
        <v>15376.5</v>
      </c>
      <c r="I61" s="272">
        <v>15567.7</v>
      </c>
      <c r="J61" s="272">
        <v>15728.45</v>
      </c>
      <c r="K61" s="271">
        <v>15406.95</v>
      </c>
      <c r="L61" s="271">
        <v>15055</v>
      </c>
      <c r="M61" s="271">
        <v>3.11361</v>
      </c>
      <c r="N61" s="1"/>
      <c r="O61" s="1"/>
    </row>
    <row r="62" spans="1:15" ht="12.75" customHeight="1">
      <c r="A62" s="30">
        <v>52</v>
      </c>
      <c r="B62" s="281" t="s">
        <v>244</v>
      </c>
      <c r="C62" s="271">
        <v>5344.9</v>
      </c>
      <c r="D62" s="272">
        <v>5333.3</v>
      </c>
      <c r="E62" s="272">
        <v>5296.6</v>
      </c>
      <c r="F62" s="272">
        <v>5248.3</v>
      </c>
      <c r="G62" s="272">
        <v>5211.6000000000004</v>
      </c>
      <c r="H62" s="272">
        <v>5381.6</v>
      </c>
      <c r="I62" s="272">
        <v>5418.2999999999993</v>
      </c>
      <c r="J62" s="272">
        <v>5466.6</v>
      </c>
      <c r="K62" s="271">
        <v>5370</v>
      </c>
      <c r="L62" s="271">
        <v>5285</v>
      </c>
      <c r="M62" s="271">
        <v>0.47522999999999999</v>
      </c>
      <c r="N62" s="1"/>
      <c r="O62" s="1"/>
    </row>
    <row r="63" spans="1:15" ht="12.75" customHeight="1">
      <c r="A63" s="30">
        <v>53</v>
      </c>
      <c r="B63" s="281" t="s">
        <v>308</v>
      </c>
      <c r="C63" s="271">
        <v>3638.8</v>
      </c>
      <c r="D63" s="272">
        <v>3643.9500000000003</v>
      </c>
      <c r="E63" s="272">
        <v>3543.2000000000007</v>
      </c>
      <c r="F63" s="272">
        <v>3447.6000000000004</v>
      </c>
      <c r="G63" s="272">
        <v>3346.8500000000008</v>
      </c>
      <c r="H63" s="272">
        <v>3739.5500000000006</v>
      </c>
      <c r="I63" s="272">
        <v>3840.2999999999997</v>
      </c>
      <c r="J63" s="272">
        <v>3935.9000000000005</v>
      </c>
      <c r="K63" s="271">
        <v>3744.7</v>
      </c>
      <c r="L63" s="271">
        <v>3548.35</v>
      </c>
      <c r="M63" s="271">
        <v>1.23353</v>
      </c>
      <c r="N63" s="1"/>
      <c r="O63" s="1"/>
    </row>
    <row r="64" spans="1:15" ht="12.75" customHeight="1">
      <c r="A64" s="30">
        <v>54</v>
      </c>
      <c r="B64" s="281" t="s">
        <v>66</v>
      </c>
      <c r="C64" s="271">
        <v>2319.9499999999998</v>
      </c>
      <c r="D64" s="272">
        <v>2346.3166666666666</v>
      </c>
      <c r="E64" s="272">
        <v>2272.6333333333332</v>
      </c>
      <c r="F64" s="272">
        <v>2225.3166666666666</v>
      </c>
      <c r="G64" s="272">
        <v>2151.6333333333332</v>
      </c>
      <c r="H64" s="272">
        <v>2393.6333333333332</v>
      </c>
      <c r="I64" s="272">
        <v>2467.3166666666666</v>
      </c>
      <c r="J64" s="272">
        <v>2514.6333333333332</v>
      </c>
      <c r="K64" s="271">
        <v>2420</v>
      </c>
      <c r="L64" s="271">
        <v>2299</v>
      </c>
      <c r="M64" s="271">
        <v>5.2001600000000003</v>
      </c>
      <c r="N64" s="1"/>
      <c r="O64" s="1"/>
    </row>
    <row r="65" spans="1:15" ht="12.75" customHeight="1">
      <c r="A65" s="30">
        <v>55</v>
      </c>
      <c r="B65" s="281" t="s">
        <v>309</v>
      </c>
      <c r="C65" s="271">
        <v>364.5</v>
      </c>
      <c r="D65" s="272">
        <v>369.65000000000003</v>
      </c>
      <c r="E65" s="272">
        <v>352.95000000000005</v>
      </c>
      <c r="F65" s="272">
        <v>341.40000000000003</v>
      </c>
      <c r="G65" s="272">
        <v>324.70000000000005</v>
      </c>
      <c r="H65" s="272">
        <v>381.20000000000005</v>
      </c>
      <c r="I65" s="272">
        <v>397.9</v>
      </c>
      <c r="J65" s="272">
        <v>409.45000000000005</v>
      </c>
      <c r="K65" s="271">
        <v>386.35</v>
      </c>
      <c r="L65" s="271">
        <v>358.1</v>
      </c>
      <c r="M65" s="271">
        <v>79.895880000000005</v>
      </c>
      <c r="N65" s="1"/>
      <c r="O65" s="1"/>
    </row>
    <row r="66" spans="1:15" ht="12.75" customHeight="1">
      <c r="A66" s="30">
        <v>56</v>
      </c>
      <c r="B66" s="281" t="s">
        <v>67</v>
      </c>
      <c r="C66" s="271">
        <v>278.8</v>
      </c>
      <c r="D66" s="272">
        <v>281.35000000000002</v>
      </c>
      <c r="E66" s="272">
        <v>273.80000000000007</v>
      </c>
      <c r="F66" s="272">
        <v>268.80000000000007</v>
      </c>
      <c r="G66" s="272">
        <v>261.25000000000011</v>
      </c>
      <c r="H66" s="272">
        <v>286.35000000000002</v>
      </c>
      <c r="I66" s="272">
        <v>293.89999999999998</v>
      </c>
      <c r="J66" s="272">
        <v>298.89999999999998</v>
      </c>
      <c r="K66" s="271">
        <v>288.89999999999998</v>
      </c>
      <c r="L66" s="271">
        <v>276.35000000000002</v>
      </c>
      <c r="M66" s="271">
        <v>56.071429999999999</v>
      </c>
      <c r="N66" s="1"/>
      <c r="O66" s="1"/>
    </row>
    <row r="67" spans="1:15" ht="12.75" customHeight="1">
      <c r="A67" s="30">
        <v>57</v>
      </c>
      <c r="B67" s="281" t="s">
        <v>68</v>
      </c>
      <c r="C67" s="271">
        <v>118.6</v>
      </c>
      <c r="D67" s="272">
        <v>119</v>
      </c>
      <c r="E67" s="272">
        <v>115.7</v>
      </c>
      <c r="F67" s="272">
        <v>112.8</v>
      </c>
      <c r="G67" s="272">
        <v>109.5</v>
      </c>
      <c r="H67" s="272">
        <v>121.9</v>
      </c>
      <c r="I67" s="272">
        <v>125.20000000000002</v>
      </c>
      <c r="J67" s="272">
        <v>128.10000000000002</v>
      </c>
      <c r="K67" s="271">
        <v>122.3</v>
      </c>
      <c r="L67" s="271">
        <v>116.1</v>
      </c>
      <c r="M67" s="271">
        <v>325.72271000000001</v>
      </c>
      <c r="N67" s="1"/>
      <c r="O67" s="1"/>
    </row>
    <row r="68" spans="1:15" ht="12.75" customHeight="1">
      <c r="A68" s="30">
        <v>58</v>
      </c>
      <c r="B68" s="281" t="s">
        <v>245</v>
      </c>
      <c r="C68" s="271">
        <v>48.75</v>
      </c>
      <c r="D68" s="272">
        <v>48.949999999999996</v>
      </c>
      <c r="E68" s="272">
        <v>47.899999999999991</v>
      </c>
      <c r="F68" s="272">
        <v>47.05</v>
      </c>
      <c r="G68" s="272">
        <v>45.999999999999993</v>
      </c>
      <c r="H68" s="272">
        <v>49.79999999999999</v>
      </c>
      <c r="I68" s="272">
        <v>50.849999999999987</v>
      </c>
      <c r="J68" s="272">
        <v>51.699999999999989</v>
      </c>
      <c r="K68" s="271">
        <v>50</v>
      </c>
      <c r="L68" s="271">
        <v>48.1</v>
      </c>
      <c r="M68" s="271">
        <v>32.17118</v>
      </c>
      <c r="N68" s="1"/>
      <c r="O68" s="1"/>
    </row>
    <row r="69" spans="1:15" ht="12.75" customHeight="1">
      <c r="A69" s="30">
        <v>59</v>
      </c>
      <c r="B69" s="281" t="s">
        <v>310</v>
      </c>
      <c r="C69" s="271">
        <v>17.350000000000001</v>
      </c>
      <c r="D69" s="272">
        <v>17.483333333333334</v>
      </c>
      <c r="E69" s="272">
        <v>17.166666666666668</v>
      </c>
      <c r="F69" s="272">
        <v>16.983333333333334</v>
      </c>
      <c r="G69" s="272">
        <v>16.666666666666668</v>
      </c>
      <c r="H69" s="272">
        <v>17.666666666666668</v>
      </c>
      <c r="I69" s="272">
        <v>17.983333333333331</v>
      </c>
      <c r="J69" s="272">
        <v>18.166666666666668</v>
      </c>
      <c r="K69" s="271">
        <v>17.8</v>
      </c>
      <c r="L69" s="271">
        <v>17.3</v>
      </c>
      <c r="M69" s="271">
        <v>15.660299999999999</v>
      </c>
      <c r="N69" s="1"/>
      <c r="O69" s="1"/>
    </row>
    <row r="70" spans="1:15" ht="12.75" customHeight="1">
      <c r="A70" s="30">
        <v>60</v>
      </c>
      <c r="B70" s="281" t="s">
        <v>69</v>
      </c>
      <c r="C70" s="271">
        <v>1913.85</v>
      </c>
      <c r="D70" s="272">
        <v>1921.6166666666668</v>
      </c>
      <c r="E70" s="272">
        <v>1883.2333333333336</v>
      </c>
      <c r="F70" s="272">
        <v>1852.6166666666668</v>
      </c>
      <c r="G70" s="272">
        <v>1814.2333333333336</v>
      </c>
      <c r="H70" s="272">
        <v>1952.2333333333336</v>
      </c>
      <c r="I70" s="272">
        <v>1990.6166666666668</v>
      </c>
      <c r="J70" s="272">
        <v>2021.2333333333336</v>
      </c>
      <c r="K70" s="271">
        <v>1960</v>
      </c>
      <c r="L70" s="271">
        <v>1891</v>
      </c>
      <c r="M70" s="271">
        <v>9.5040999999999993</v>
      </c>
      <c r="N70" s="1"/>
      <c r="O70" s="1"/>
    </row>
    <row r="71" spans="1:15" ht="12.75" customHeight="1">
      <c r="A71" s="30">
        <v>61</v>
      </c>
      <c r="B71" s="281" t="s">
        <v>311</v>
      </c>
      <c r="C71" s="271">
        <v>5287</v>
      </c>
      <c r="D71" s="272">
        <v>5278.55</v>
      </c>
      <c r="E71" s="272">
        <v>5238.4500000000007</v>
      </c>
      <c r="F71" s="272">
        <v>5189.9000000000005</v>
      </c>
      <c r="G71" s="272">
        <v>5149.8000000000011</v>
      </c>
      <c r="H71" s="272">
        <v>5327.1</v>
      </c>
      <c r="I71" s="272">
        <v>5367.2000000000007</v>
      </c>
      <c r="J71" s="272">
        <v>5415.75</v>
      </c>
      <c r="K71" s="271">
        <v>5318.65</v>
      </c>
      <c r="L71" s="271">
        <v>5230</v>
      </c>
      <c r="M71" s="271">
        <v>8.8819999999999996E-2</v>
      </c>
      <c r="N71" s="1"/>
      <c r="O71" s="1"/>
    </row>
    <row r="72" spans="1:15" ht="12.75" customHeight="1">
      <c r="A72" s="30">
        <v>62</v>
      </c>
      <c r="B72" s="281" t="s">
        <v>72</v>
      </c>
      <c r="C72" s="271">
        <v>667</v>
      </c>
      <c r="D72" s="272">
        <v>664.08333333333337</v>
      </c>
      <c r="E72" s="272">
        <v>652.01666666666677</v>
      </c>
      <c r="F72" s="272">
        <v>637.03333333333342</v>
      </c>
      <c r="G72" s="272">
        <v>624.96666666666681</v>
      </c>
      <c r="H72" s="272">
        <v>679.06666666666672</v>
      </c>
      <c r="I72" s="272">
        <v>691.13333333333333</v>
      </c>
      <c r="J72" s="272">
        <v>706.11666666666667</v>
      </c>
      <c r="K72" s="271">
        <v>676.15</v>
      </c>
      <c r="L72" s="271">
        <v>649.1</v>
      </c>
      <c r="M72" s="271">
        <v>17.599769999999999</v>
      </c>
      <c r="N72" s="1"/>
      <c r="O72" s="1"/>
    </row>
    <row r="73" spans="1:15" ht="12.75" customHeight="1">
      <c r="A73" s="30">
        <v>63</v>
      </c>
      <c r="B73" s="281" t="s">
        <v>312</v>
      </c>
      <c r="C73" s="271">
        <v>840.55</v>
      </c>
      <c r="D73" s="272">
        <v>836.31666666666661</v>
      </c>
      <c r="E73" s="272">
        <v>816.83333333333326</v>
      </c>
      <c r="F73" s="272">
        <v>793.11666666666667</v>
      </c>
      <c r="G73" s="272">
        <v>773.63333333333333</v>
      </c>
      <c r="H73" s="272">
        <v>860.03333333333319</v>
      </c>
      <c r="I73" s="272">
        <v>879.51666666666654</v>
      </c>
      <c r="J73" s="272">
        <v>903.23333333333312</v>
      </c>
      <c r="K73" s="271">
        <v>855.8</v>
      </c>
      <c r="L73" s="271">
        <v>812.6</v>
      </c>
      <c r="M73" s="271">
        <v>10.056240000000001</v>
      </c>
      <c r="N73" s="1"/>
      <c r="O73" s="1"/>
    </row>
    <row r="74" spans="1:15" ht="12.75" customHeight="1">
      <c r="A74" s="30">
        <v>64</v>
      </c>
      <c r="B74" s="281" t="s">
        <v>71</v>
      </c>
      <c r="C74" s="271">
        <v>284.14999999999998</v>
      </c>
      <c r="D74" s="272">
        <v>282.5333333333333</v>
      </c>
      <c r="E74" s="272">
        <v>277.56666666666661</v>
      </c>
      <c r="F74" s="272">
        <v>270.98333333333329</v>
      </c>
      <c r="G74" s="272">
        <v>266.01666666666659</v>
      </c>
      <c r="H74" s="272">
        <v>289.11666666666662</v>
      </c>
      <c r="I74" s="272">
        <v>294.08333333333331</v>
      </c>
      <c r="J74" s="272">
        <v>300.66666666666663</v>
      </c>
      <c r="K74" s="271">
        <v>287.5</v>
      </c>
      <c r="L74" s="271">
        <v>275.95</v>
      </c>
      <c r="M74" s="271">
        <v>132.79996</v>
      </c>
      <c r="N74" s="1"/>
      <c r="O74" s="1"/>
    </row>
    <row r="75" spans="1:15" ht="12.75" customHeight="1">
      <c r="A75" s="30">
        <v>65</v>
      </c>
      <c r="B75" s="281" t="s">
        <v>73</v>
      </c>
      <c r="C75" s="271">
        <v>710.65</v>
      </c>
      <c r="D75" s="272">
        <v>714.25</v>
      </c>
      <c r="E75" s="272">
        <v>696.5</v>
      </c>
      <c r="F75" s="272">
        <v>682.35</v>
      </c>
      <c r="G75" s="272">
        <v>664.6</v>
      </c>
      <c r="H75" s="272">
        <v>728.4</v>
      </c>
      <c r="I75" s="272">
        <v>746.15</v>
      </c>
      <c r="J75" s="272">
        <v>760.3</v>
      </c>
      <c r="K75" s="271">
        <v>732</v>
      </c>
      <c r="L75" s="271">
        <v>700.1</v>
      </c>
      <c r="M75" s="271">
        <v>18.195609999999999</v>
      </c>
      <c r="N75" s="1"/>
      <c r="O75" s="1"/>
    </row>
    <row r="76" spans="1:15" ht="12.75" customHeight="1">
      <c r="A76" s="30">
        <v>66</v>
      </c>
      <c r="B76" s="281" t="s">
        <v>76</v>
      </c>
      <c r="C76" s="271">
        <v>52.65</v>
      </c>
      <c r="D76" s="272">
        <v>52.833333333333336</v>
      </c>
      <c r="E76" s="272">
        <v>51.81666666666667</v>
      </c>
      <c r="F76" s="272">
        <v>50.983333333333334</v>
      </c>
      <c r="G76" s="272">
        <v>49.966666666666669</v>
      </c>
      <c r="H76" s="272">
        <v>53.666666666666671</v>
      </c>
      <c r="I76" s="272">
        <v>54.683333333333337</v>
      </c>
      <c r="J76" s="272">
        <v>55.516666666666673</v>
      </c>
      <c r="K76" s="271">
        <v>53.85</v>
      </c>
      <c r="L76" s="271">
        <v>52</v>
      </c>
      <c r="M76" s="271">
        <v>296.17216999999999</v>
      </c>
      <c r="N76" s="1"/>
      <c r="O76" s="1"/>
    </row>
    <row r="77" spans="1:15" ht="12.75" customHeight="1">
      <c r="A77" s="30">
        <v>67</v>
      </c>
      <c r="B77" s="281" t="s">
        <v>80</v>
      </c>
      <c r="C77" s="271">
        <v>333.95</v>
      </c>
      <c r="D77" s="272">
        <v>333.8</v>
      </c>
      <c r="E77" s="272">
        <v>329.85</v>
      </c>
      <c r="F77" s="272">
        <v>325.75</v>
      </c>
      <c r="G77" s="272">
        <v>321.8</v>
      </c>
      <c r="H77" s="272">
        <v>337.90000000000003</v>
      </c>
      <c r="I77" s="272">
        <v>341.84999999999997</v>
      </c>
      <c r="J77" s="272">
        <v>345.95000000000005</v>
      </c>
      <c r="K77" s="271">
        <v>337.75</v>
      </c>
      <c r="L77" s="271">
        <v>329.7</v>
      </c>
      <c r="M77" s="271">
        <v>25.11918</v>
      </c>
      <c r="N77" s="1"/>
      <c r="O77" s="1"/>
    </row>
    <row r="78" spans="1:15" ht="12.75" customHeight="1">
      <c r="A78" s="30">
        <v>68</v>
      </c>
      <c r="B78" s="281" t="s">
        <v>75</v>
      </c>
      <c r="C78" s="271">
        <v>694.3</v>
      </c>
      <c r="D78" s="272">
        <v>691.16666666666663</v>
      </c>
      <c r="E78" s="272">
        <v>683.83333333333326</v>
      </c>
      <c r="F78" s="272">
        <v>673.36666666666667</v>
      </c>
      <c r="G78" s="272">
        <v>666.0333333333333</v>
      </c>
      <c r="H78" s="272">
        <v>701.63333333333321</v>
      </c>
      <c r="I78" s="272">
        <v>708.96666666666647</v>
      </c>
      <c r="J78" s="272">
        <v>719.43333333333317</v>
      </c>
      <c r="K78" s="271">
        <v>698.5</v>
      </c>
      <c r="L78" s="271">
        <v>680.7</v>
      </c>
      <c r="M78" s="271">
        <v>63.521419999999999</v>
      </c>
      <c r="N78" s="1"/>
      <c r="O78" s="1"/>
    </row>
    <row r="79" spans="1:15" ht="12.75" customHeight="1">
      <c r="A79" s="30">
        <v>69</v>
      </c>
      <c r="B79" s="281" t="s">
        <v>77</v>
      </c>
      <c r="C79" s="271">
        <v>314</v>
      </c>
      <c r="D79" s="272">
        <v>312.33333333333331</v>
      </c>
      <c r="E79" s="272">
        <v>310.01666666666665</v>
      </c>
      <c r="F79" s="272">
        <v>306.03333333333336</v>
      </c>
      <c r="G79" s="272">
        <v>303.7166666666667</v>
      </c>
      <c r="H79" s="272">
        <v>316.31666666666661</v>
      </c>
      <c r="I79" s="272">
        <v>318.63333333333333</v>
      </c>
      <c r="J79" s="272">
        <v>322.61666666666656</v>
      </c>
      <c r="K79" s="271">
        <v>314.64999999999998</v>
      </c>
      <c r="L79" s="271">
        <v>308.35000000000002</v>
      </c>
      <c r="M79" s="271">
        <v>23.63017</v>
      </c>
      <c r="N79" s="1"/>
      <c r="O79" s="1"/>
    </row>
    <row r="80" spans="1:15" ht="12.75" customHeight="1">
      <c r="A80" s="30">
        <v>70</v>
      </c>
      <c r="B80" s="281" t="s">
        <v>313</v>
      </c>
      <c r="C80" s="271">
        <v>976.95</v>
      </c>
      <c r="D80" s="272">
        <v>981.13333333333333</v>
      </c>
      <c r="E80" s="272">
        <v>951.41666666666663</v>
      </c>
      <c r="F80" s="272">
        <v>925.88333333333333</v>
      </c>
      <c r="G80" s="272">
        <v>896.16666666666663</v>
      </c>
      <c r="H80" s="272">
        <v>1006.6666666666666</v>
      </c>
      <c r="I80" s="272">
        <v>1036.3833333333332</v>
      </c>
      <c r="J80" s="272">
        <v>1061.9166666666665</v>
      </c>
      <c r="K80" s="271">
        <v>1010.85</v>
      </c>
      <c r="L80" s="271">
        <v>955.6</v>
      </c>
      <c r="M80" s="271">
        <v>1.1183099999999999</v>
      </c>
      <c r="N80" s="1"/>
      <c r="O80" s="1"/>
    </row>
    <row r="81" spans="1:15" ht="12.75" customHeight="1">
      <c r="A81" s="30">
        <v>71</v>
      </c>
      <c r="B81" s="281" t="s">
        <v>314</v>
      </c>
      <c r="C81" s="271">
        <v>350.15</v>
      </c>
      <c r="D81" s="272">
        <v>349.21666666666664</v>
      </c>
      <c r="E81" s="272">
        <v>343.48333333333329</v>
      </c>
      <c r="F81" s="272">
        <v>336.81666666666666</v>
      </c>
      <c r="G81" s="272">
        <v>331.08333333333331</v>
      </c>
      <c r="H81" s="272">
        <v>355.88333333333327</v>
      </c>
      <c r="I81" s="272">
        <v>361.61666666666662</v>
      </c>
      <c r="J81" s="272">
        <v>368.28333333333325</v>
      </c>
      <c r="K81" s="271">
        <v>354.95</v>
      </c>
      <c r="L81" s="271">
        <v>342.55</v>
      </c>
      <c r="M81" s="271">
        <v>52.682250000000003</v>
      </c>
      <c r="N81" s="1"/>
      <c r="O81" s="1"/>
    </row>
    <row r="82" spans="1:15" ht="12.75" customHeight="1">
      <c r="A82" s="30">
        <v>72</v>
      </c>
      <c r="B82" s="281" t="s">
        <v>315</v>
      </c>
      <c r="C82" s="271">
        <v>8866.7000000000007</v>
      </c>
      <c r="D82" s="272">
        <v>8911.6833333333343</v>
      </c>
      <c r="E82" s="272">
        <v>8755.8666666666686</v>
      </c>
      <c r="F82" s="272">
        <v>8645.0333333333347</v>
      </c>
      <c r="G82" s="272">
        <v>8489.216666666669</v>
      </c>
      <c r="H82" s="272">
        <v>9022.5166666666682</v>
      </c>
      <c r="I82" s="272">
        <v>9178.3333333333339</v>
      </c>
      <c r="J82" s="272">
        <v>9289.1666666666679</v>
      </c>
      <c r="K82" s="271">
        <v>9067.5</v>
      </c>
      <c r="L82" s="271">
        <v>8800.85</v>
      </c>
      <c r="M82" s="271">
        <v>0.28377999999999998</v>
      </c>
      <c r="N82" s="1"/>
      <c r="O82" s="1"/>
    </row>
    <row r="83" spans="1:15" ht="12.75" customHeight="1">
      <c r="A83" s="30">
        <v>73</v>
      </c>
      <c r="B83" s="281" t="s">
        <v>316</v>
      </c>
      <c r="C83" s="271">
        <v>1010.35</v>
      </c>
      <c r="D83" s="272">
        <v>1002.7833333333333</v>
      </c>
      <c r="E83" s="272">
        <v>966.56666666666661</v>
      </c>
      <c r="F83" s="272">
        <v>922.7833333333333</v>
      </c>
      <c r="G83" s="272">
        <v>886.56666666666661</v>
      </c>
      <c r="H83" s="272">
        <v>1046.5666666666666</v>
      </c>
      <c r="I83" s="272">
        <v>1082.7833333333333</v>
      </c>
      <c r="J83" s="272">
        <v>1126.5666666666666</v>
      </c>
      <c r="K83" s="271">
        <v>1039</v>
      </c>
      <c r="L83" s="271">
        <v>959</v>
      </c>
      <c r="M83" s="271">
        <v>1.0302100000000001</v>
      </c>
      <c r="N83" s="1"/>
      <c r="O83" s="1"/>
    </row>
    <row r="84" spans="1:15" ht="12.75" customHeight="1">
      <c r="A84" s="30">
        <v>74</v>
      </c>
      <c r="B84" s="281" t="s">
        <v>246</v>
      </c>
      <c r="C84" s="271">
        <v>956.9</v>
      </c>
      <c r="D84" s="272">
        <v>954.31666666666661</v>
      </c>
      <c r="E84" s="272">
        <v>945.53333333333319</v>
      </c>
      <c r="F84" s="272">
        <v>934.16666666666663</v>
      </c>
      <c r="G84" s="272">
        <v>925.38333333333321</v>
      </c>
      <c r="H84" s="272">
        <v>965.68333333333317</v>
      </c>
      <c r="I84" s="272">
        <v>974.46666666666647</v>
      </c>
      <c r="J84" s="272">
        <v>985.83333333333314</v>
      </c>
      <c r="K84" s="271">
        <v>963.1</v>
      </c>
      <c r="L84" s="271">
        <v>942.95</v>
      </c>
      <c r="M84" s="271">
        <v>0.12736</v>
      </c>
      <c r="N84" s="1"/>
      <c r="O84" s="1"/>
    </row>
    <row r="85" spans="1:15" ht="12.75" customHeight="1">
      <c r="A85" s="30">
        <v>75</v>
      </c>
      <c r="B85" s="281" t="s">
        <v>846</v>
      </c>
      <c r="C85" s="271">
        <v>637.25</v>
      </c>
      <c r="D85" s="272">
        <v>641.11666666666667</v>
      </c>
      <c r="E85" s="272">
        <v>622.43333333333339</v>
      </c>
      <c r="F85" s="272">
        <v>607.61666666666667</v>
      </c>
      <c r="G85" s="272">
        <v>588.93333333333339</v>
      </c>
      <c r="H85" s="272">
        <v>655.93333333333339</v>
      </c>
      <c r="I85" s="272">
        <v>674.61666666666656</v>
      </c>
      <c r="J85" s="272">
        <v>689.43333333333339</v>
      </c>
      <c r="K85" s="271">
        <v>659.8</v>
      </c>
      <c r="L85" s="271">
        <v>626.29999999999995</v>
      </c>
      <c r="M85" s="271">
        <v>13.15779</v>
      </c>
      <c r="N85" s="1"/>
      <c r="O85" s="1"/>
    </row>
    <row r="86" spans="1:15" ht="12.75" customHeight="1">
      <c r="A86" s="30">
        <v>76</v>
      </c>
      <c r="B86" s="281" t="s">
        <v>78</v>
      </c>
      <c r="C86" s="271">
        <v>17561.75</v>
      </c>
      <c r="D86" s="272">
        <v>17533.916666666668</v>
      </c>
      <c r="E86" s="272">
        <v>17277.833333333336</v>
      </c>
      <c r="F86" s="272">
        <v>16993.916666666668</v>
      </c>
      <c r="G86" s="272">
        <v>16737.833333333336</v>
      </c>
      <c r="H86" s="272">
        <v>17817.833333333336</v>
      </c>
      <c r="I86" s="272">
        <v>18073.916666666672</v>
      </c>
      <c r="J86" s="272">
        <v>18357.833333333336</v>
      </c>
      <c r="K86" s="271">
        <v>17790</v>
      </c>
      <c r="L86" s="271">
        <v>17250</v>
      </c>
      <c r="M86" s="271">
        <v>0.99421000000000004</v>
      </c>
      <c r="N86" s="1"/>
      <c r="O86" s="1"/>
    </row>
    <row r="87" spans="1:15" ht="12.75" customHeight="1">
      <c r="A87" s="30">
        <v>77</v>
      </c>
      <c r="B87" s="281" t="s">
        <v>317</v>
      </c>
      <c r="C87" s="271">
        <v>515.35</v>
      </c>
      <c r="D87" s="272">
        <v>512.71666666666658</v>
      </c>
      <c r="E87" s="272">
        <v>506.43333333333317</v>
      </c>
      <c r="F87" s="272">
        <v>497.51666666666659</v>
      </c>
      <c r="G87" s="272">
        <v>491.23333333333318</v>
      </c>
      <c r="H87" s="272">
        <v>521.63333333333321</v>
      </c>
      <c r="I87" s="272">
        <v>527.91666666666674</v>
      </c>
      <c r="J87" s="272">
        <v>536.83333333333314</v>
      </c>
      <c r="K87" s="271">
        <v>519</v>
      </c>
      <c r="L87" s="271">
        <v>503.8</v>
      </c>
      <c r="M87" s="271">
        <v>4.2925199999999997</v>
      </c>
      <c r="N87" s="1"/>
      <c r="O87" s="1"/>
    </row>
    <row r="88" spans="1:15" ht="12.75" customHeight="1">
      <c r="A88" s="30">
        <v>78</v>
      </c>
      <c r="B88" s="281" t="s">
        <v>847</v>
      </c>
      <c r="C88" s="271">
        <v>42.55</v>
      </c>
      <c r="D88" s="272">
        <v>43.699999999999996</v>
      </c>
      <c r="E88" s="272">
        <v>41.399999999999991</v>
      </c>
      <c r="F88" s="272">
        <v>40.249999999999993</v>
      </c>
      <c r="G88" s="272">
        <v>37.949999999999989</v>
      </c>
      <c r="H88" s="272">
        <v>44.849999999999994</v>
      </c>
      <c r="I88" s="272">
        <v>47.149999999999991</v>
      </c>
      <c r="J88" s="272">
        <v>48.3</v>
      </c>
      <c r="K88" s="271">
        <v>46</v>
      </c>
      <c r="L88" s="271">
        <v>42.55</v>
      </c>
      <c r="M88" s="271">
        <v>101.20634</v>
      </c>
      <c r="N88" s="1"/>
      <c r="O88" s="1"/>
    </row>
    <row r="89" spans="1:15" ht="12.75" customHeight="1">
      <c r="A89" s="30">
        <v>79</v>
      </c>
      <c r="B89" s="281" t="s">
        <v>81</v>
      </c>
      <c r="C89" s="271">
        <v>3775.05</v>
      </c>
      <c r="D89" s="272">
        <v>3764.35</v>
      </c>
      <c r="E89" s="272">
        <v>3736.7</v>
      </c>
      <c r="F89" s="272">
        <v>3698.35</v>
      </c>
      <c r="G89" s="272">
        <v>3670.7</v>
      </c>
      <c r="H89" s="272">
        <v>3802.7</v>
      </c>
      <c r="I89" s="272">
        <v>3830.3500000000004</v>
      </c>
      <c r="J89" s="272">
        <v>3868.7</v>
      </c>
      <c r="K89" s="271">
        <v>3792</v>
      </c>
      <c r="L89" s="271">
        <v>3726</v>
      </c>
      <c r="M89" s="271">
        <v>5.0666700000000002</v>
      </c>
      <c r="N89" s="1"/>
      <c r="O89" s="1"/>
    </row>
    <row r="90" spans="1:15" ht="12.75" customHeight="1">
      <c r="A90" s="30">
        <v>80</v>
      </c>
      <c r="B90" s="281" t="s">
        <v>848</v>
      </c>
      <c r="C90" s="271">
        <v>1306.8499999999999</v>
      </c>
      <c r="D90" s="272">
        <v>1308.95</v>
      </c>
      <c r="E90" s="272">
        <v>1285.95</v>
      </c>
      <c r="F90" s="272">
        <v>1265.05</v>
      </c>
      <c r="G90" s="272">
        <v>1242.05</v>
      </c>
      <c r="H90" s="272">
        <v>1329.8500000000001</v>
      </c>
      <c r="I90" s="272">
        <v>1352.8500000000001</v>
      </c>
      <c r="J90" s="272">
        <v>1373.7500000000002</v>
      </c>
      <c r="K90" s="271">
        <v>1331.95</v>
      </c>
      <c r="L90" s="271">
        <v>1288.05</v>
      </c>
      <c r="M90" s="271">
        <v>0.98514999999999997</v>
      </c>
      <c r="N90" s="1"/>
      <c r="O90" s="1"/>
    </row>
    <row r="91" spans="1:15" ht="12.75" customHeight="1">
      <c r="A91" s="30">
        <v>81</v>
      </c>
      <c r="B91" s="281" t="s">
        <v>318</v>
      </c>
      <c r="C91" s="271">
        <v>438.3</v>
      </c>
      <c r="D91" s="272">
        <v>436.41666666666669</v>
      </c>
      <c r="E91" s="272">
        <v>431.83333333333337</v>
      </c>
      <c r="F91" s="272">
        <v>425.36666666666667</v>
      </c>
      <c r="G91" s="272">
        <v>420.78333333333336</v>
      </c>
      <c r="H91" s="272">
        <v>442.88333333333338</v>
      </c>
      <c r="I91" s="272">
        <v>447.46666666666675</v>
      </c>
      <c r="J91" s="272">
        <v>453.93333333333339</v>
      </c>
      <c r="K91" s="271">
        <v>441</v>
      </c>
      <c r="L91" s="271">
        <v>429.95</v>
      </c>
      <c r="M91" s="271">
        <v>2.2501500000000001</v>
      </c>
      <c r="N91" s="1"/>
      <c r="O91" s="1"/>
    </row>
    <row r="92" spans="1:15" ht="12.75" customHeight="1">
      <c r="A92" s="30">
        <v>82</v>
      </c>
      <c r="B92" s="281" t="s">
        <v>247</v>
      </c>
      <c r="C92" s="271">
        <v>79.900000000000006</v>
      </c>
      <c r="D92" s="272">
        <v>80.183333333333337</v>
      </c>
      <c r="E92" s="272">
        <v>78.416666666666671</v>
      </c>
      <c r="F92" s="272">
        <v>76.933333333333337</v>
      </c>
      <c r="G92" s="272">
        <v>75.166666666666671</v>
      </c>
      <c r="H92" s="272">
        <v>81.666666666666671</v>
      </c>
      <c r="I92" s="272">
        <v>83.433333333333323</v>
      </c>
      <c r="J92" s="272">
        <v>84.916666666666671</v>
      </c>
      <c r="K92" s="271">
        <v>81.95</v>
      </c>
      <c r="L92" s="271">
        <v>78.7</v>
      </c>
      <c r="M92" s="271">
        <v>12.724629999999999</v>
      </c>
      <c r="N92" s="1"/>
      <c r="O92" s="1"/>
    </row>
    <row r="93" spans="1:15" ht="12.75" customHeight="1">
      <c r="A93" s="30">
        <v>83</v>
      </c>
      <c r="B93" s="281" t="s">
        <v>794</v>
      </c>
      <c r="C93" s="271">
        <v>228.6</v>
      </c>
      <c r="D93" s="272">
        <v>229.5</v>
      </c>
      <c r="E93" s="272">
        <v>224.2</v>
      </c>
      <c r="F93" s="272">
        <v>219.79999999999998</v>
      </c>
      <c r="G93" s="272">
        <v>214.49999999999997</v>
      </c>
      <c r="H93" s="272">
        <v>233.9</v>
      </c>
      <c r="I93" s="272">
        <v>239.20000000000002</v>
      </c>
      <c r="J93" s="272">
        <v>243.60000000000002</v>
      </c>
      <c r="K93" s="271">
        <v>234.8</v>
      </c>
      <c r="L93" s="271">
        <v>225.1</v>
      </c>
      <c r="M93" s="271">
        <v>18.424620000000001</v>
      </c>
      <c r="N93" s="1"/>
      <c r="O93" s="1"/>
    </row>
    <row r="94" spans="1:15" ht="12.75" customHeight="1">
      <c r="A94" s="30">
        <v>84</v>
      </c>
      <c r="B94" s="281" t="s">
        <v>319</v>
      </c>
      <c r="C94" s="271">
        <v>3185.4</v>
      </c>
      <c r="D94" s="272">
        <v>3190.9833333333336</v>
      </c>
      <c r="E94" s="272">
        <v>3155.916666666667</v>
      </c>
      <c r="F94" s="272">
        <v>3126.4333333333334</v>
      </c>
      <c r="G94" s="272">
        <v>3091.3666666666668</v>
      </c>
      <c r="H94" s="272">
        <v>3220.4666666666672</v>
      </c>
      <c r="I94" s="272">
        <v>3255.5333333333338</v>
      </c>
      <c r="J94" s="272">
        <v>3285.0166666666673</v>
      </c>
      <c r="K94" s="271">
        <v>3226.05</v>
      </c>
      <c r="L94" s="271">
        <v>3161.5</v>
      </c>
      <c r="M94" s="271">
        <v>0.56128999999999996</v>
      </c>
      <c r="N94" s="1"/>
      <c r="O94" s="1"/>
    </row>
    <row r="95" spans="1:15" ht="12.75" customHeight="1">
      <c r="A95" s="30">
        <v>85</v>
      </c>
      <c r="B95" s="281" t="s">
        <v>320</v>
      </c>
      <c r="C95" s="271">
        <v>206.75</v>
      </c>
      <c r="D95" s="272">
        <v>206.38333333333335</v>
      </c>
      <c r="E95" s="272">
        <v>203.16666666666671</v>
      </c>
      <c r="F95" s="272">
        <v>199.58333333333337</v>
      </c>
      <c r="G95" s="272">
        <v>196.36666666666673</v>
      </c>
      <c r="H95" s="272">
        <v>209.9666666666667</v>
      </c>
      <c r="I95" s="272">
        <v>213.18333333333334</v>
      </c>
      <c r="J95" s="272">
        <v>216.76666666666668</v>
      </c>
      <c r="K95" s="271">
        <v>209.6</v>
      </c>
      <c r="L95" s="271">
        <v>202.8</v>
      </c>
      <c r="M95" s="271">
        <v>1.5448900000000001</v>
      </c>
      <c r="N95" s="1"/>
      <c r="O95" s="1"/>
    </row>
    <row r="96" spans="1:15" ht="12.75" customHeight="1">
      <c r="A96" s="30">
        <v>86</v>
      </c>
      <c r="B96" s="281" t="s">
        <v>321</v>
      </c>
      <c r="C96" s="271">
        <v>580.04999999999995</v>
      </c>
      <c r="D96" s="272">
        <v>587.33333333333326</v>
      </c>
      <c r="E96" s="272">
        <v>568.01666666666654</v>
      </c>
      <c r="F96" s="272">
        <v>555.98333333333323</v>
      </c>
      <c r="G96" s="272">
        <v>536.66666666666652</v>
      </c>
      <c r="H96" s="272">
        <v>599.36666666666656</v>
      </c>
      <c r="I96" s="272">
        <v>618.68333333333317</v>
      </c>
      <c r="J96" s="272">
        <v>630.71666666666658</v>
      </c>
      <c r="K96" s="271">
        <v>606.65</v>
      </c>
      <c r="L96" s="271">
        <v>575.29999999999995</v>
      </c>
      <c r="M96" s="271">
        <v>9.7936999999999994</v>
      </c>
      <c r="N96" s="1"/>
      <c r="O96" s="1"/>
    </row>
    <row r="97" spans="1:15" ht="12.75" customHeight="1">
      <c r="A97" s="30">
        <v>87</v>
      </c>
      <c r="B97" s="281" t="s">
        <v>82</v>
      </c>
      <c r="C97" s="271">
        <v>224.6</v>
      </c>
      <c r="D97" s="272">
        <v>226.33333333333334</v>
      </c>
      <c r="E97" s="272">
        <v>218.4666666666667</v>
      </c>
      <c r="F97" s="272">
        <v>212.33333333333334</v>
      </c>
      <c r="G97" s="272">
        <v>204.4666666666667</v>
      </c>
      <c r="H97" s="272">
        <v>232.4666666666667</v>
      </c>
      <c r="I97" s="272">
        <v>240.33333333333331</v>
      </c>
      <c r="J97" s="272">
        <v>246.4666666666667</v>
      </c>
      <c r="K97" s="271">
        <v>234.2</v>
      </c>
      <c r="L97" s="271">
        <v>220.2</v>
      </c>
      <c r="M97" s="271">
        <v>125.73260999999999</v>
      </c>
      <c r="N97" s="1"/>
      <c r="O97" s="1"/>
    </row>
    <row r="98" spans="1:15" ht="12.75" customHeight="1">
      <c r="A98" s="30">
        <v>88</v>
      </c>
      <c r="B98" s="281" t="s">
        <v>322</v>
      </c>
      <c r="C98" s="271">
        <v>815.55</v>
      </c>
      <c r="D98" s="272">
        <v>812.05000000000007</v>
      </c>
      <c r="E98" s="272">
        <v>792.60000000000014</v>
      </c>
      <c r="F98" s="272">
        <v>769.65000000000009</v>
      </c>
      <c r="G98" s="272">
        <v>750.20000000000016</v>
      </c>
      <c r="H98" s="272">
        <v>835.00000000000011</v>
      </c>
      <c r="I98" s="272">
        <v>854.45000000000016</v>
      </c>
      <c r="J98" s="272">
        <v>877.40000000000009</v>
      </c>
      <c r="K98" s="271">
        <v>831.5</v>
      </c>
      <c r="L98" s="271">
        <v>789.1</v>
      </c>
      <c r="M98" s="271">
        <v>0.87534999999999996</v>
      </c>
      <c r="N98" s="1"/>
      <c r="O98" s="1"/>
    </row>
    <row r="99" spans="1:15" ht="12.75" customHeight="1">
      <c r="A99" s="30">
        <v>89</v>
      </c>
      <c r="B99" s="281" t="s">
        <v>323</v>
      </c>
      <c r="C99" s="271">
        <v>699.9</v>
      </c>
      <c r="D99" s="272">
        <v>698.7833333333333</v>
      </c>
      <c r="E99" s="272">
        <v>693.36666666666656</v>
      </c>
      <c r="F99" s="272">
        <v>686.83333333333326</v>
      </c>
      <c r="G99" s="272">
        <v>681.41666666666652</v>
      </c>
      <c r="H99" s="272">
        <v>705.31666666666661</v>
      </c>
      <c r="I99" s="272">
        <v>710.73333333333335</v>
      </c>
      <c r="J99" s="272">
        <v>717.26666666666665</v>
      </c>
      <c r="K99" s="271">
        <v>704.2</v>
      </c>
      <c r="L99" s="271">
        <v>692.25</v>
      </c>
      <c r="M99" s="271">
        <v>0.29326000000000002</v>
      </c>
      <c r="N99" s="1"/>
      <c r="O99" s="1"/>
    </row>
    <row r="100" spans="1:15" ht="12.75" customHeight="1">
      <c r="A100" s="30">
        <v>90</v>
      </c>
      <c r="B100" s="281" t="s">
        <v>324</v>
      </c>
      <c r="C100" s="271">
        <v>863.8</v>
      </c>
      <c r="D100" s="272">
        <v>861.88333333333333</v>
      </c>
      <c r="E100" s="272">
        <v>839.26666666666665</v>
      </c>
      <c r="F100" s="272">
        <v>814.73333333333335</v>
      </c>
      <c r="G100" s="272">
        <v>792.11666666666667</v>
      </c>
      <c r="H100" s="272">
        <v>886.41666666666663</v>
      </c>
      <c r="I100" s="272">
        <v>909.03333333333319</v>
      </c>
      <c r="J100" s="272">
        <v>933.56666666666661</v>
      </c>
      <c r="K100" s="271">
        <v>884.5</v>
      </c>
      <c r="L100" s="271">
        <v>837.35</v>
      </c>
      <c r="M100" s="271">
        <v>4.8175699999999999</v>
      </c>
      <c r="N100" s="1"/>
      <c r="O100" s="1"/>
    </row>
    <row r="101" spans="1:15" ht="12.75" customHeight="1">
      <c r="A101" s="30">
        <v>91</v>
      </c>
      <c r="B101" s="281" t="s">
        <v>248</v>
      </c>
      <c r="C101" s="271">
        <v>115.05</v>
      </c>
      <c r="D101" s="272">
        <v>114.78333333333335</v>
      </c>
      <c r="E101" s="272">
        <v>113.91666666666669</v>
      </c>
      <c r="F101" s="272">
        <v>112.78333333333335</v>
      </c>
      <c r="G101" s="272">
        <v>111.91666666666669</v>
      </c>
      <c r="H101" s="272">
        <v>115.91666666666669</v>
      </c>
      <c r="I101" s="272">
        <v>116.78333333333333</v>
      </c>
      <c r="J101" s="272">
        <v>117.91666666666669</v>
      </c>
      <c r="K101" s="271">
        <v>115.65</v>
      </c>
      <c r="L101" s="271">
        <v>113.65</v>
      </c>
      <c r="M101" s="271">
        <v>6.2175700000000003</v>
      </c>
      <c r="N101" s="1"/>
      <c r="O101" s="1"/>
    </row>
    <row r="102" spans="1:15" ht="12.75" customHeight="1">
      <c r="A102" s="30">
        <v>92</v>
      </c>
      <c r="B102" s="281" t="s">
        <v>325</v>
      </c>
      <c r="C102" s="271">
        <v>1323.85</v>
      </c>
      <c r="D102" s="272">
        <v>1328.1166666666666</v>
      </c>
      <c r="E102" s="272">
        <v>1306.9833333333331</v>
      </c>
      <c r="F102" s="272">
        <v>1290.1166666666666</v>
      </c>
      <c r="G102" s="272">
        <v>1268.9833333333331</v>
      </c>
      <c r="H102" s="272">
        <v>1344.9833333333331</v>
      </c>
      <c r="I102" s="272">
        <v>1366.1166666666668</v>
      </c>
      <c r="J102" s="272">
        <v>1382.9833333333331</v>
      </c>
      <c r="K102" s="271">
        <v>1349.25</v>
      </c>
      <c r="L102" s="271">
        <v>1311.25</v>
      </c>
      <c r="M102" s="271">
        <v>1.53112</v>
      </c>
      <c r="N102" s="1"/>
      <c r="O102" s="1"/>
    </row>
    <row r="103" spans="1:15" ht="12.75" customHeight="1">
      <c r="A103" s="30">
        <v>93</v>
      </c>
      <c r="B103" s="281" t="s">
        <v>326</v>
      </c>
      <c r="C103" s="271">
        <v>18.350000000000001</v>
      </c>
      <c r="D103" s="272">
        <v>18.45</v>
      </c>
      <c r="E103" s="272">
        <v>18.149999999999999</v>
      </c>
      <c r="F103" s="272">
        <v>17.95</v>
      </c>
      <c r="G103" s="272">
        <v>17.649999999999999</v>
      </c>
      <c r="H103" s="272">
        <v>18.649999999999999</v>
      </c>
      <c r="I103" s="272">
        <v>18.950000000000003</v>
      </c>
      <c r="J103" s="272">
        <v>19.149999999999999</v>
      </c>
      <c r="K103" s="271">
        <v>18.75</v>
      </c>
      <c r="L103" s="271">
        <v>18.25</v>
      </c>
      <c r="M103" s="271">
        <v>18.335809999999999</v>
      </c>
      <c r="N103" s="1"/>
      <c r="O103" s="1"/>
    </row>
    <row r="104" spans="1:15" ht="12.75" customHeight="1">
      <c r="A104" s="30">
        <v>94</v>
      </c>
      <c r="B104" s="281" t="s">
        <v>327</v>
      </c>
      <c r="C104" s="271">
        <v>1137.2</v>
      </c>
      <c r="D104" s="272">
        <v>1144.6166666666666</v>
      </c>
      <c r="E104" s="272">
        <v>1118.2333333333331</v>
      </c>
      <c r="F104" s="272">
        <v>1099.2666666666667</v>
      </c>
      <c r="G104" s="272">
        <v>1072.8833333333332</v>
      </c>
      <c r="H104" s="272">
        <v>1163.583333333333</v>
      </c>
      <c r="I104" s="272">
        <v>1189.9666666666667</v>
      </c>
      <c r="J104" s="272">
        <v>1208.9333333333329</v>
      </c>
      <c r="K104" s="271">
        <v>1171</v>
      </c>
      <c r="L104" s="271">
        <v>1125.6500000000001</v>
      </c>
      <c r="M104" s="271">
        <v>5.5574199999999996</v>
      </c>
      <c r="N104" s="1"/>
      <c r="O104" s="1"/>
    </row>
    <row r="105" spans="1:15" ht="12.75" customHeight="1">
      <c r="A105" s="30">
        <v>95</v>
      </c>
      <c r="B105" s="281" t="s">
        <v>328</v>
      </c>
      <c r="C105" s="271">
        <v>623.25</v>
      </c>
      <c r="D105" s="272">
        <v>620.80000000000007</v>
      </c>
      <c r="E105" s="272">
        <v>614.60000000000014</v>
      </c>
      <c r="F105" s="272">
        <v>605.95000000000005</v>
      </c>
      <c r="G105" s="272">
        <v>599.75000000000011</v>
      </c>
      <c r="H105" s="272">
        <v>629.45000000000016</v>
      </c>
      <c r="I105" s="272">
        <v>635.6500000000002</v>
      </c>
      <c r="J105" s="272">
        <v>644.30000000000018</v>
      </c>
      <c r="K105" s="271">
        <v>627</v>
      </c>
      <c r="L105" s="271">
        <v>612.15</v>
      </c>
      <c r="M105" s="271">
        <v>5.0862999999999996</v>
      </c>
      <c r="N105" s="1"/>
      <c r="O105" s="1"/>
    </row>
    <row r="106" spans="1:15" ht="12.75" customHeight="1">
      <c r="A106" s="30">
        <v>96</v>
      </c>
      <c r="B106" s="281" t="s">
        <v>329</v>
      </c>
      <c r="C106" s="271">
        <v>847.55</v>
      </c>
      <c r="D106" s="272">
        <v>842.85</v>
      </c>
      <c r="E106" s="272">
        <v>828.7</v>
      </c>
      <c r="F106" s="272">
        <v>809.85</v>
      </c>
      <c r="G106" s="272">
        <v>795.7</v>
      </c>
      <c r="H106" s="272">
        <v>861.7</v>
      </c>
      <c r="I106" s="272">
        <v>875.84999999999991</v>
      </c>
      <c r="J106" s="272">
        <v>894.7</v>
      </c>
      <c r="K106" s="271">
        <v>857</v>
      </c>
      <c r="L106" s="271">
        <v>824</v>
      </c>
      <c r="M106" s="271">
        <v>1.4873499999999999</v>
      </c>
      <c r="N106" s="1"/>
      <c r="O106" s="1"/>
    </row>
    <row r="107" spans="1:15" ht="12.75" customHeight="1">
      <c r="A107" s="30">
        <v>97</v>
      </c>
      <c r="B107" s="281" t="s">
        <v>330</v>
      </c>
      <c r="C107" s="271">
        <v>4700.6000000000004</v>
      </c>
      <c r="D107" s="272">
        <v>4765.9000000000005</v>
      </c>
      <c r="E107" s="272">
        <v>4556.8000000000011</v>
      </c>
      <c r="F107" s="272">
        <v>4413.0000000000009</v>
      </c>
      <c r="G107" s="272">
        <v>4203.9000000000015</v>
      </c>
      <c r="H107" s="272">
        <v>4909.7000000000007</v>
      </c>
      <c r="I107" s="272">
        <v>5118.8000000000011</v>
      </c>
      <c r="J107" s="272">
        <v>5262.6</v>
      </c>
      <c r="K107" s="271">
        <v>4975</v>
      </c>
      <c r="L107" s="271">
        <v>4622.1000000000004</v>
      </c>
      <c r="M107" s="271">
        <v>0.80561000000000005</v>
      </c>
      <c r="N107" s="1"/>
      <c r="O107" s="1"/>
    </row>
    <row r="108" spans="1:15" ht="12.75" customHeight="1">
      <c r="A108" s="30">
        <v>98</v>
      </c>
      <c r="B108" s="281" t="s">
        <v>331</v>
      </c>
      <c r="C108" s="271">
        <v>313.2</v>
      </c>
      <c r="D108" s="272">
        <v>314.15000000000003</v>
      </c>
      <c r="E108" s="272">
        <v>307.10000000000008</v>
      </c>
      <c r="F108" s="272">
        <v>301.00000000000006</v>
      </c>
      <c r="G108" s="272">
        <v>293.9500000000001</v>
      </c>
      <c r="H108" s="272">
        <v>320.25000000000006</v>
      </c>
      <c r="I108" s="272">
        <v>327.3</v>
      </c>
      <c r="J108" s="272">
        <v>333.40000000000003</v>
      </c>
      <c r="K108" s="271">
        <v>321.2</v>
      </c>
      <c r="L108" s="271">
        <v>308.05</v>
      </c>
      <c r="M108" s="271">
        <v>1.1628499999999999</v>
      </c>
      <c r="N108" s="1"/>
      <c r="O108" s="1"/>
    </row>
    <row r="109" spans="1:15" ht="12.75" customHeight="1">
      <c r="A109" s="30">
        <v>99</v>
      </c>
      <c r="B109" s="281" t="s">
        <v>332</v>
      </c>
      <c r="C109" s="271">
        <v>320.2</v>
      </c>
      <c r="D109" s="272">
        <v>318.56666666666666</v>
      </c>
      <c r="E109" s="272">
        <v>312.13333333333333</v>
      </c>
      <c r="F109" s="272">
        <v>304.06666666666666</v>
      </c>
      <c r="G109" s="272">
        <v>297.63333333333333</v>
      </c>
      <c r="H109" s="272">
        <v>326.63333333333333</v>
      </c>
      <c r="I109" s="272">
        <v>333.06666666666661</v>
      </c>
      <c r="J109" s="272">
        <v>341.13333333333333</v>
      </c>
      <c r="K109" s="271">
        <v>325</v>
      </c>
      <c r="L109" s="271">
        <v>310.5</v>
      </c>
      <c r="M109" s="271">
        <v>31.15474</v>
      </c>
      <c r="N109" s="1"/>
      <c r="O109" s="1"/>
    </row>
    <row r="110" spans="1:15" ht="12.75" customHeight="1">
      <c r="A110" s="30">
        <v>100</v>
      </c>
      <c r="B110" s="281" t="s">
        <v>849</v>
      </c>
      <c r="C110" s="271">
        <v>485.9</v>
      </c>
      <c r="D110" s="272">
        <v>484.08333333333331</v>
      </c>
      <c r="E110" s="272">
        <v>470.86666666666662</v>
      </c>
      <c r="F110" s="272">
        <v>455.83333333333331</v>
      </c>
      <c r="G110" s="272">
        <v>442.61666666666662</v>
      </c>
      <c r="H110" s="272">
        <v>499.11666666666662</v>
      </c>
      <c r="I110" s="272">
        <v>512.33333333333326</v>
      </c>
      <c r="J110" s="272">
        <v>527.36666666666656</v>
      </c>
      <c r="K110" s="271">
        <v>497.3</v>
      </c>
      <c r="L110" s="271">
        <v>469.05</v>
      </c>
      <c r="M110" s="271">
        <v>5.8562099999999999</v>
      </c>
      <c r="N110" s="1"/>
      <c r="O110" s="1"/>
    </row>
    <row r="111" spans="1:15" ht="12.75" customHeight="1">
      <c r="A111" s="30">
        <v>101</v>
      </c>
      <c r="B111" s="281" t="s">
        <v>333</v>
      </c>
      <c r="C111" s="271">
        <v>662.15</v>
      </c>
      <c r="D111" s="272">
        <v>657.33333333333337</v>
      </c>
      <c r="E111" s="272">
        <v>649.66666666666674</v>
      </c>
      <c r="F111" s="272">
        <v>637.18333333333339</v>
      </c>
      <c r="G111" s="272">
        <v>629.51666666666677</v>
      </c>
      <c r="H111" s="272">
        <v>669.81666666666672</v>
      </c>
      <c r="I111" s="272">
        <v>677.48333333333346</v>
      </c>
      <c r="J111" s="272">
        <v>689.9666666666667</v>
      </c>
      <c r="K111" s="271">
        <v>665</v>
      </c>
      <c r="L111" s="271">
        <v>644.85</v>
      </c>
      <c r="M111" s="271">
        <v>0.99980000000000002</v>
      </c>
      <c r="N111" s="1"/>
      <c r="O111" s="1"/>
    </row>
    <row r="112" spans="1:15" ht="12.75" customHeight="1">
      <c r="A112" s="30">
        <v>102</v>
      </c>
      <c r="B112" s="281" t="s">
        <v>83</v>
      </c>
      <c r="C112" s="271">
        <v>763.05</v>
      </c>
      <c r="D112" s="272">
        <v>759.51666666666677</v>
      </c>
      <c r="E112" s="272">
        <v>751.58333333333348</v>
      </c>
      <c r="F112" s="272">
        <v>740.11666666666667</v>
      </c>
      <c r="G112" s="272">
        <v>732.18333333333339</v>
      </c>
      <c r="H112" s="272">
        <v>770.98333333333358</v>
      </c>
      <c r="I112" s="272">
        <v>778.91666666666674</v>
      </c>
      <c r="J112" s="272">
        <v>790.38333333333367</v>
      </c>
      <c r="K112" s="271">
        <v>767.45</v>
      </c>
      <c r="L112" s="271">
        <v>748.05</v>
      </c>
      <c r="M112" s="271">
        <v>14.34681</v>
      </c>
      <c r="N112" s="1"/>
      <c r="O112" s="1"/>
    </row>
    <row r="113" spans="1:15" ht="12.75" customHeight="1">
      <c r="A113" s="30">
        <v>103</v>
      </c>
      <c r="B113" s="281" t="s">
        <v>84</v>
      </c>
      <c r="C113" s="271">
        <v>1044.5</v>
      </c>
      <c r="D113" s="272">
        <v>1035.4666666666667</v>
      </c>
      <c r="E113" s="272">
        <v>1024.0333333333333</v>
      </c>
      <c r="F113" s="272">
        <v>1003.5666666666666</v>
      </c>
      <c r="G113" s="272">
        <v>992.13333333333321</v>
      </c>
      <c r="H113" s="272">
        <v>1055.9333333333334</v>
      </c>
      <c r="I113" s="272">
        <v>1067.3666666666668</v>
      </c>
      <c r="J113" s="272">
        <v>1087.8333333333335</v>
      </c>
      <c r="K113" s="271">
        <v>1046.9000000000001</v>
      </c>
      <c r="L113" s="271">
        <v>1015</v>
      </c>
      <c r="M113" s="271">
        <v>28.650770000000001</v>
      </c>
      <c r="N113" s="1"/>
      <c r="O113" s="1"/>
    </row>
    <row r="114" spans="1:15" ht="12.75" customHeight="1">
      <c r="A114" s="30">
        <v>104</v>
      </c>
      <c r="B114" s="281" t="s">
        <v>91</v>
      </c>
      <c r="C114" s="271">
        <v>159.85</v>
      </c>
      <c r="D114" s="272">
        <v>161.33333333333334</v>
      </c>
      <c r="E114" s="272">
        <v>156.41666666666669</v>
      </c>
      <c r="F114" s="272">
        <v>152.98333333333335</v>
      </c>
      <c r="G114" s="272">
        <v>148.06666666666669</v>
      </c>
      <c r="H114" s="272">
        <v>164.76666666666668</v>
      </c>
      <c r="I114" s="272">
        <v>169.68333333333337</v>
      </c>
      <c r="J114" s="272">
        <v>173.11666666666667</v>
      </c>
      <c r="K114" s="271">
        <v>166.25</v>
      </c>
      <c r="L114" s="271">
        <v>157.9</v>
      </c>
      <c r="M114" s="271">
        <v>24.13288</v>
      </c>
      <c r="N114" s="1"/>
      <c r="O114" s="1"/>
    </row>
    <row r="115" spans="1:15" ht="12.75" customHeight="1">
      <c r="A115" s="30">
        <v>105</v>
      </c>
      <c r="B115" s="281" t="s">
        <v>839</v>
      </c>
      <c r="C115" s="271">
        <v>1629</v>
      </c>
      <c r="D115" s="272">
        <v>1646.8999999999999</v>
      </c>
      <c r="E115" s="272">
        <v>1605.0999999999997</v>
      </c>
      <c r="F115" s="272">
        <v>1581.1999999999998</v>
      </c>
      <c r="G115" s="272">
        <v>1539.3999999999996</v>
      </c>
      <c r="H115" s="272">
        <v>1670.7999999999997</v>
      </c>
      <c r="I115" s="272">
        <v>1712.6</v>
      </c>
      <c r="J115" s="272">
        <v>1736.4999999999998</v>
      </c>
      <c r="K115" s="271">
        <v>1688.7</v>
      </c>
      <c r="L115" s="271">
        <v>1623</v>
      </c>
      <c r="M115" s="271">
        <v>1.1215999999999999</v>
      </c>
      <c r="N115" s="1"/>
      <c r="O115" s="1"/>
    </row>
    <row r="116" spans="1:15" ht="12.75" customHeight="1">
      <c r="A116" s="30">
        <v>106</v>
      </c>
      <c r="B116" s="281" t="s">
        <v>85</v>
      </c>
      <c r="C116" s="271">
        <v>207.15</v>
      </c>
      <c r="D116" s="272">
        <v>208.91666666666666</v>
      </c>
      <c r="E116" s="272">
        <v>204.38333333333333</v>
      </c>
      <c r="F116" s="272">
        <v>201.61666666666667</v>
      </c>
      <c r="G116" s="272">
        <v>197.08333333333334</v>
      </c>
      <c r="H116" s="272">
        <v>211.68333333333331</v>
      </c>
      <c r="I116" s="272">
        <v>216.21666666666667</v>
      </c>
      <c r="J116" s="272">
        <v>218.98333333333329</v>
      </c>
      <c r="K116" s="271">
        <v>213.45</v>
      </c>
      <c r="L116" s="271">
        <v>206.15</v>
      </c>
      <c r="M116" s="271">
        <v>80.582800000000006</v>
      </c>
      <c r="N116" s="1"/>
      <c r="O116" s="1"/>
    </row>
    <row r="117" spans="1:15" ht="12.75" customHeight="1">
      <c r="A117" s="30">
        <v>107</v>
      </c>
      <c r="B117" s="281" t="s">
        <v>334</v>
      </c>
      <c r="C117" s="271">
        <v>332</v>
      </c>
      <c r="D117" s="272">
        <v>333.05</v>
      </c>
      <c r="E117" s="272">
        <v>327.10000000000002</v>
      </c>
      <c r="F117" s="272">
        <v>322.2</v>
      </c>
      <c r="G117" s="272">
        <v>316.25</v>
      </c>
      <c r="H117" s="272">
        <v>337.95000000000005</v>
      </c>
      <c r="I117" s="272">
        <v>343.9</v>
      </c>
      <c r="J117" s="272">
        <v>348.80000000000007</v>
      </c>
      <c r="K117" s="271">
        <v>339</v>
      </c>
      <c r="L117" s="271">
        <v>328.15</v>
      </c>
      <c r="M117" s="271">
        <v>1.22587</v>
      </c>
      <c r="N117" s="1"/>
      <c r="O117" s="1"/>
    </row>
    <row r="118" spans="1:15" ht="12.75" customHeight="1">
      <c r="A118" s="30">
        <v>108</v>
      </c>
      <c r="B118" s="281" t="s">
        <v>87</v>
      </c>
      <c r="C118" s="271">
        <v>3901.1</v>
      </c>
      <c r="D118" s="272">
        <v>3889.7000000000003</v>
      </c>
      <c r="E118" s="272">
        <v>3831.4000000000005</v>
      </c>
      <c r="F118" s="272">
        <v>3761.7000000000003</v>
      </c>
      <c r="G118" s="272">
        <v>3703.4000000000005</v>
      </c>
      <c r="H118" s="272">
        <v>3959.4000000000005</v>
      </c>
      <c r="I118" s="272">
        <v>4017.7000000000007</v>
      </c>
      <c r="J118" s="272">
        <v>4087.4000000000005</v>
      </c>
      <c r="K118" s="271">
        <v>3948</v>
      </c>
      <c r="L118" s="271">
        <v>3820</v>
      </c>
      <c r="M118" s="271">
        <v>2.94929</v>
      </c>
      <c r="N118" s="1"/>
      <c r="O118" s="1"/>
    </row>
    <row r="119" spans="1:15" ht="12.75" customHeight="1">
      <c r="A119" s="30">
        <v>109</v>
      </c>
      <c r="B119" s="281" t="s">
        <v>88</v>
      </c>
      <c r="C119" s="271">
        <v>1595</v>
      </c>
      <c r="D119" s="272">
        <v>1596.3166666666666</v>
      </c>
      <c r="E119" s="272">
        <v>1582.6833333333332</v>
      </c>
      <c r="F119" s="272">
        <v>1570.3666666666666</v>
      </c>
      <c r="G119" s="272">
        <v>1556.7333333333331</v>
      </c>
      <c r="H119" s="272">
        <v>1608.6333333333332</v>
      </c>
      <c r="I119" s="272">
        <v>1622.2666666666664</v>
      </c>
      <c r="J119" s="272">
        <v>1634.5833333333333</v>
      </c>
      <c r="K119" s="271">
        <v>1609.95</v>
      </c>
      <c r="L119" s="271">
        <v>1584</v>
      </c>
      <c r="M119" s="271">
        <v>3.0151699999999999</v>
      </c>
      <c r="N119" s="1"/>
      <c r="O119" s="1"/>
    </row>
    <row r="120" spans="1:15" ht="12.75" customHeight="1">
      <c r="A120" s="30">
        <v>110</v>
      </c>
      <c r="B120" s="281" t="s">
        <v>335</v>
      </c>
      <c r="C120" s="271">
        <v>2442.6999999999998</v>
      </c>
      <c r="D120" s="272">
        <v>2436.3666666666668</v>
      </c>
      <c r="E120" s="272">
        <v>2372.7333333333336</v>
      </c>
      <c r="F120" s="272">
        <v>2302.7666666666669</v>
      </c>
      <c r="G120" s="272">
        <v>2239.1333333333337</v>
      </c>
      <c r="H120" s="272">
        <v>2506.3333333333335</v>
      </c>
      <c r="I120" s="272">
        <v>2569.9666666666667</v>
      </c>
      <c r="J120" s="272">
        <v>2639.9333333333334</v>
      </c>
      <c r="K120" s="271">
        <v>2500</v>
      </c>
      <c r="L120" s="271">
        <v>2366.4</v>
      </c>
      <c r="M120" s="271">
        <v>1.0459799999999999</v>
      </c>
      <c r="N120" s="1"/>
      <c r="O120" s="1"/>
    </row>
    <row r="121" spans="1:15" ht="12.75" customHeight="1">
      <c r="A121" s="30">
        <v>111</v>
      </c>
      <c r="B121" s="281" t="s">
        <v>89</v>
      </c>
      <c r="C121" s="271">
        <v>679.45</v>
      </c>
      <c r="D121" s="272">
        <v>685.0333333333333</v>
      </c>
      <c r="E121" s="272">
        <v>668.06666666666661</v>
      </c>
      <c r="F121" s="272">
        <v>656.68333333333328</v>
      </c>
      <c r="G121" s="272">
        <v>639.71666666666658</v>
      </c>
      <c r="H121" s="272">
        <v>696.41666666666663</v>
      </c>
      <c r="I121" s="272">
        <v>713.38333333333333</v>
      </c>
      <c r="J121" s="272">
        <v>724.76666666666665</v>
      </c>
      <c r="K121" s="271">
        <v>702</v>
      </c>
      <c r="L121" s="271">
        <v>673.65</v>
      </c>
      <c r="M121" s="271">
        <v>14.584619999999999</v>
      </c>
      <c r="N121" s="1"/>
      <c r="O121" s="1"/>
    </row>
    <row r="122" spans="1:15" ht="12.75" customHeight="1">
      <c r="A122" s="30">
        <v>112</v>
      </c>
      <c r="B122" s="281" t="s">
        <v>90</v>
      </c>
      <c r="C122" s="271">
        <v>1038.4000000000001</v>
      </c>
      <c r="D122" s="272">
        <v>1031.2666666666667</v>
      </c>
      <c r="E122" s="272">
        <v>1018.9333333333334</v>
      </c>
      <c r="F122" s="272">
        <v>999.4666666666667</v>
      </c>
      <c r="G122" s="272">
        <v>987.13333333333344</v>
      </c>
      <c r="H122" s="272">
        <v>1050.7333333333333</v>
      </c>
      <c r="I122" s="272">
        <v>1063.0666666666668</v>
      </c>
      <c r="J122" s="272">
        <v>1082.5333333333333</v>
      </c>
      <c r="K122" s="271">
        <v>1043.5999999999999</v>
      </c>
      <c r="L122" s="271">
        <v>1011.8</v>
      </c>
      <c r="M122" s="271">
        <v>5.7855299999999996</v>
      </c>
      <c r="N122" s="1"/>
      <c r="O122" s="1"/>
    </row>
    <row r="123" spans="1:15" ht="12.75" customHeight="1">
      <c r="A123" s="30">
        <v>113</v>
      </c>
      <c r="B123" s="281" t="s">
        <v>336</v>
      </c>
      <c r="C123" s="271">
        <v>992.9</v>
      </c>
      <c r="D123" s="272">
        <v>1002.6</v>
      </c>
      <c r="E123" s="272">
        <v>979.5</v>
      </c>
      <c r="F123" s="272">
        <v>966.1</v>
      </c>
      <c r="G123" s="272">
        <v>943</v>
      </c>
      <c r="H123" s="272">
        <v>1016</v>
      </c>
      <c r="I123" s="272">
        <v>1039.1000000000001</v>
      </c>
      <c r="J123" s="272">
        <v>1052.5</v>
      </c>
      <c r="K123" s="271">
        <v>1025.7</v>
      </c>
      <c r="L123" s="271">
        <v>989.2</v>
      </c>
      <c r="M123" s="271">
        <v>0.71457999999999999</v>
      </c>
      <c r="N123" s="1"/>
      <c r="O123" s="1"/>
    </row>
    <row r="124" spans="1:15" ht="12.75" customHeight="1">
      <c r="A124" s="30">
        <v>114</v>
      </c>
      <c r="B124" s="281" t="s">
        <v>249</v>
      </c>
      <c r="C124" s="271">
        <v>388.85</v>
      </c>
      <c r="D124" s="272">
        <v>387.66666666666669</v>
      </c>
      <c r="E124" s="272">
        <v>382.33333333333337</v>
      </c>
      <c r="F124" s="272">
        <v>375.81666666666666</v>
      </c>
      <c r="G124" s="272">
        <v>370.48333333333335</v>
      </c>
      <c r="H124" s="272">
        <v>394.18333333333339</v>
      </c>
      <c r="I124" s="272">
        <v>399.51666666666677</v>
      </c>
      <c r="J124" s="272">
        <v>406.03333333333342</v>
      </c>
      <c r="K124" s="271">
        <v>393</v>
      </c>
      <c r="L124" s="271">
        <v>381.15</v>
      </c>
      <c r="M124" s="271">
        <v>19.995509999999999</v>
      </c>
      <c r="N124" s="1"/>
      <c r="O124" s="1"/>
    </row>
    <row r="125" spans="1:15" ht="12.75" customHeight="1">
      <c r="A125" s="30">
        <v>115</v>
      </c>
      <c r="B125" s="281" t="s">
        <v>92</v>
      </c>
      <c r="C125" s="271">
        <v>1178.1500000000001</v>
      </c>
      <c r="D125" s="272">
        <v>1175.5333333333335</v>
      </c>
      <c r="E125" s="272">
        <v>1158.666666666667</v>
      </c>
      <c r="F125" s="272">
        <v>1139.1833333333334</v>
      </c>
      <c r="G125" s="272">
        <v>1122.3166666666668</v>
      </c>
      <c r="H125" s="272">
        <v>1195.0166666666671</v>
      </c>
      <c r="I125" s="272">
        <v>1211.8833333333334</v>
      </c>
      <c r="J125" s="272">
        <v>1231.3666666666672</v>
      </c>
      <c r="K125" s="271">
        <v>1192.4000000000001</v>
      </c>
      <c r="L125" s="271">
        <v>1156.05</v>
      </c>
      <c r="M125" s="271">
        <v>4.1818499999999998</v>
      </c>
      <c r="N125" s="1"/>
      <c r="O125" s="1"/>
    </row>
    <row r="126" spans="1:15" ht="12.75" customHeight="1">
      <c r="A126" s="30">
        <v>116</v>
      </c>
      <c r="B126" s="281" t="s">
        <v>337</v>
      </c>
      <c r="C126" s="271">
        <v>823.25</v>
      </c>
      <c r="D126" s="272">
        <v>817.75</v>
      </c>
      <c r="E126" s="272">
        <v>805.5</v>
      </c>
      <c r="F126" s="272">
        <v>787.75</v>
      </c>
      <c r="G126" s="272">
        <v>775.5</v>
      </c>
      <c r="H126" s="272">
        <v>835.5</v>
      </c>
      <c r="I126" s="272">
        <v>847.75</v>
      </c>
      <c r="J126" s="272">
        <v>865.5</v>
      </c>
      <c r="K126" s="271">
        <v>830</v>
      </c>
      <c r="L126" s="271">
        <v>800</v>
      </c>
      <c r="M126" s="271">
        <v>1.24848</v>
      </c>
      <c r="N126" s="1"/>
      <c r="O126" s="1"/>
    </row>
    <row r="127" spans="1:15" ht="12.75" customHeight="1">
      <c r="A127" s="30">
        <v>117</v>
      </c>
      <c r="B127" s="281" t="s">
        <v>339</v>
      </c>
      <c r="C127" s="271">
        <v>1048.8499999999999</v>
      </c>
      <c r="D127" s="272">
        <v>1032.6499999999999</v>
      </c>
      <c r="E127" s="272">
        <v>1011.2999999999997</v>
      </c>
      <c r="F127" s="272">
        <v>973.74999999999989</v>
      </c>
      <c r="G127" s="272">
        <v>952.39999999999975</v>
      </c>
      <c r="H127" s="272">
        <v>1070.1999999999998</v>
      </c>
      <c r="I127" s="272">
        <v>1091.5499999999997</v>
      </c>
      <c r="J127" s="272">
        <v>1129.0999999999997</v>
      </c>
      <c r="K127" s="271">
        <v>1054</v>
      </c>
      <c r="L127" s="271">
        <v>995.1</v>
      </c>
      <c r="M127" s="271">
        <v>1.8862099999999999</v>
      </c>
      <c r="N127" s="1"/>
      <c r="O127" s="1"/>
    </row>
    <row r="128" spans="1:15" ht="12.75" customHeight="1">
      <c r="A128" s="30">
        <v>118</v>
      </c>
      <c r="B128" s="281" t="s">
        <v>97</v>
      </c>
      <c r="C128" s="271">
        <v>367.6</v>
      </c>
      <c r="D128" s="272">
        <v>368.11666666666662</v>
      </c>
      <c r="E128" s="272">
        <v>360.28333333333325</v>
      </c>
      <c r="F128" s="272">
        <v>352.96666666666664</v>
      </c>
      <c r="G128" s="272">
        <v>345.13333333333327</v>
      </c>
      <c r="H128" s="272">
        <v>375.43333333333322</v>
      </c>
      <c r="I128" s="272">
        <v>383.26666666666659</v>
      </c>
      <c r="J128" s="272">
        <v>390.5833333333332</v>
      </c>
      <c r="K128" s="271">
        <v>375.95</v>
      </c>
      <c r="L128" s="271">
        <v>360.8</v>
      </c>
      <c r="M128" s="271">
        <v>40.379190000000001</v>
      </c>
      <c r="N128" s="1"/>
      <c r="O128" s="1"/>
    </row>
    <row r="129" spans="1:15" ht="12.75" customHeight="1">
      <c r="A129" s="30">
        <v>119</v>
      </c>
      <c r="B129" s="281" t="s">
        <v>93</v>
      </c>
      <c r="C129" s="271">
        <v>573.9</v>
      </c>
      <c r="D129" s="272">
        <v>572.03333333333342</v>
      </c>
      <c r="E129" s="272">
        <v>568.06666666666683</v>
      </c>
      <c r="F129" s="272">
        <v>562.23333333333346</v>
      </c>
      <c r="G129" s="272">
        <v>558.26666666666688</v>
      </c>
      <c r="H129" s="272">
        <v>577.86666666666679</v>
      </c>
      <c r="I129" s="272">
        <v>581.83333333333326</v>
      </c>
      <c r="J129" s="272">
        <v>587.66666666666674</v>
      </c>
      <c r="K129" s="271">
        <v>576</v>
      </c>
      <c r="L129" s="271">
        <v>566.20000000000005</v>
      </c>
      <c r="M129" s="271">
        <v>26.87696</v>
      </c>
      <c r="N129" s="1"/>
      <c r="O129" s="1"/>
    </row>
    <row r="130" spans="1:15" ht="12.75" customHeight="1">
      <c r="A130" s="30">
        <v>120</v>
      </c>
      <c r="B130" s="281" t="s">
        <v>250</v>
      </c>
      <c r="C130" s="271">
        <v>1561.85</v>
      </c>
      <c r="D130" s="272">
        <v>1571.2833333333335</v>
      </c>
      <c r="E130" s="272">
        <v>1540.5666666666671</v>
      </c>
      <c r="F130" s="272">
        <v>1519.2833333333335</v>
      </c>
      <c r="G130" s="272">
        <v>1488.5666666666671</v>
      </c>
      <c r="H130" s="272">
        <v>1592.5666666666671</v>
      </c>
      <c r="I130" s="272">
        <v>1623.2833333333338</v>
      </c>
      <c r="J130" s="272">
        <v>1644.5666666666671</v>
      </c>
      <c r="K130" s="271">
        <v>1602</v>
      </c>
      <c r="L130" s="271">
        <v>1550</v>
      </c>
      <c r="M130" s="271">
        <v>3.9101300000000001</v>
      </c>
      <c r="N130" s="1"/>
      <c r="O130" s="1"/>
    </row>
    <row r="131" spans="1:15" ht="12.75" customHeight="1">
      <c r="A131" s="30">
        <v>121</v>
      </c>
      <c r="B131" s="281" t="s">
        <v>94</v>
      </c>
      <c r="C131" s="271">
        <v>2012.45</v>
      </c>
      <c r="D131" s="272">
        <v>1985.1000000000001</v>
      </c>
      <c r="E131" s="272">
        <v>1952.4000000000003</v>
      </c>
      <c r="F131" s="272">
        <v>1892.3500000000001</v>
      </c>
      <c r="G131" s="272">
        <v>1859.6500000000003</v>
      </c>
      <c r="H131" s="272">
        <v>2045.1500000000003</v>
      </c>
      <c r="I131" s="272">
        <v>2077.8500000000004</v>
      </c>
      <c r="J131" s="272">
        <v>2137.9000000000005</v>
      </c>
      <c r="K131" s="271">
        <v>2017.8</v>
      </c>
      <c r="L131" s="271">
        <v>1925.05</v>
      </c>
      <c r="M131" s="271">
        <v>19.672190000000001</v>
      </c>
      <c r="N131" s="1"/>
      <c r="O131" s="1"/>
    </row>
    <row r="132" spans="1:15" ht="12.75" customHeight="1">
      <c r="A132" s="30">
        <v>122</v>
      </c>
      <c r="B132" s="281" t="s">
        <v>340</v>
      </c>
      <c r="C132" s="271">
        <v>194.9</v>
      </c>
      <c r="D132" s="272">
        <v>195.31666666666669</v>
      </c>
      <c r="E132" s="272">
        <v>190.83333333333337</v>
      </c>
      <c r="F132" s="272">
        <v>186.76666666666668</v>
      </c>
      <c r="G132" s="272">
        <v>182.28333333333336</v>
      </c>
      <c r="H132" s="272">
        <v>199.38333333333338</v>
      </c>
      <c r="I132" s="272">
        <v>203.86666666666667</v>
      </c>
      <c r="J132" s="272">
        <v>207.93333333333339</v>
      </c>
      <c r="K132" s="271">
        <v>199.8</v>
      </c>
      <c r="L132" s="271">
        <v>191.25</v>
      </c>
      <c r="M132" s="271">
        <v>33.13185</v>
      </c>
      <c r="N132" s="1"/>
      <c r="O132" s="1"/>
    </row>
    <row r="133" spans="1:15" ht="12.75" customHeight="1">
      <c r="A133" s="30">
        <v>123</v>
      </c>
      <c r="B133" s="281" t="s">
        <v>850</v>
      </c>
      <c r="C133" s="271">
        <v>184.4</v>
      </c>
      <c r="D133" s="272">
        <v>185.11666666666667</v>
      </c>
      <c r="E133" s="272">
        <v>178.28333333333336</v>
      </c>
      <c r="F133" s="272">
        <v>172.16666666666669</v>
      </c>
      <c r="G133" s="272">
        <v>165.33333333333337</v>
      </c>
      <c r="H133" s="272">
        <v>191.23333333333335</v>
      </c>
      <c r="I133" s="272">
        <v>198.06666666666666</v>
      </c>
      <c r="J133" s="272">
        <v>204.18333333333334</v>
      </c>
      <c r="K133" s="271">
        <v>191.95</v>
      </c>
      <c r="L133" s="271">
        <v>179</v>
      </c>
      <c r="M133" s="271">
        <v>69.574799999999996</v>
      </c>
      <c r="N133" s="1"/>
      <c r="O133" s="1"/>
    </row>
    <row r="134" spans="1:15" ht="12.75" customHeight="1">
      <c r="A134" s="30">
        <v>124</v>
      </c>
      <c r="B134" s="281" t="s">
        <v>251</v>
      </c>
      <c r="C134" s="271">
        <v>49.9</v>
      </c>
      <c r="D134" s="272">
        <v>49.449999999999996</v>
      </c>
      <c r="E134" s="272">
        <v>48.999999999999993</v>
      </c>
      <c r="F134" s="272">
        <v>48.099999999999994</v>
      </c>
      <c r="G134" s="272">
        <v>47.649999999999991</v>
      </c>
      <c r="H134" s="272">
        <v>50.349999999999994</v>
      </c>
      <c r="I134" s="272">
        <v>50.8</v>
      </c>
      <c r="J134" s="272">
        <v>51.699999999999996</v>
      </c>
      <c r="K134" s="271">
        <v>49.9</v>
      </c>
      <c r="L134" s="271">
        <v>48.55</v>
      </c>
      <c r="M134" s="271">
        <v>92.912369999999996</v>
      </c>
      <c r="N134" s="1"/>
      <c r="O134" s="1"/>
    </row>
    <row r="135" spans="1:15" ht="12.75" customHeight="1">
      <c r="A135" s="30">
        <v>125</v>
      </c>
      <c r="B135" s="281" t="s">
        <v>341</v>
      </c>
      <c r="C135" s="271">
        <v>245.4</v>
      </c>
      <c r="D135" s="272">
        <v>244.38333333333333</v>
      </c>
      <c r="E135" s="272">
        <v>237.51666666666665</v>
      </c>
      <c r="F135" s="272">
        <v>229.63333333333333</v>
      </c>
      <c r="G135" s="272">
        <v>222.76666666666665</v>
      </c>
      <c r="H135" s="272">
        <v>252.26666666666665</v>
      </c>
      <c r="I135" s="272">
        <v>259.13333333333333</v>
      </c>
      <c r="J135" s="272">
        <v>267.01666666666665</v>
      </c>
      <c r="K135" s="271">
        <v>251.25</v>
      </c>
      <c r="L135" s="271">
        <v>236.5</v>
      </c>
      <c r="M135" s="271">
        <v>5.4500700000000002</v>
      </c>
      <c r="N135" s="1"/>
      <c r="O135" s="1"/>
    </row>
    <row r="136" spans="1:15" ht="12.75" customHeight="1">
      <c r="A136" s="30">
        <v>126</v>
      </c>
      <c r="B136" s="281" t="s">
        <v>95</v>
      </c>
      <c r="C136" s="271">
        <v>3888.15</v>
      </c>
      <c r="D136" s="272">
        <v>3867.9666666666667</v>
      </c>
      <c r="E136" s="272">
        <v>3831.9333333333334</v>
      </c>
      <c r="F136" s="272">
        <v>3775.7166666666667</v>
      </c>
      <c r="G136" s="272">
        <v>3739.6833333333334</v>
      </c>
      <c r="H136" s="272">
        <v>3924.1833333333334</v>
      </c>
      <c r="I136" s="272">
        <v>3960.2166666666672</v>
      </c>
      <c r="J136" s="272">
        <v>4016.4333333333334</v>
      </c>
      <c r="K136" s="271">
        <v>3904</v>
      </c>
      <c r="L136" s="271">
        <v>3811.75</v>
      </c>
      <c r="M136" s="271">
        <v>4.7019700000000002</v>
      </c>
      <c r="N136" s="1"/>
      <c r="O136" s="1"/>
    </row>
    <row r="137" spans="1:15" ht="12.75" customHeight="1">
      <c r="A137" s="30">
        <v>127</v>
      </c>
      <c r="B137" s="281" t="s">
        <v>252</v>
      </c>
      <c r="C137" s="271">
        <v>3836.8</v>
      </c>
      <c r="D137" s="272">
        <v>3821.2833333333333</v>
      </c>
      <c r="E137" s="272">
        <v>3775.5666666666666</v>
      </c>
      <c r="F137" s="272">
        <v>3714.3333333333335</v>
      </c>
      <c r="G137" s="272">
        <v>3668.6166666666668</v>
      </c>
      <c r="H137" s="272">
        <v>3882.5166666666664</v>
      </c>
      <c r="I137" s="272">
        <v>3928.2333333333327</v>
      </c>
      <c r="J137" s="272">
        <v>3989.4666666666662</v>
      </c>
      <c r="K137" s="271">
        <v>3867</v>
      </c>
      <c r="L137" s="271">
        <v>3760.05</v>
      </c>
      <c r="M137" s="271">
        <v>4.2307899999999998</v>
      </c>
      <c r="N137" s="1"/>
      <c r="O137" s="1"/>
    </row>
    <row r="138" spans="1:15" ht="12.75" customHeight="1">
      <c r="A138" s="30">
        <v>128</v>
      </c>
      <c r="B138" s="281" t="s">
        <v>143</v>
      </c>
      <c r="C138" s="271">
        <v>2398.8000000000002</v>
      </c>
      <c r="D138" s="272">
        <v>2386.6833333333334</v>
      </c>
      <c r="E138" s="272">
        <v>2363.416666666667</v>
      </c>
      <c r="F138" s="272">
        <v>2328.0333333333338</v>
      </c>
      <c r="G138" s="272">
        <v>2304.7666666666673</v>
      </c>
      <c r="H138" s="272">
        <v>2422.0666666666666</v>
      </c>
      <c r="I138" s="272">
        <v>2445.333333333333</v>
      </c>
      <c r="J138" s="272">
        <v>2480.7166666666662</v>
      </c>
      <c r="K138" s="271">
        <v>2409.9499999999998</v>
      </c>
      <c r="L138" s="271">
        <v>2351.3000000000002</v>
      </c>
      <c r="M138" s="271">
        <v>2.5039500000000001</v>
      </c>
      <c r="N138" s="1"/>
      <c r="O138" s="1"/>
    </row>
    <row r="139" spans="1:15" ht="12.75" customHeight="1">
      <c r="A139" s="30">
        <v>129</v>
      </c>
      <c r="B139" s="281" t="s">
        <v>98</v>
      </c>
      <c r="C139" s="271">
        <v>4147.95</v>
      </c>
      <c r="D139" s="272">
        <v>4132.0999999999995</v>
      </c>
      <c r="E139" s="272">
        <v>4104.8999999999987</v>
      </c>
      <c r="F139" s="272">
        <v>4061.8499999999995</v>
      </c>
      <c r="G139" s="272">
        <v>4034.6499999999987</v>
      </c>
      <c r="H139" s="272">
        <v>4175.1499999999987</v>
      </c>
      <c r="I139" s="272">
        <v>4202.3499999999995</v>
      </c>
      <c r="J139" s="272">
        <v>4245.3999999999987</v>
      </c>
      <c r="K139" s="271">
        <v>4159.3</v>
      </c>
      <c r="L139" s="271">
        <v>4089.05</v>
      </c>
      <c r="M139" s="271">
        <v>6.01335</v>
      </c>
      <c r="N139" s="1"/>
      <c r="O139" s="1"/>
    </row>
    <row r="140" spans="1:15" ht="12.75" customHeight="1">
      <c r="A140" s="30">
        <v>130</v>
      </c>
      <c r="B140" s="281" t="s">
        <v>342</v>
      </c>
      <c r="C140" s="271">
        <v>552</v>
      </c>
      <c r="D140" s="272">
        <v>552.31666666666672</v>
      </c>
      <c r="E140" s="272">
        <v>544.68333333333339</v>
      </c>
      <c r="F140" s="272">
        <v>537.36666666666667</v>
      </c>
      <c r="G140" s="272">
        <v>529.73333333333335</v>
      </c>
      <c r="H140" s="272">
        <v>559.63333333333344</v>
      </c>
      <c r="I140" s="272">
        <v>567.26666666666688</v>
      </c>
      <c r="J140" s="272">
        <v>574.58333333333348</v>
      </c>
      <c r="K140" s="271">
        <v>559.95000000000005</v>
      </c>
      <c r="L140" s="271">
        <v>545</v>
      </c>
      <c r="M140" s="271">
        <v>2.48909</v>
      </c>
      <c r="N140" s="1"/>
      <c r="O140" s="1"/>
    </row>
    <row r="141" spans="1:15" ht="12.75" customHeight="1">
      <c r="A141" s="30">
        <v>131</v>
      </c>
      <c r="B141" s="281" t="s">
        <v>343</v>
      </c>
      <c r="C141" s="271">
        <v>153.69999999999999</v>
      </c>
      <c r="D141" s="272">
        <v>153.63333333333333</v>
      </c>
      <c r="E141" s="272">
        <v>151.76666666666665</v>
      </c>
      <c r="F141" s="272">
        <v>149.83333333333331</v>
      </c>
      <c r="G141" s="272">
        <v>147.96666666666664</v>
      </c>
      <c r="H141" s="272">
        <v>155.56666666666666</v>
      </c>
      <c r="I141" s="272">
        <v>157.43333333333334</v>
      </c>
      <c r="J141" s="272">
        <v>159.36666666666667</v>
      </c>
      <c r="K141" s="271">
        <v>155.5</v>
      </c>
      <c r="L141" s="271">
        <v>151.69999999999999</v>
      </c>
      <c r="M141" s="271">
        <v>3.9090500000000001</v>
      </c>
      <c r="N141" s="1"/>
      <c r="O141" s="1"/>
    </row>
    <row r="142" spans="1:15" ht="12.75" customHeight="1">
      <c r="A142" s="30">
        <v>132</v>
      </c>
      <c r="B142" s="281" t="s">
        <v>344</v>
      </c>
      <c r="C142" s="271">
        <v>165.85</v>
      </c>
      <c r="D142" s="272">
        <v>166.18333333333331</v>
      </c>
      <c r="E142" s="272">
        <v>163.76666666666662</v>
      </c>
      <c r="F142" s="272">
        <v>161.68333333333331</v>
      </c>
      <c r="G142" s="272">
        <v>159.26666666666662</v>
      </c>
      <c r="H142" s="272">
        <v>168.26666666666662</v>
      </c>
      <c r="I142" s="272">
        <v>170.68333333333331</v>
      </c>
      <c r="J142" s="272">
        <v>172.76666666666662</v>
      </c>
      <c r="K142" s="271">
        <v>168.6</v>
      </c>
      <c r="L142" s="271">
        <v>164.1</v>
      </c>
      <c r="M142" s="271">
        <v>4.7460500000000003</v>
      </c>
      <c r="N142" s="1"/>
      <c r="O142" s="1"/>
    </row>
    <row r="143" spans="1:15" ht="12.75" customHeight="1">
      <c r="A143" s="30">
        <v>133</v>
      </c>
      <c r="B143" s="281" t="s">
        <v>851</v>
      </c>
      <c r="C143" s="271">
        <v>414.65</v>
      </c>
      <c r="D143" s="272">
        <v>403.13333333333338</v>
      </c>
      <c r="E143" s="272">
        <v>391.51666666666677</v>
      </c>
      <c r="F143" s="272">
        <v>368.38333333333338</v>
      </c>
      <c r="G143" s="272">
        <v>356.76666666666677</v>
      </c>
      <c r="H143" s="272">
        <v>426.26666666666677</v>
      </c>
      <c r="I143" s="272">
        <v>437.88333333333344</v>
      </c>
      <c r="J143" s="272">
        <v>461.01666666666677</v>
      </c>
      <c r="K143" s="271">
        <v>414.75</v>
      </c>
      <c r="L143" s="271">
        <v>380</v>
      </c>
      <c r="M143" s="271">
        <v>71.010459999999995</v>
      </c>
      <c r="N143" s="1"/>
      <c r="O143" s="1"/>
    </row>
    <row r="144" spans="1:15" ht="12.75" customHeight="1">
      <c r="A144" s="30">
        <v>134</v>
      </c>
      <c r="B144" s="281" t="s">
        <v>345</v>
      </c>
      <c r="C144" s="271">
        <v>58.25</v>
      </c>
      <c r="D144" s="272">
        <v>58.816666666666663</v>
      </c>
      <c r="E144" s="272">
        <v>56.983333333333327</v>
      </c>
      <c r="F144" s="272">
        <v>55.716666666666661</v>
      </c>
      <c r="G144" s="272">
        <v>53.883333333333326</v>
      </c>
      <c r="H144" s="272">
        <v>60.083333333333329</v>
      </c>
      <c r="I144" s="272">
        <v>61.916666666666671</v>
      </c>
      <c r="J144" s="272">
        <v>63.18333333333333</v>
      </c>
      <c r="K144" s="271">
        <v>60.65</v>
      </c>
      <c r="L144" s="271">
        <v>57.55</v>
      </c>
      <c r="M144" s="271">
        <v>7.62371</v>
      </c>
      <c r="N144" s="1"/>
      <c r="O144" s="1"/>
    </row>
    <row r="145" spans="1:15" ht="12.75" customHeight="1">
      <c r="A145" s="30">
        <v>135</v>
      </c>
      <c r="B145" s="281" t="s">
        <v>99</v>
      </c>
      <c r="C145" s="271">
        <v>3145.8</v>
      </c>
      <c r="D145" s="272">
        <v>3147.7666666666664</v>
      </c>
      <c r="E145" s="272">
        <v>3099.0333333333328</v>
      </c>
      <c r="F145" s="272">
        <v>3052.2666666666664</v>
      </c>
      <c r="G145" s="272">
        <v>3003.5333333333328</v>
      </c>
      <c r="H145" s="272">
        <v>3194.5333333333328</v>
      </c>
      <c r="I145" s="272">
        <v>3243.2666666666664</v>
      </c>
      <c r="J145" s="272">
        <v>3290.0333333333328</v>
      </c>
      <c r="K145" s="271">
        <v>3196.5</v>
      </c>
      <c r="L145" s="271">
        <v>3101</v>
      </c>
      <c r="M145" s="271">
        <v>9.28111</v>
      </c>
      <c r="N145" s="1"/>
      <c r="O145" s="1"/>
    </row>
    <row r="146" spans="1:15" ht="12.75" customHeight="1">
      <c r="A146" s="30">
        <v>136</v>
      </c>
      <c r="B146" s="281" t="s">
        <v>346</v>
      </c>
      <c r="C146" s="271">
        <v>422</v>
      </c>
      <c r="D146" s="272">
        <v>427.93333333333334</v>
      </c>
      <c r="E146" s="272">
        <v>410.11666666666667</v>
      </c>
      <c r="F146" s="272">
        <v>398.23333333333335</v>
      </c>
      <c r="G146" s="272">
        <v>380.41666666666669</v>
      </c>
      <c r="H146" s="272">
        <v>439.81666666666666</v>
      </c>
      <c r="I146" s="272">
        <v>457.63333333333338</v>
      </c>
      <c r="J146" s="272">
        <v>469.51666666666665</v>
      </c>
      <c r="K146" s="271">
        <v>445.75</v>
      </c>
      <c r="L146" s="271">
        <v>416.05</v>
      </c>
      <c r="M146" s="271">
        <v>11.89099</v>
      </c>
      <c r="N146" s="1"/>
      <c r="O146" s="1"/>
    </row>
    <row r="147" spans="1:15" ht="12.75" customHeight="1">
      <c r="A147" s="30">
        <v>137</v>
      </c>
      <c r="B147" s="281" t="s">
        <v>253</v>
      </c>
      <c r="C147" s="271">
        <v>459.9</v>
      </c>
      <c r="D147" s="272">
        <v>457.4666666666667</v>
      </c>
      <c r="E147" s="272">
        <v>453.08333333333337</v>
      </c>
      <c r="F147" s="272">
        <v>446.26666666666665</v>
      </c>
      <c r="G147" s="272">
        <v>441.88333333333333</v>
      </c>
      <c r="H147" s="272">
        <v>464.28333333333342</v>
      </c>
      <c r="I147" s="272">
        <v>468.66666666666674</v>
      </c>
      <c r="J147" s="272">
        <v>475.48333333333346</v>
      </c>
      <c r="K147" s="271">
        <v>461.85</v>
      </c>
      <c r="L147" s="271">
        <v>450.65</v>
      </c>
      <c r="M147" s="271">
        <v>2.35609</v>
      </c>
      <c r="N147" s="1"/>
      <c r="O147" s="1"/>
    </row>
    <row r="148" spans="1:15" ht="12.75" customHeight="1">
      <c r="A148" s="30">
        <v>138</v>
      </c>
      <c r="B148" s="281" t="s">
        <v>254</v>
      </c>
      <c r="C148" s="271">
        <v>1469.35</v>
      </c>
      <c r="D148" s="272">
        <v>1464.3999999999999</v>
      </c>
      <c r="E148" s="272">
        <v>1440.2999999999997</v>
      </c>
      <c r="F148" s="272">
        <v>1411.2499999999998</v>
      </c>
      <c r="G148" s="272">
        <v>1387.1499999999996</v>
      </c>
      <c r="H148" s="272">
        <v>1493.4499999999998</v>
      </c>
      <c r="I148" s="272">
        <v>1517.5499999999997</v>
      </c>
      <c r="J148" s="272">
        <v>1546.6</v>
      </c>
      <c r="K148" s="271">
        <v>1488.5</v>
      </c>
      <c r="L148" s="271">
        <v>1435.35</v>
      </c>
      <c r="M148" s="271">
        <v>0.73587999999999998</v>
      </c>
      <c r="N148" s="1"/>
      <c r="O148" s="1"/>
    </row>
    <row r="149" spans="1:15" ht="12.75" customHeight="1">
      <c r="A149" s="30">
        <v>139</v>
      </c>
      <c r="B149" s="281" t="s">
        <v>347</v>
      </c>
      <c r="C149" s="271">
        <v>69.55</v>
      </c>
      <c r="D149" s="272">
        <v>69.416666666666671</v>
      </c>
      <c r="E149" s="272">
        <v>68.38333333333334</v>
      </c>
      <c r="F149" s="272">
        <v>67.216666666666669</v>
      </c>
      <c r="G149" s="272">
        <v>66.183333333333337</v>
      </c>
      <c r="H149" s="272">
        <v>70.583333333333343</v>
      </c>
      <c r="I149" s="272">
        <v>71.616666666666674</v>
      </c>
      <c r="J149" s="272">
        <v>72.783333333333346</v>
      </c>
      <c r="K149" s="271">
        <v>70.45</v>
      </c>
      <c r="L149" s="271">
        <v>68.25</v>
      </c>
      <c r="M149" s="271">
        <v>20.361090000000001</v>
      </c>
      <c r="N149" s="1"/>
      <c r="O149" s="1"/>
    </row>
    <row r="150" spans="1:15" ht="12.75" customHeight="1">
      <c r="A150" s="30">
        <v>140</v>
      </c>
      <c r="B150" s="281" t="s">
        <v>348</v>
      </c>
      <c r="C150" s="271">
        <v>97.65</v>
      </c>
      <c r="D150" s="272">
        <v>99.166666666666671</v>
      </c>
      <c r="E150" s="272">
        <v>95.483333333333348</v>
      </c>
      <c r="F150" s="272">
        <v>93.316666666666677</v>
      </c>
      <c r="G150" s="272">
        <v>89.633333333333354</v>
      </c>
      <c r="H150" s="272">
        <v>101.33333333333334</v>
      </c>
      <c r="I150" s="272">
        <v>105.01666666666665</v>
      </c>
      <c r="J150" s="272">
        <v>107.18333333333334</v>
      </c>
      <c r="K150" s="271">
        <v>102.85</v>
      </c>
      <c r="L150" s="271">
        <v>97</v>
      </c>
      <c r="M150" s="271">
        <v>4.9946400000000004</v>
      </c>
      <c r="N150" s="1"/>
      <c r="O150" s="1"/>
    </row>
    <row r="151" spans="1:15" ht="12.75" customHeight="1">
      <c r="A151" s="30">
        <v>141</v>
      </c>
      <c r="B151" s="281" t="s">
        <v>795</v>
      </c>
      <c r="C151" s="271">
        <v>44.25</v>
      </c>
      <c r="D151" s="272">
        <v>44.566666666666663</v>
      </c>
      <c r="E151" s="272">
        <v>43.733333333333327</v>
      </c>
      <c r="F151" s="272">
        <v>43.216666666666661</v>
      </c>
      <c r="G151" s="272">
        <v>42.383333333333326</v>
      </c>
      <c r="H151" s="272">
        <v>45.083333333333329</v>
      </c>
      <c r="I151" s="272">
        <v>45.916666666666671</v>
      </c>
      <c r="J151" s="272">
        <v>46.43333333333333</v>
      </c>
      <c r="K151" s="271">
        <v>45.4</v>
      </c>
      <c r="L151" s="271">
        <v>44.05</v>
      </c>
      <c r="M151" s="271">
        <v>5.6241199999999996</v>
      </c>
      <c r="N151" s="1"/>
      <c r="O151" s="1"/>
    </row>
    <row r="152" spans="1:15" ht="12.75" customHeight="1">
      <c r="A152" s="30">
        <v>142</v>
      </c>
      <c r="B152" s="281" t="s">
        <v>349</v>
      </c>
      <c r="C152" s="271">
        <v>700.45</v>
      </c>
      <c r="D152" s="272">
        <v>699.41666666666663</v>
      </c>
      <c r="E152" s="272">
        <v>684.2833333333333</v>
      </c>
      <c r="F152" s="272">
        <v>668.11666666666667</v>
      </c>
      <c r="G152" s="272">
        <v>652.98333333333335</v>
      </c>
      <c r="H152" s="272">
        <v>715.58333333333326</v>
      </c>
      <c r="I152" s="272">
        <v>730.7166666666667</v>
      </c>
      <c r="J152" s="272">
        <v>746.88333333333321</v>
      </c>
      <c r="K152" s="271">
        <v>714.55</v>
      </c>
      <c r="L152" s="271">
        <v>683.25</v>
      </c>
      <c r="M152" s="271">
        <v>0.93984000000000001</v>
      </c>
      <c r="N152" s="1"/>
      <c r="O152" s="1"/>
    </row>
    <row r="153" spans="1:15" ht="12.75" customHeight="1">
      <c r="A153" s="30">
        <v>143</v>
      </c>
      <c r="B153" s="281" t="s">
        <v>100</v>
      </c>
      <c r="C153" s="271">
        <v>1635.6</v>
      </c>
      <c r="D153" s="272">
        <v>1638.8</v>
      </c>
      <c r="E153" s="272">
        <v>1627.6999999999998</v>
      </c>
      <c r="F153" s="272">
        <v>1619.8</v>
      </c>
      <c r="G153" s="272">
        <v>1608.6999999999998</v>
      </c>
      <c r="H153" s="272">
        <v>1646.6999999999998</v>
      </c>
      <c r="I153" s="272">
        <v>1657.7999999999997</v>
      </c>
      <c r="J153" s="272">
        <v>1665.6999999999998</v>
      </c>
      <c r="K153" s="271">
        <v>1649.9</v>
      </c>
      <c r="L153" s="271">
        <v>1630.9</v>
      </c>
      <c r="M153" s="271">
        <v>2.5345300000000002</v>
      </c>
      <c r="N153" s="1"/>
      <c r="O153" s="1"/>
    </row>
    <row r="154" spans="1:15" ht="12.75" customHeight="1">
      <c r="A154" s="30">
        <v>144</v>
      </c>
      <c r="B154" s="281" t="s">
        <v>101</v>
      </c>
      <c r="C154" s="271">
        <v>156.5</v>
      </c>
      <c r="D154" s="272">
        <v>156.28333333333333</v>
      </c>
      <c r="E154" s="272">
        <v>154.36666666666667</v>
      </c>
      <c r="F154" s="272">
        <v>152.23333333333335</v>
      </c>
      <c r="G154" s="272">
        <v>150.31666666666669</v>
      </c>
      <c r="H154" s="272">
        <v>158.41666666666666</v>
      </c>
      <c r="I154" s="272">
        <v>160.33333333333334</v>
      </c>
      <c r="J154" s="272">
        <v>162.46666666666664</v>
      </c>
      <c r="K154" s="271">
        <v>158.19999999999999</v>
      </c>
      <c r="L154" s="271">
        <v>154.15</v>
      </c>
      <c r="M154" s="271">
        <v>19.550129999999999</v>
      </c>
      <c r="N154" s="1"/>
      <c r="O154" s="1"/>
    </row>
    <row r="155" spans="1:15" ht="12.75" customHeight="1">
      <c r="A155" s="30">
        <v>145</v>
      </c>
      <c r="B155" s="281" t="s">
        <v>350</v>
      </c>
      <c r="C155" s="271">
        <v>257.60000000000002</v>
      </c>
      <c r="D155" s="272">
        <v>257.09999999999997</v>
      </c>
      <c r="E155" s="272">
        <v>254.29999999999995</v>
      </c>
      <c r="F155" s="272">
        <v>251</v>
      </c>
      <c r="G155" s="272">
        <v>248.2</v>
      </c>
      <c r="H155" s="272">
        <v>260.39999999999992</v>
      </c>
      <c r="I155" s="272">
        <v>263.2</v>
      </c>
      <c r="J155" s="272">
        <v>266.49999999999989</v>
      </c>
      <c r="K155" s="271">
        <v>259.89999999999998</v>
      </c>
      <c r="L155" s="271">
        <v>253.8</v>
      </c>
      <c r="M155" s="271">
        <v>0.91361999999999999</v>
      </c>
      <c r="N155" s="1"/>
      <c r="O155" s="1"/>
    </row>
    <row r="156" spans="1:15" ht="12.75" customHeight="1">
      <c r="A156" s="30">
        <v>146</v>
      </c>
      <c r="B156" s="281" t="s">
        <v>840</v>
      </c>
      <c r="C156" s="271">
        <v>1444.4</v>
      </c>
      <c r="D156" s="272">
        <v>1442.5</v>
      </c>
      <c r="E156" s="272">
        <v>1417.9</v>
      </c>
      <c r="F156" s="272">
        <v>1391.4</v>
      </c>
      <c r="G156" s="272">
        <v>1366.8000000000002</v>
      </c>
      <c r="H156" s="272">
        <v>1469</v>
      </c>
      <c r="I156" s="272">
        <v>1493.6</v>
      </c>
      <c r="J156" s="272">
        <v>1520.1</v>
      </c>
      <c r="K156" s="271">
        <v>1467.1</v>
      </c>
      <c r="L156" s="271">
        <v>1416</v>
      </c>
      <c r="M156" s="271">
        <v>5.9500299999999999</v>
      </c>
      <c r="N156" s="1"/>
      <c r="O156" s="1"/>
    </row>
    <row r="157" spans="1:15" ht="12.75" customHeight="1">
      <c r="A157" s="30">
        <v>147</v>
      </c>
      <c r="B157" s="281" t="s">
        <v>102</v>
      </c>
      <c r="C157" s="271">
        <v>107.95</v>
      </c>
      <c r="D157" s="272">
        <v>108.10000000000001</v>
      </c>
      <c r="E157" s="272">
        <v>106.30000000000001</v>
      </c>
      <c r="F157" s="272">
        <v>104.65</v>
      </c>
      <c r="G157" s="272">
        <v>102.85000000000001</v>
      </c>
      <c r="H157" s="272">
        <v>109.75000000000001</v>
      </c>
      <c r="I157" s="272">
        <v>111.55</v>
      </c>
      <c r="J157" s="272">
        <v>113.20000000000002</v>
      </c>
      <c r="K157" s="271">
        <v>109.9</v>
      </c>
      <c r="L157" s="271">
        <v>106.45</v>
      </c>
      <c r="M157" s="271">
        <v>115.36827</v>
      </c>
      <c r="N157" s="1"/>
      <c r="O157" s="1"/>
    </row>
    <row r="158" spans="1:15" ht="12.75" customHeight="1">
      <c r="A158" s="30">
        <v>148</v>
      </c>
      <c r="B158" s="281" t="s">
        <v>796</v>
      </c>
      <c r="C158" s="271">
        <v>116.7</v>
      </c>
      <c r="D158" s="272">
        <v>116.75</v>
      </c>
      <c r="E158" s="272">
        <v>112.1</v>
      </c>
      <c r="F158" s="272">
        <v>107.5</v>
      </c>
      <c r="G158" s="272">
        <v>102.85</v>
      </c>
      <c r="H158" s="272">
        <v>121.35</v>
      </c>
      <c r="I158" s="272">
        <v>126</v>
      </c>
      <c r="J158" s="272">
        <v>130.6</v>
      </c>
      <c r="K158" s="271">
        <v>121.4</v>
      </c>
      <c r="L158" s="271">
        <v>112.15</v>
      </c>
      <c r="M158" s="271">
        <v>18.422599999999999</v>
      </c>
      <c r="N158" s="1"/>
      <c r="O158" s="1"/>
    </row>
    <row r="159" spans="1:15" ht="12.75" customHeight="1">
      <c r="A159" s="30">
        <v>149</v>
      </c>
      <c r="B159" s="281" t="s">
        <v>351</v>
      </c>
      <c r="C159" s="271">
        <v>5668.8</v>
      </c>
      <c r="D159" s="272">
        <v>5660.2333333333336</v>
      </c>
      <c r="E159" s="272">
        <v>5570.6166666666668</v>
      </c>
      <c r="F159" s="272">
        <v>5472.4333333333334</v>
      </c>
      <c r="G159" s="272">
        <v>5382.8166666666666</v>
      </c>
      <c r="H159" s="272">
        <v>5758.416666666667</v>
      </c>
      <c r="I159" s="272">
        <v>5848.0333333333338</v>
      </c>
      <c r="J159" s="272">
        <v>5946.2166666666672</v>
      </c>
      <c r="K159" s="271">
        <v>5749.85</v>
      </c>
      <c r="L159" s="271">
        <v>5562.05</v>
      </c>
      <c r="M159" s="271">
        <v>0.37108999999999998</v>
      </c>
      <c r="N159" s="1"/>
      <c r="O159" s="1"/>
    </row>
    <row r="160" spans="1:15" ht="12.75" customHeight="1">
      <c r="A160" s="30">
        <v>150</v>
      </c>
      <c r="B160" s="281" t="s">
        <v>352</v>
      </c>
      <c r="C160" s="271">
        <v>425.6</v>
      </c>
      <c r="D160" s="272">
        <v>425.41666666666669</v>
      </c>
      <c r="E160" s="272">
        <v>415.13333333333338</v>
      </c>
      <c r="F160" s="272">
        <v>404.66666666666669</v>
      </c>
      <c r="G160" s="272">
        <v>394.38333333333338</v>
      </c>
      <c r="H160" s="272">
        <v>435.88333333333338</v>
      </c>
      <c r="I160" s="272">
        <v>446.16666666666669</v>
      </c>
      <c r="J160" s="272">
        <v>456.63333333333338</v>
      </c>
      <c r="K160" s="271">
        <v>435.7</v>
      </c>
      <c r="L160" s="271">
        <v>414.95</v>
      </c>
      <c r="M160" s="271">
        <v>2.2391700000000001</v>
      </c>
      <c r="N160" s="1"/>
      <c r="O160" s="1"/>
    </row>
    <row r="161" spans="1:15" ht="12.75" customHeight="1">
      <c r="A161" s="30">
        <v>151</v>
      </c>
      <c r="B161" s="281" t="s">
        <v>353</v>
      </c>
      <c r="C161" s="271">
        <v>136.1</v>
      </c>
      <c r="D161" s="272">
        <v>136.29999999999998</v>
      </c>
      <c r="E161" s="272">
        <v>134.29999999999995</v>
      </c>
      <c r="F161" s="272">
        <v>132.49999999999997</v>
      </c>
      <c r="G161" s="272">
        <v>130.49999999999994</v>
      </c>
      <c r="H161" s="272">
        <v>138.09999999999997</v>
      </c>
      <c r="I161" s="272">
        <v>140.10000000000002</v>
      </c>
      <c r="J161" s="272">
        <v>141.89999999999998</v>
      </c>
      <c r="K161" s="271">
        <v>138.30000000000001</v>
      </c>
      <c r="L161" s="271">
        <v>134.5</v>
      </c>
      <c r="M161" s="271">
        <v>4.2150299999999996</v>
      </c>
      <c r="N161" s="1"/>
      <c r="O161" s="1"/>
    </row>
    <row r="162" spans="1:15" ht="12.75" customHeight="1">
      <c r="A162" s="30">
        <v>152</v>
      </c>
      <c r="B162" s="281" t="s">
        <v>354</v>
      </c>
      <c r="C162" s="271">
        <v>105.35</v>
      </c>
      <c r="D162" s="272">
        <v>104.75</v>
      </c>
      <c r="E162" s="272">
        <v>103</v>
      </c>
      <c r="F162" s="272">
        <v>100.65</v>
      </c>
      <c r="G162" s="272">
        <v>98.9</v>
      </c>
      <c r="H162" s="272">
        <v>107.1</v>
      </c>
      <c r="I162" s="272">
        <v>108.85</v>
      </c>
      <c r="J162" s="272">
        <v>111.19999999999999</v>
      </c>
      <c r="K162" s="271">
        <v>106.5</v>
      </c>
      <c r="L162" s="271">
        <v>102.4</v>
      </c>
      <c r="M162" s="271">
        <v>77.990099999999998</v>
      </c>
      <c r="N162" s="1"/>
      <c r="O162" s="1"/>
    </row>
    <row r="163" spans="1:15" ht="12.75" customHeight="1">
      <c r="A163" s="30">
        <v>153</v>
      </c>
      <c r="B163" s="281" t="s">
        <v>255</v>
      </c>
      <c r="C163" s="271">
        <v>267.89999999999998</v>
      </c>
      <c r="D163" s="272">
        <v>268.05</v>
      </c>
      <c r="E163" s="272">
        <v>264.60000000000002</v>
      </c>
      <c r="F163" s="272">
        <v>261.3</v>
      </c>
      <c r="G163" s="272">
        <v>257.85000000000002</v>
      </c>
      <c r="H163" s="272">
        <v>271.35000000000002</v>
      </c>
      <c r="I163" s="272">
        <v>274.79999999999995</v>
      </c>
      <c r="J163" s="272">
        <v>278.10000000000002</v>
      </c>
      <c r="K163" s="271">
        <v>271.5</v>
      </c>
      <c r="L163" s="271">
        <v>264.75</v>
      </c>
      <c r="M163" s="271">
        <v>10.63669</v>
      </c>
      <c r="N163" s="1"/>
      <c r="O163" s="1"/>
    </row>
    <row r="164" spans="1:15" ht="12.75" customHeight="1">
      <c r="A164" s="30">
        <v>154</v>
      </c>
      <c r="B164" s="281" t="s">
        <v>852</v>
      </c>
      <c r="C164" s="271">
        <v>1319.85</v>
      </c>
      <c r="D164" s="272">
        <v>1327.5833333333333</v>
      </c>
      <c r="E164" s="272">
        <v>1303.2666666666664</v>
      </c>
      <c r="F164" s="272">
        <v>1286.6833333333332</v>
      </c>
      <c r="G164" s="272">
        <v>1262.3666666666663</v>
      </c>
      <c r="H164" s="272">
        <v>1344.1666666666665</v>
      </c>
      <c r="I164" s="272">
        <v>1368.4833333333336</v>
      </c>
      <c r="J164" s="272">
        <v>1385.0666666666666</v>
      </c>
      <c r="K164" s="271">
        <v>1351.9</v>
      </c>
      <c r="L164" s="271">
        <v>1311</v>
      </c>
      <c r="M164" s="271">
        <v>6.2429999999999999E-2</v>
      </c>
      <c r="N164" s="1"/>
      <c r="O164" s="1"/>
    </row>
    <row r="165" spans="1:15" ht="12.75" customHeight="1">
      <c r="A165" s="30">
        <v>155</v>
      </c>
      <c r="B165" s="281" t="s">
        <v>103</v>
      </c>
      <c r="C165" s="271">
        <v>140.1</v>
      </c>
      <c r="D165" s="272">
        <v>140.21666666666667</v>
      </c>
      <c r="E165" s="272">
        <v>138.23333333333335</v>
      </c>
      <c r="F165" s="272">
        <v>136.36666666666667</v>
      </c>
      <c r="G165" s="272">
        <v>134.38333333333335</v>
      </c>
      <c r="H165" s="272">
        <v>142.08333333333334</v>
      </c>
      <c r="I165" s="272">
        <v>144.06666666666663</v>
      </c>
      <c r="J165" s="272">
        <v>145.93333333333334</v>
      </c>
      <c r="K165" s="271">
        <v>142.19999999999999</v>
      </c>
      <c r="L165" s="271">
        <v>138.35</v>
      </c>
      <c r="M165" s="271">
        <v>216.65495999999999</v>
      </c>
      <c r="N165" s="1"/>
      <c r="O165" s="1"/>
    </row>
    <row r="166" spans="1:15" ht="12.75" customHeight="1">
      <c r="A166" s="30">
        <v>156</v>
      </c>
      <c r="B166" s="281" t="s">
        <v>356</v>
      </c>
      <c r="C166" s="271">
        <v>1604.85</v>
      </c>
      <c r="D166" s="272">
        <v>1633.7666666666664</v>
      </c>
      <c r="E166" s="272">
        <v>1561.4833333333329</v>
      </c>
      <c r="F166" s="272">
        <v>1518.1166666666666</v>
      </c>
      <c r="G166" s="272">
        <v>1445.833333333333</v>
      </c>
      <c r="H166" s="272">
        <v>1677.1333333333328</v>
      </c>
      <c r="I166" s="272">
        <v>1749.4166666666665</v>
      </c>
      <c r="J166" s="272">
        <v>1792.7833333333326</v>
      </c>
      <c r="K166" s="271">
        <v>1706.05</v>
      </c>
      <c r="L166" s="271">
        <v>1590.4</v>
      </c>
      <c r="M166" s="271">
        <v>2.7484999999999999</v>
      </c>
      <c r="N166" s="1"/>
      <c r="O166" s="1"/>
    </row>
    <row r="167" spans="1:15" ht="12.75" customHeight="1">
      <c r="A167" s="30">
        <v>157</v>
      </c>
      <c r="B167" s="281" t="s">
        <v>106</v>
      </c>
      <c r="C167" s="271">
        <v>34.799999999999997</v>
      </c>
      <c r="D167" s="272">
        <v>34.999999999999993</v>
      </c>
      <c r="E167" s="272">
        <v>34.349999999999987</v>
      </c>
      <c r="F167" s="272">
        <v>33.899999999999991</v>
      </c>
      <c r="G167" s="272">
        <v>33.249999999999986</v>
      </c>
      <c r="H167" s="272">
        <v>35.449999999999989</v>
      </c>
      <c r="I167" s="272">
        <v>36.099999999999994</v>
      </c>
      <c r="J167" s="272">
        <v>36.54999999999999</v>
      </c>
      <c r="K167" s="271">
        <v>35.65</v>
      </c>
      <c r="L167" s="271">
        <v>34.549999999999997</v>
      </c>
      <c r="M167" s="271">
        <v>55.259059999999998</v>
      </c>
      <c r="N167" s="1"/>
      <c r="O167" s="1"/>
    </row>
    <row r="168" spans="1:15" ht="12.75" customHeight="1">
      <c r="A168" s="30">
        <v>158</v>
      </c>
      <c r="B168" s="281" t="s">
        <v>357</v>
      </c>
      <c r="C168" s="271">
        <v>3119.9</v>
      </c>
      <c r="D168" s="272">
        <v>3100.7999999999997</v>
      </c>
      <c r="E168" s="272">
        <v>3059.0999999999995</v>
      </c>
      <c r="F168" s="272">
        <v>2998.2999999999997</v>
      </c>
      <c r="G168" s="272">
        <v>2956.5999999999995</v>
      </c>
      <c r="H168" s="272">
        <v>3161.5999999999995</v>
      </c>
      <c r="I168" s="272">
        <v>3203.2999999999993</v>
      </c>
      <c r="J168" s="272">
        <v>3264.0999999999995</v>
      </c>
      <c r="K168" s="271">
        <v>3142.5</v>
      </c>
      <c r="L168" s="271">
        <v>3040</v>
      </c>
      <c r="M168" s="271">
        <v>0.13206000000000001</v>
      </c>
      <c r="N168" s="1"/>
      <c r="O168" s="1"/>
    </row>
    <row r="169" spans="1:15" ht="12.75" customHeight="1">
      <c r="A169" s="30">
        <v>159</v>
      </c>
      <c r="B169" s="281" t="s">
        <v>358</v>
      </c>
      <c r="C169" s="271">
        <v>3229.85</v>
      </c>
      <c r="D169" s="272">
        <v>3252.3999999999996</v>
      </c>
      <c r="E169" s="272">
        <v>3189.8499999999995</v>
      </c>
      <c r="F169" s="272">
        <v>3149.85</v>
      </c>
      <c r="G169" s="272">
        <v>3087.2999999999997</v>
      </c>
      <c r="H169" s="272">
        <v>3292.3999999999992</v>
      </c>
      <c r="I169" s="272">
        <v>3354.9499999999994</v>
      </c>
      <c r="J169" s="272">
        <v>3394.9499999999989</v>
      </c>
      <c r="K169" s="271">
        <v>3314.95</v>
      </c>
      <c r="L169" s="271">
        <v>3212.4</v>
      </c>
      <c r="M169" s="271">
        <v>0.12155000000000001</v>
      </c>
      <c r="N169" s="1"/>
      <c r="O169" s="1"/>
    </row>
    <row r="170" spans="1:15" ht="12.75" customHeight="1">
      <c r="A170" s="30">
        <v>160</v>
      </c>
      <c r="B170" s="281" t="s">
        <v>359</v>
      </c>
      <c r="C170" s="271">
        <v>120.6</v>
      </c>
      <c r="D170" s="272">
        <v>121.45</v>
      </c>
      <c r="E170" s="272">
        <v>118.9</v>
      </c>
      <c r="F170" s="272">
        <v>117.2</v>
      </c>
      <c r="G170" s="272">
        <v>114.65</v>
      </c>
      <c r="H170" s="272">
        <v>123.15</v>
      </c>
      <c r="I170" s="272">
        <v>125.69999999999999</v>
      </c>
      <c r="J170" s="272">
        <v>127.4</v>
      </c>
      <c r="K170" s="271">
        <v>124</v>
      </c>
      <c r="L170" s="271">
        <v>119.75</v>
      </c>
      <c r="M170" s="271">
        <v>3.1872799999999999</v>
      </c>
      <c r="N170" s="1"/>
      <c r="O170" s="1"/>
    </row>
    <row r="171" spans="1:15" ht="12.75" customHeight="1">
      <c r="A171" s="30">
        <v>161</v>
      </c>
      <c r="B171" s="281" t="s">
        <v>256</v>
      </c>
      <c r="C171" s="271">
        <v>2316.65</v>
      </c>
      <c r="D171" s="272">
        <v>2310.2666666666664</v>
      </c>
      <c r="E171" s="272">
        <v>2269.5333333333328</v>
      </c>
      <c r="F171" s="272">
        <v>2222.4166666666665</v>
      </c>
      <c r="G171" s="272">
        <v>2181.6833333333329</v>
      </c>
      <c r="H171" s="272">
        <v>2357.3833333333328</v>
      </c>
      <c r="I171" s="272">
        <v>2398.1166666666663</v>
      </c>
      <c r="J171" s="272">
        <v>2445.2333333333327</v>
      </c>
      <c r="K171" s="271">
        <v>2351</v>
      </c>
      <c r="L171" s="271">
        <v>2263.15</v>
      </c>
      <c r="M171" s="271">
        <v>4.7153099999999997</v>
      </c>
      <c r="N171" s="1"/>
      <c r="O171" s="1"/>
    </row>
    <row r="172" spans="1:15" ht="12.75" customHeight="1">
      <c r="A172" s="30">
        <v>162</v>
      </c>
      <c r="B172" s="281" t="s">
        <v>360</v>
      </c>
      <c r="C172" s="271">
        <v>1395.65</v>
      </c>
      <c r="D172" s="272">
        <v>1390.5666666666666</v>
      </c>
      <c r="E172" s="272">
        <v>1377.1333333333332</v>
      </c>
      <c r="F172" s="272">
        <v>1358.6166666666666</v>
      </c>
      <c r="G172" s="272">
        <v>1345.1833333333332</v>
      </c>
      <c r="H172" s="272">
        <v>1409.0833333333333</v>
      </c>
      <c r="I172" s="272">
        <v>1422.5166666666667</v>
      </c>
      <c r="J172" s="272">
        <v>1441.0333333333333</v>
      </c>
      <c r="K172" s="271">
        <v>1404</v>
      </c>
      <c r="L172" s="271">
        <v>1372.05</v>
      </c>
      <c r="M172" s="271">
        <v>1.2285999999999999</v>
      </c>
      <c r="N172" s="1"/>
      <c r="O172" s="1"/>
    </row>
    <row r="173" spans="1:15" ht="12.75" customHeight="1">
      <c r="A173" s="30">
        <v>163</v>
      </c>
      <c r="B173" s="281" t="s">
        <v>853</v>
      </c>
      <c r="C173" s="271">
        <v>449.2</v>
      </c>
      <c r="D173" s="272">
        <v>455.40000000000003</v>
      </c>
      <c r="E173" s="272">
        <v>440.85000000000008</v>
      </c>
      <c r="F173" s="272">
        <v>432.50000000000006</v>
      </c>
      <c r="G173" s="272">
        <v>417.9500000000001</v>
      </c>
      <c r="H173" s="272">
        <v>463.75000000000006</v>
      </c>
      <c r="I173" s="272">
        <v>478.3</v>
      </c>
      <c r="J173" s="272">
        <v>486.65000000000003</v>
      </c>
      <c r="K173" s="271">
        <v>469.95</v>
      </c>
      <c r="L173" s="271">
        <v>447.05</v>
      </c>
      <c r="M173" s="271">
        <v>0.87502999999999997</v>
      </c>
      <c r="N173" s="1"/>
      <c r="O173" s="1"/>
    </row>
    <row r="174" spans="1:15" ht="12.75" customHeight="1">
      <c r="A174" s="30">
        <v>164</v>
      </c>
      <c r="B174" s="281" t="s">
        <v>104</v>
      </c>
      <c r="C174" s="271">
        <v>377.8</v>
      </c>
      <c r="D174" s="272">
        <v>374.43333333333334</v>
      </c>
      <c r="E174" s="272">
        <v>369.86666666666667</v>
      </c>
      <c r="F174" s="272">
        <v>361.93333333333334</v>
      </c>
      <c r="G174" s="272">
        <v>357.36666666666667</v>
      </c>
      <c r="H174" s="272">
        <v>382.36666666666667</v>
      </c>
      <c r="I174" s="272">
        <v>386.93333333333339</v>
      </c>
      <c r="J174" s="272">
        <v>394.86666666666667</v>
      </c>
      <c r="K174" s="271">
        <v>379</v>
      </c>
      <c r="L174" s="271">
        <v>366.5</v>
      </c>
      <c r="M174" s="271">
        <v>9.1333099999999998</v>
      </c>
      <c r="N174" s="1"/>
      <c r="O174" s="1"/>
    </row>
    <row r="175" spans="1:15" ht="12.75" customHeight="1">
      <c r="A175" s="30">
        <v>165</v>
      </c>
      <c r="B175" s="281" t="s">
        <v>854</v>
      </c>
      <c r="C175" s="271">
        <v>1122.2</v>
      </c>
      <c r="D175" s="272">
        <v>1120.3666666666666</v>
      </c>
      <c r="E175" s="272">
        <v>1101.2333333333331</v>
      </c>
      <c r="F175" s="272">
        <v>1080.2666666666667</v>
      </c>
      <c r="G175" s="272">
        <v>1061.1333333333332</v>
      </c>
      <c r="H175" s="272">
        <v>1141.333333333333</v>
      </c>
      <c r="I175" s="272">
        <v>1160.4666666666667</v>
      </c>
      <c r="J175" s="272">
        <v>1181.4333333333329</v>
      </c>
      <c r="K175" s="271">
        <v>1139.5</v>
      </c>
      <c r="L175" s="271">
        <v>1099.4000000000001</v>
      </c>
      <c r="M175" s="271">
        <v>0.72504999999999997</v>
      </c>
      <c r="N175" s="1"/>
      <c r="O175" s="1"/>
    </row>
    <row r="176" spans="1:15" ht="12.75" customHeight="1">
      <c r="A176" s="30">
        <v>166</v>
      </c>
      <c r="B176" s="281" t="s">
        <v>361</v>
      </c>
      <c r="C176" s="271">
        <v>1187.45</v>
      </c>
      <c r="D176" s="272">
        <v>1179.2333333333333</v>
      </c>
      <c r="E176" s="272">
        <v>1159.4666666666667</v>
      </c>
      <c r="F176" s="272">
        <v>1131.4833333333333</v>
      </c>
      <c r="G176" s="272">
        <v>1111.7166666666667</v>
      </c>
      <c r="H176" s="272">
        <v>1207.2166666666667</v>
      </c>
      <c r="I176" s="272">
        <v>1226.9833333333336</v>
      </c>
      <c r="J176" s="272">
        <v>1254.9666666666667</v>
      </c>
      <c r="K176" s="271">
        <v>1199</v>
      </c>
      <c r="L176" s="271">
        <v>1151.25</v>
      </c>
      <c r="M176" s="271">
        <v>0.42007</v>
      </c>
      <c r="N176" s="1"/>
      <c r="O176" s="1"/>
    </row>
    <row r="177" spans="1:15" ht="12.75" customHeight="1">
      <c r="A177" s="30">
        <v>167</v>
      </c>
      <c r="B177" s="281" t="s">
        <v>257</v>
      </c>
      <c r="C177" s="271">
        <v>490.3</v>
      </c>
      <c r="D177" s="272">
        <v>494.91666666666669</v>
      </c>
      <c r="E177" s="272">
        <v>484.38333333333338</v>
      </c>
      <c r="F177" s="272">
        <v>478.4666666666667</v>
      </c>
      <c r="G177" s="272">
        <v>467.93333333333339</v>
      </c>
      <c r="H177" s="272">
        <v>500.83333333333337</v>
      </c>
      <c r="I177" s="272">
        <v>511.36666666666667</v>
      </c>
      <c r="J177" s="272">
        <v>517.2833333333333</v>
      </c>
      <c r="K177" s="271">
        <v>505.45</v>
      </c>
      <c r="L177" s="271">
        <v>489</v>
      </c>
      <c r="M177" s="271">
        <v>2.4659599999999999</v>
      </c>
      <c r="N177" s="1"/>
      <c r="O177" s="1"/>
    </row>
    <row r="178" spans="1:15" ht="12.75" customHeight="1">
      <c r="A178" s="30">
        <v>168</v>
      </c>
      <c r="B178" s="281" t="s">
        <v>107</v>
      </c>
      <c r="C178" s="271">
        <v>854.45</v>
      </c>
      <c r="D178" s="272">
        <v>852.05000000000007</v>
      </c>
      <c r="E178" s="272">
        <v>840.40000000000009</v>
      </c>
      <c r="F178" s="272">
        <v>826.35</v>
      </c>
      <c r="G178" s="272">
        <v>814.7</v>
      </c>
      <c r="H178" s="272">
        <v>866.10000000000014</v>
      </c>
      <c r="I178" s="272">
        <v>877.75</v>
      </c>
      <c r="J178" s="272">
        <v>891.80000000000018</v>
      </c>
      <c r="K178" s="271">
        <v>863.7</v>
      </c>
      <c r="L178" s="271">
        <v>838</v>
      </c>
      <c r="M178" s="271">
        <v>13.069459999999999</v>
      </c>
      <c r="N178" s="1"/>
      <c r="O178" s="1"/>
    </row>
    <row r="179" spans="1:15" ht="12.75" customHeight="1">
      <c r="A179" s="30">
        <v>169</v>
      </c>
      <c r="B179" s="281" t="s">
        <v>258</v>
      </c>
      <c r="C179" s="271">
        <v>448.1</v>
      </c>
      <c r="D179" s="272">
        <v>447.16666666666669</v>
      </c>
      <c r="E179" s="272">
        <v>444.33333333333337</v>
      </c>
      <c r="F179" s="272">
        <v>440.56666666666666</v>
      </c>
      <c r="G179" s="272">
        <v>437.73333333333335</v>
      </c>
      <c r="H179" s="272">
        <v>450.93333333333339</v>
      </c>
      <c r="I179" s="272">
        <v>453.76666666666677</v>
      </c>
      <c r="J179" s="272">
        <v>457.53333333333342</v>
      </c>
      <c r="K179" s="271">
        <v>450</v>
      </c>
      <c r="L179" s="271">
        <v>443.4</v>
      </c>
      <c r="M179" s="271">
        <v>0.45018999999999998</v>
      </c>
      <c r="N179" s="1"/>
      <c r="O179" s="1"/>
    </row>
    <row r="180" spans="1:15" ht="12.75" customHeight="1">
      <c r="A180" s="30">
        <v>170</v>
      </c>
      <c r="B180" s="281" t="s">
        <v>108</v>
      </c>
      <c r="C180" s="271">
        <v>1391.4</v>
      </c>
      <c r="D180" s="272">
        <v>1400.4333333333334</v>
      </c>
      <c r="E180" s="272">
        <v>1360.9166666666667</v>
      </c>
      <c r="F180" s="272">
        <v>1330.4333333333334</v>
      </c>
      <c r="G180" s="272">
        <v>1290.9166666666667</v>
      </c>
      <c r="H180" s="272">
        <v>1430.9166666666667</v>
      </c>
      <c r="I180" s="272">
        <v>1470.4333333333332</v>
      </c>
      <c r="J180" s="272">
        <v>1500.9166666666667</v>
      </c>
      <c r="K180" s="271">
        <v>1439.95</v>
      </c>
      <c r="L180" s="271">
        <v>1369.95</v>
      </c>
      <c r="M180" s="271">
        <v>13.907030000000001</v>
      </c>
      <c r="N180" s="1"/>
      <c r="O180" s="1"/>
    </row>
    <row r="181" spans="1:15" ht="12.75" customHeight="1">
      <c r="A181" s="30">
        <v>171</v>
      </c>
      <c r="B181" s="281" t="s">
        <v>109</v>
      </c>
      <c r="C181" s="271">
        <v>309.5</v>
      </c>
      <c r="D181" s="272">
        <v>310.10000000000002</v>
      </c>
      <c r="E181" s="272">
        <v>302.50000000000006</v>
      </c>
      <c r="F181" s="272">
        <v>295.50000000000006</v>
      </c>
      <c r="G181" s="272">
        <v>287.90000000000009</v>
      </c>
      <c r="H181" s="272">
        <v>317.10000000000002</v>
      </c>
      <c r="I181" s="272">
        <v>324.69999999999993</v>
      </c>
      <c r="J181" s="272">
        <v>331.7</v>
      </c>
      <c r="K181" s="271">
        <v>317.7</v>
      </c>
      <c r="L181" s="271">
        <v>303.10000000000002</v>
      </c>
      <c r="M181" s="271">
        <v>14.37298</v>
      </c>
      <c r="N181" s="1"/>
      <c r="O181" s="1"/>
    </row>
    <row r="182" spans="1:15" ht="12.75" customHeight="1">
      <c r="A182" s="30">
        <v>172</v>
      </c>
      <c r="B182" s="281" t="s">
        <v>362</v>
      </c>
      <c r="C182" s="271">
        <v>442.7</v>
      </c>
      <c r="D182" s="272">
        <v>440.7166666666667</v>
      </c>
      <c r="E182" s="272">
        <v>433.48333333333341</v>
      </c>
      <c r="F182" s="272">
        <v>424.26666666666671</v>
      </c>
      <c r="G182" s="272">
        <v>417.03333333333342</v>
      </c>
      <c r="H182" s="272">
        <v>449.93333333333339</v>
      </c>
      <c r="I182" s="272">
        <v>457.16666666666674</v>
      </c>
      <c r="J182" s="272">
        <v>466.38333333333338</v>
      </c>
      <c r="K182" s="271">
        <v>447.95</v>
      </c>
      <c r="L182" s="271">
        <v>431.5</v>
      </c>
      <c r="M182" s="271">
        <v>8.2987599999999997</v>
      </c>
      <c r="N182" s="1"/>
      <c r="O182" s="1"/>
    </row>
    <row r="183" spans="1:15" ht="12.75" customHeight="1">
      <c r="A183" s="30">
        <v>173</v>
      </c>
      <c r="B183" s="281" t="s">
        <v>110</v>
      </c>
      <c r="C183" s="271">
        <v>1579.35</v>
      </c>
      <c r="D183" s="272">
        <v>1580.75</v>
      </c>
      <c r="E183" s="272">
        <v>1559.8</v>
      </c>
      <c r="F183" s="272">
        <v>1540.25</v>
      </c>
      <c r="G183" s="272">
        <v>1519.3</v>
      </c>
      <c r="H183" s="272">
        <v>1600.3</v>
      </c>
      <c r="I183" s="272">
        <v>1621.2499999999998</v>
      </c>
      <c r="J183" s="272">
        <v>1640.8</v>
      </c>
      <c r="K183" s="271">
        <v>1601.7</v>
      </c>
      <c r="L183" s="271">
        <v>1561.2</v>
      </c>
      <c r="M183" s="271">
        <v>7.1770800000000001</v>
      </c>
      <c r="N183" s="1"/>
      <c r="O183" s="1"/>
    </row>
    <row r="184" spans="1:15" ht="12.75" customHeight="1">
      <c r="A184" s="30">
        <v>174</v>
      </c>
      <c r="B184" s="281" t="s">
        <v>363</v>
      </c>
      <c r="C184" s="271">
        <v>513.79999999999995</v>
      </c>
      <c r="D184" s="272">
        <v>514.88333333333333</v>
      </c>
      <c r="E184" s="272">
        <v>502.81666666666661</v>
      </c>
      <c r="F184" s="272">
        <v>491.83333333333326</v>
      </c>
      <c r="G184" s="272">
        <v>479.76666666666654</v>
      </c>
      <c r="H184" s="272">
        <v>525.86666666666667</v>
      </c>
      <c r="I184" s="272">
        <v>537.93333333333351</v>
      </c>
      <c r="J184" s="272">
        <v>548.91666666666674</v>
      </c>
      <c r="K184" s="271">
        <v>526.95000000000005</v>
      </c>
      <c r="L184" s="271">
        <v>503.9</v>
      </c>
      <c r="M184" s="271">
        <v>5.9136600000000001</v>
      </c>
      <c r="N184" s="1"/>
      <c r="O184" s="1"/>
    </row>
    <row r="185" spans="1:15" ht="12.75" customHeight="1">
      <c r="A185" s="30">
        <v>175</v>
      </c>
      <c r="B185" s="281" t="s">
        <v>365</v>
      </c>
      <c r="C185" s="271">
        <v>1985.6</v>
      </c>
      <c r="D185" s="272">
        <v>1982</v>
      </c>
      <c r="E185" s="272">
        <v>1944</v>
      </c>
      <c r="F185" s="272">
        <v>1902.4</v>
      </c>
      <c r="G185" s="272">
        <v>1864.4</v>
      </c>
      <c r="H185" s="272">
        <v>2023.6</v>
      </c>
      <c r="I185" s="272">
        <v>2061.6</v>
      </c>
      <c r="J185" s="272">
        <v>2103.1999999999998</v>
      </c>
      <c r="K185" s="271">
        <v>2020</v>
      </c>
      <c r="L185" s="271">
        <v>1940.4</v>
      </c>
      <c r="M185" s="271">
        <v>1.8456699999999999</v>
      </c>
      <c r="N185" s="1"/>
      <c r="O185" s="1"/>
    </row>
    <row r="186" spans="1:15" ht="12.75" customHeight="1">
      <c r="A186" s="30">
        <v>176</v>
      </c>
      <c r="B186" s="281" t="s">
        <v>366</v>
      </c>
      <c r="C186" s="271">
        <v>807.05</v>
      </c>
      <c r="D186" s="272">
        <v>804</v>
      </c>
      <c r="E186" s="272">
        <v>788.1</v>
      </c>
      <c r="F186" s="272">
        <v>769.15</v>
      </c>
      <c r="G186" s="272">
        <v>753.25</v>
      </c>
      <c r="H186" s="272">
        <v>822.95</v>
      </c>
      <c r="I186" s="272">
        <v>838.85000000000014</v>
      </c>
      <c r="J186" s="272">
        <v>857.80000000000007</v>
      </c>
      <c r="K186" s="271">
        <v>819.9</v>
      </c>
      <c r="L186" s="271">
        <v>785.05</v>
      </c>
      <c r="M186" s="271">
        <v>7.3558700000000004</v>
      </c>
      <c r="N186" s="1"/>
      <c r="O186" s="1"/>
    </row>
    <row r="187" spans="1:15" ht="12.75" customHeight="1">
      <c r="A187" s="30">
        <v>177</v>
      </c>
      <c r="B187" s="281" t="s">
        <v>367</v>
      </c>
      <c r="C187" s="271">
        <v>296.39999999999998</v>
      </c>
      <c r="D187" s="272">
        <v>298.33333333333331</v>
      </c>
      <c r="E187" s="272">
        <v>292.16666666666663</v>
      </c>
      <c r="F187" s="272">
        <v>287.93333333333334</v>
      </c>
      <c r="G187" s="272">
        <v>281.76666666666665</v>
      </c>
      <c r="H187" s="272">
        <v>302.56666666666661</v>
      </c>
      <c r="I187" s="272">
        <v>308.73333333333323</v>
      </c>
      <c r="J187" s="272">
        <v>312.96666666666658</v>
      </c>
      <c r="K187" s="271">
        <v>304.5</v>
      </c>
      <c r="L187" s="271">
        <v>294.10000000000002</v>
      </c>
      <c r="M187" s="271">
        <v>2.10392</v>
      </c>
      <c r="N187" s="1"/>
      <c r="O187" s="1"/>
    </row>
    <row r="188" spans="1:15" ht="12.75" customHeight="1">
      <c r="A188" s="30">
        <v>178</v>
      </c>
      <c r="B188" s="281" t="s">
        <v>368</v>
      </c>
      <c r="C188" s="271">
        <v>3320</v>
      </c>
      <c r="D188" s="272">
        <v>3347.9333333333329</v>
      </c>
      <c r="E188" s="272">
        <v>3252.0666666666657</v>
      </c>
      <c r="F188" s="272">
        <v>3184.1333333333328</v>
      </c>
      <c r="G188" s="272">
        <v>3088.2666666666655</v>
      </c>
      <c r="H188" s="272">
        <v>3415.8666666666659</v>
      </c>
      <c r="I188" s="272">
        <v>3511.7333333333336</v>
      </c>
      <c r="J188" s="272">
        <v>3579.6666666666661</v>
      </c>
      <c r="K188" s="271">
        <v>3443.8</v>
      </c>
      <c r="L188" s="271">
        <v>3280</v>
      </c>
      <c r="M188" s="271">
        <v>1.5648200000000001</v>
      </c>
      <c r="N188" s="1"/>
      <c r="O188" s="1"/>
    </row>
    <row r="189" spans="1:15" ht="12.75" customHeight="1">
      <c r="A189" s="30">
        <v>179</v>
      </c>
      <c r="B189" s="281" t="s">
        <v>111</v>
      </c>
      <c r="C189" s="271">
        <v>444.45</v>
      </c>
      <c r="D189" s="272">
        <v>447.81666666666666</v>
      </c>
      <c r="E189" s="272">
        <v>433.63333333333333</v>
      </c>
      <c r="F189" s="272">
        <v>422.81666666666666</v>
      </c>
      <c r="G189" s="272">
        <v>408.63333333333333</v>
      </c>
      <c r="H189" s="272">
        <v>458.63333333333333</v>
      </c>
      <c r="I189" s="272">
        <v>472.81666666666661</v>
      </c>
      <c r="J189" s="272">
        <v>483.63333333333333</v>
      </c>
      <c r="K189" s="271">
        <v>462</v>
      </c>
      <c r="L189" s="271">
        <v>437</v>
      </c>
      <c r="M189" s="271">
        <v>45.479239999999997</v>
      </c>
      <c r="N189" s="1"/>
      <c r="O189" s="1"/>
    </row>
    <row r="190" spans="1:15" ht="12.75" customHeight="1">
      <c r="A190" s="30">
        <v>180</v>
      </c>
      <c r="B190" s="281" t="s">
        <v>369</v>
      </c>
      <c r="C190" s="271">
        <v>769.5</v>
      </c>
      <c r="D190" s="272">
        <v>764.83333333333337</v>
      </c>
      <c r="E190" s="272">
        <v>752.41666666666674</v>
      </c>
      <c r="F190" s="272">
        <v>735.33333333333337</v>
      </c>
      <c r="G190" s="272">
        <v>722.91666666666674</v>
      </c>
      <c r="H190" s="272">
        <v>781.91666666666674</v>
      </c>
      <c r="I190" s="272">
        <v>794.33333333333348</v>
      </c>
      <c r="J190" s="272">
        <v>811.41666666666674</v>
      </c>
      <c r="K190" s="271">
        <v>777.25</v>
      </c>
      <c r="L190" s="271">
        <v>747.75</v>
      </c>
      <c r="M190" s="271">
        <v>24.8735</v>
      </c>
      <c r="N190" s="1"/>
      <c r="O190" s="1"/>
    </row>
    <row r="191" spans="1:15" ht="12.75" customHeight="1">
      <c r="A191" s="30">
        <v>181</v>
      </c>
      <c r="B191" s="281" t="s">
        <v>370</v>
      </c>
      <c r="C191" s="271">
        <v>80.95</v>
      </c>
      <c r="D191" s="272">
        <v>81.566666666666663</v>
      </c>
      <c r="E191" s="272">
        <v>79.933333333333323</v>
      </c>
      <c r="F191" s="272">
        <v>78.916666666666657</v>
      </c>
      <c r="G191" s="272">
        <v>77.283333333333317</v>
      </c>
      <c r="H191" s="272">
        <v>82.583333333333329</v>
      </c>
      <c r="I191" s="272">
        <v>84.216666666666654</v>
      </c>
      <c r="J191" s="272">
        <v>85.233333333333334</v>
      </c>
      <c r="K191" s="271">
        <v>83.2</v>
      </c>
      <c r="L191" s="271">
        <v>80.55</v>
      </c>
      <c r="M191" s="271">
        <v>10.70077</v>
      </c>
      <c r="N191" s="1"/>
      <c r="O191" s="1"/>
    </row>
    <row r="192" spans="1:15" ht="12.75" customHeight="1">
      <c r="A192" s="30">
        <v>182</v>
      </c>
      <c r="B192" s="281" t="s">
        <v>371</v>
      </c>
      <c r="C192" s="271">
        <v>161.75</v>
      </c>
      <c r="D192" s="272">
        <v>160.78333333333333</v>
      </c>
      <c r="E192" s="272">
        <v>157.16666666666666</v>
      </c>
      <c r="F192" s="272">
        <v>152.58333333333331</v>
      </c>
      <c r="G192" s="272">
        <v>148.96666666666664</v>
      </c>
      <c r="H192" s="272">
        <v>165.36666666666667</v>
      </c>
      <c r="I192" s="272">
        <v>168.98333333333335</v>
      </c>
      <c r="J192" s="272">
        <v>173.56666666666669</v>
      </c>
      <c r="K192" s="271">
        <v>164.4</v>
      </c>
      <c r="L192" s="271">
        <v>156.19999999999999</v>
      </c>
      <c r="M192" s="271">
        <v>31.021940000000001</v>
      </c>
      <c r="N192" s="1"/>
      <c r="O192" s="1"/>
    </row>
    <row r="193" spans="1:15" ht="12.75" customHeight="1">
      <c r="A193" s="30">
        <v>183</v>
      </c>
      <c r="B193" s="281" t="s">
        <v>259</v>
      </c>
      <c r="C193" s="271">
        <v>238.4</v>
      </c>
      <c r="D193" s="272">
        <v>238.06666666666669</v>
      </c>
      <c r="E193" s="272">
        <v>234.63333333333338</v>
      </c>
      <c r="F193" s="272">
        <v>230.8666666666667</v>
      </c>
      <c r="G193" s="272">
        <v>227.43333333333339</v>
      </c>
      <c r="H193" s="272">
        <v>241.83333333333337</v>
      </c>
      <c r="I193" s="272">
        <v>245.26666666666671</v>
      </c>
      <c r="J193" s="272">
        <v>249.03333333333336</v>
      </c>
      <c r="K193" s="271">
        <v>241.5</v>
      </c>
      <c r="L193" s="271">
        <v>234.3</v>
      </c>
      <c r="M193" s="271">
        <v>7.2426199999999996</v>
      </c>
      <c r="N193" s="1"/>
      <c r="O193" s="1"/>
    </row>
    <row r="194" spans="1:15" ht="12.75" customHeight="1">
      <c r="A194" s="30">
        <v>184</v>
      </c>
      <c r="B194" s="281" t="s">
        <v>373</v>
      </c>
      <c r="C194" s="271">
        <v>1270.5</v>
      </c>
      <c r="D194" s="272">
        <v>1271.6166666666666</v>
      </c>
      <c r="E194" s="272">
        <v>1240.0333333333331</v>
      </c>
      <c r="F194" s="272">
        <v>1209.5666666666666</v>
      </c>
      <c r="G194" s="272">
        <v>1177.9833333333331</v>
      </c>
      <c r="H194" s="272">
        <v>1302.083333333333</v>
      </c>
      <c r="I194" s="272">
        <v>1333.6666666666665</v>
      </c>
      <c r="J194" s="272">
        <v>1364.133333333333</v>
      </c>
      <c r="K194" s="271">
        <v>1303.2</v>
      </c>
      <c r="L194" s="271">
        <v>1241.1500000000001</v>
      </c>
      <c r="M194" s="271">
        <v>4.4863499999999998</v>
      </c>
      <c r="N194" s="1"/>
      <c r="O194" s="1"/>
    </row>
    <row r="195" spans="1:15" ht="12.75" customHeight="1">
      <c r="A195" s="30">
        <v>185</v>
      </c>
      <c r="B195" s="281" t="s">
        <v>113</v>
      </c>
      <c r="C195" s="271">
        <v>958.1</v>
      </c>
      <c r="D195" s="272">
        <v>957.95000000000016</v>
      </c>
      <c r="E195" s="272">
        <v>945.95000000000027</v>
      </c>
      <c r="F195" s="272">
        <v>933.80000000000007</v>
      </c>
      <c r="G195" s="272">
        <v>921.80000000000018</v>
      </c>
      <c r="H195" s="272">
        <v>970.10000000000036</v>
      </c>
      <c r="I195" s="272">
        <v>982.10000000000014</v>
      </c>
      <c r="J195" s="272">
        <v>994.25000000000045</v>
      </c>
      <c r="K195" s="271">
        <v>969.95</v>
      </c>
      <c r="L195" s="271">
        <v>945.8</v>
      </c>
      <c r="M195" s="271">
        <v>35.132660000000001</v>
      </c>
      <c r="N195" s="1"/>
      <c r="O195" s="1"/>
    </row>
    <row r="196" spans="1:15" ht="12.75" customHeight="1">
      <c r="A196" s="30">
        <v>186</v>
      </c>
      <c r="B196" s="281" t="s">
        <v>115</v>
      </c>
      <c r="C196" s="271">
        <v>1987.35</v>
      </c>
      <c r="D196" s="272">
        <v>1991.8166666666666</v>
      </c>
      <c r="E196" s="272">
        <v>1960.5333333333333</v>
      </c>
      <c r="F196" s="272">
        <v>1933.7166666666667</v>
      </c>
      <c r="G196" s="272">
        <v>1902.4333333333334</v>
      </c>
      <c r="H196" s="272">
        <v>2018.6333333333332</v>
      </c>
      <c r="I196" s="272">
        <v>2049.9166666666665</v>
      </c>
      <c r="J196" s="272">
        <v>2076.7333333333331</v>
      </c>
      <c r="K196" s="271">
        <v>2023.1</v>
      </c>
      <c r="L196" s="271">
        <v>1965</v>
      </c>
      <c r="M196" s="271">
        <v>3.2419799999999999</v>
      </c>
      <c r="N196" s="1"/>
      <c r="O196" s="1"/>
    </row>
    <row r="197" spans="1:15" ht="12.75" customHeight="1">
      <c r="A197" s="30">
        <v>187</v>
      </c>
      <c r="B197" s="281" t="s">
        <v>116</v>
      </c>
      <c r="C197" s="271">
        <v>1431.9</v>
      </c>
      <c r="D197" s="272">
        <v>1430.5166666666667</v>
      </c>
      <c r="E197" s="272">
        <v>1414.3333333333333</v>
      </c>
      <c r="F197" s="272">
        <v>1396.7666666666667</v>
      </c>
      <c r="G197" s="272">
        <v>1380.5833333333333</v>
      </c>
      <c r="H197" s="272">
        <v>1448.0833333333333</v>
      </c>
      <c r="I197" s="272">
        <v>1464.2666666666667</v>
      </c>
      <c r="J197" s="272">
        <v>1481.8333333333333</v>
      </c>
      <c r="K197" s="271">
        <v>1446.7</v>
      </c>
      <c r="L197" s="271">
        <v>1412.95</v>
      </c>
      <c r="M197" s="271">
        <v>60.061030000000002</v>
      </c>
      <c r="N197" s="1"/>
      <c r="O197" s="1"/>
    </row>
    <row r="198" spans="1:15" ht="12.75" customHeight="1">
      <c r="A198" s="30">
        <v>188</v>
      </c>
      <c r="B198" s="281" t="s">
        <v>117</v>
      </c>
      <c r="C198" s="271">
        <v>534.9</v>
      </c>
      <c r="D198" s="272">
        <v>534.56666666666661</v>
      </c>
      <c r="E198" s="272">
        <v>529.73333333333323</v>
      </c>
      <c r="F198" s="272">
        <v>524.56666666666661</v>
      </c>
      <c r="G198" s="272">
        <v>519.73333333333323</v>
      </c>
      <c r="H198" s="272">
        <v>539.73333333333323</v>
      </c>
      <c r="I198" s="272">
        <v>544.56666666666672</v>
      </c>
      <c r="J198" s="272">
        <v>549.73333333333323</v>
      </c>
      <c r="K198" s="271">
        <v>539.4</v>
      </c>
      <c r="L198" s="271">
        <v>529.4</v>
      </c>
      <c r="M198" s="271">
        <v>48.688310000000001</v>
      </c>
      <c r="N198" s="1"/>
      <c r="O198" s="1"/>
    </row>
    <row r="199" spans="1:15" ht="12.75" customHeight="1">
      <c r="A199" s="30">
        <v>189</v>
      </c>
      <c r="B199" s="281" t="s">
        <v>374</v>
      </c>
      <c r="C199" s="271">
        <v>65.849999999999994</v>
      </c>
      <c r="D199" s="272">
        <v>65.916666666666671</v>
      </c>
      <c r="E199" s="272">
        <v>64.433333333333337</v>
      </c>
      <c r="F199" s="272">
        <v>63.016666666666666</v>
      </c>
      <c r="G199" s="272">
        <v>61.533333333333331</v>
      </c>
      <c r="H199" s="272">
        <v>67.333333333333343</v>
      </c>
      <c r="I199" s="272">
        <v>68.816666666666663</v>
      </c>
      <c r="J199" s="272">
        <v>70.233333333333348</v>
      </c>
      <c r="K199" s="271">
        <v>67.400000000000006</v>
      </c>
      <c r="L199" s="271">
        <v>64.5</v>
      </c>
      <c r="M199" s="271">
        <v>52.660310000000003</v>
      </c>
      <c r="N199" s="1"/>
      <c r="O199" s="1"/>
    </row>
    <row r="200" spans="1:15" ht="12.75" customHeight="1">
      <c r="A200" s="30">
        <v>190</v>
      </c>
      <c r="B200" s="281" t="s">
        <v>855</v>
      </c>
      <c r="C200" s="271">
        <v>3495.05</v>
      </c>
      <c r="D200" s="272">
        <v>3421.3000000000006</v>
      </c>
      <c r="E200" s="272">
        <v>3201.8000000000011</v>
      </c>
      <c r="F200" s="272">
        <v>2908.5500000000006</v>
      </c>
      <c r="G200" s="272">
        <v>2689.0500000000011</v>
      </c>
      <c r="H200" s="272">
        <v>3714.5500000000011</v>
      </c>
      <c r="I200" s="272">
        <v>3934.05</v>
      </c>
      <c r="J200" s="272">
        <v>4227.3000000000011</v>
      </c>
      <c r="K200" s="271">
        <v>3640.8</v>
      </c>
      <c r="L200" s="271">
        <v>3128.05</v>
      </c>
      <c r="M200" s="271">
        <v>3.8690099999999998</v>
      </c>
      <c r="N200" s="1"/>
      <c r="O200" s="1"/>
    </row>
    <row r="201" spans="1:15" ht="12.75" customHeight="1">
      <c r="A201" s="30">
        <v>191</v>
      </c>
      <c r="B201" s="281" t="s">
        <v>375</v>
      </c>
      <c r="C201" s="271">
        <v>968.75</v>
      </c>
      <c r="D201" s="272">
        <v>969.68333333333339</v>
      </c>
      <c r="E201" s="272">
        <v>945.06666666666683</v>
      </c>
      <c r="F201" s="272">
        <v>921.38333333333344</v>
      </c>
      <c r="G201" s="272">
        <v>896.76666666666688</v>
      </c>
      <c r="H201" s="272">
        <v>993.36666666666679</v>
      </c>
      <c r="I201" s="272">
        <v>1017.9833333333333</v>
      </c>
      <c r="J201" s="272">
        <v>1041.6666666666667</v>
      </c>
      <c r="K201" s="271">
        <v>994.3</v>
      </c>
      <c r="L201" s="271">
        <v>946</v>
      </c>
      <c r="M201" s="271">
        <v>3.5600900000000002</v>
      </c>
      <c r="N201" s="1"/>
      <c r="O201" s="1"/>
    </row>
    <row r="202" spans="1:15" ht="12.75" customHeight="1">
      <c r="A202" s="30">
        <v>192</v>
      </c>
      <c r="B202" s="281" t="s">
        <v>797</v>
      </c>
      <c r="C202" s="271">
        <v>17.100000000000001</v>
      </c>
      <c r="D202" s="272">
        <v>17.233333333333334</v>
      </c>
      <c r="E202" s="272">
        <v>16.866666666666667</v>
      </c>
      <c r="F202" s="272">
        <v>16.633333333333333</v>
      </c>
      <c r="G202" s="272">
        <v>16.266666666666666</v>
      </c>
      <c r="H202" s="272">
        <v>17.466666666666669</v>
      </c>
      <c r="I202" s="272">
        <v>17.833333333333336</v>
      </c>
      <c r="J202" s="272">
        <v>18.06666666666667</v>
      </c>
      <c r="K202" s="271">
        <v>17.600000000000001</v>
      </c>
      <c r="L202" s="271">
        <v>17</v>
      </c>
      <c r="M202" s="271">
        <v>12.043469999999999</v>
      </c>
      <c r="N202" s="1"/>
      <c r="O202" s="1"/>
    </row>
    <row r="203" spans="1:15" ht="12.75" customHeight="1">
      <c r="A203" s="30">
        <v>193</v>
      </c>
      <c r="B203" s="281" t="s">
        <v>376</v>
      </c>
      <c r="C203" s="271">
        <v>1009.65</v>
      </c>
      <c r="D203" s="272">
        <v>1008.1999999999999</v>
      </c>
      <c r="E203" s="272">
        <v>996.44999999999982</v>
      </c>
      <c r="F203" s="272">
        <v>983.24999999999989</v>
      </c>
      <c r="G203" s="272">
        <v>971.49999999999977</v>
      </c>
      <c r="H203" s="272">
        <v>1021.3999999999999</v>
      </c>
      <c r="I203" s="272">
        <v>1033.1500000000001</v>
      </c>
      <c r="J203" s="272">
        <v>1046.3499999999999</v>
      </c>
      <c r="K203" s="271">
        <v>1019.95</v>
      </c>
      <c r="L203" s="271">
        <v>995</v>
      </c>
      <c r="M203" s="271">
        <v>0.15387999999999999</v>
      </c>
      <c r="N203" s="1"/>
      <c r="O203" s="1"/>
    </row>
    <row r="204" spans="1:15" ht="12.75" customHeight="1">
      <c r="A204" s="30">
        <v>194</v>
      </c>
      <c r="B204" s="281" t="s">
        <v>112</v>
      </c>
      <c r="C204" s="271">
        <v>1309.9000000000001</v>
      </c>
      <c r="D204" s="272">
        <v>1299.5666666666666</v>
      </c>
      <c r="E204" s="272">
        <v>1282.3333333333333</v>
      </c>
      <c r="F204" s="272">
        <v>1254.7666666666667</v>
      </c>
      <c r="G204" s="272">
        <v>1237.5333333333333</v>
      </c>
      <c r="H204" s="272">
        <v>1327.1333333333332</v>
      </c>
      <c r="I204" s="272">
        <v>1344.3666666666668</v>
      </c>
      <c r="J204" s="272">
        <v>1371.9333333333332</v>
      </c>
      <c r="K204" s="271">
        <v>1316.8</v>
      </c>
      <c r="L204" s="271">
        <v>1272</v>
      </c>
      <c r="M204" s="271">
        <v>9.5713600000000003</v>
      </c>
      <c r="N204" s="1"/>
      <c r="O204" s="1"/>
    </row>
    <row r="205" spans="1:15" ht="12.75" customHeight="1">
      <c r="A205" s="30">
        <v>195</v>
      </c>
      <c r="B205" s="281" t="s">
        <v>378</v>
      </c>
      <c r="C205" s="271">
        <v>101.9</v>
      </c>
      <c r="D205" s="272">
        <v>103.23333333333333</v>
      </c>
      <c r="E205" s="272">
        <v>99.716666666666669</v>
      </c>
      <c r="F205" s="272">
        <v>97.533333333333331</v>
      </c>
      <c r="G205" s="272">
        <v>94.016666666666666</v>
      </c>
      <c r="H205" s="272">
        <v>105.41666666666667</v>
      </c>
      <c r="I205" s="272">
        <v>108.93333333333335</v>
      </c>
      <c r="J205" s="272">
        <v>111.11666666666667</v>
      </c>
      <c r="K205" s="271">
        <v>106.75</v>
      </c>
      <c r="L205" s="271">
        <v>101.05</v>
      </c>
      <c r="M205" s="271">
        <v>15.87139</v>
      </c>
      <c r="N205" s="1"/>
      <c r="O205" s="1"/>
    </row>
    <row r="206" spans="1:15" ht="12.75" customHeight="1">
      <c r="A206" s="30">
        <v>196</v>
      </c>
      <c r="B206" s="281" t="s">
        <v>118</v>
      </c>
      <c r="C206" s="271">
        <v>2807</v>
      </c>
      <c r="D206" s="272">
        <v>2804.7000000000003</v>
      </c>
      <c r="E206" s="272">
        <v>2781.4500000000007</v>
      </c>
      <c r="F206" s="272">
        <v>2755.9000000000005</v>
      </c>
      <c r="G206" s="272">
        <v>2732.650000000001</v>
      </c>
      <c r="H206" s="272">
        <v>2830.2500000000005</v>
      </c>
      <c r="I206" s="272">
        <v>2853.4999999999995</v>
      </c>
      <c r="J206" s="272">
        <v>2879.05</v>
      </c>
      <c r="K206" s="271">
        <v>2827.95</v>
      </c>
      <c r="L206" s="271">
        <v>2779.15</v>
      </c>
      <c r="M206" s="271">
        <v>3.9641600000000001</v>
      </c>
      <c r="N206" s="1"/>
      <c r="O206" s="1"/>
    </row>
    <row r="207" spans="1:15" ht="12.75" customHeight="1">
      <c r="A207" s="30">
        <v>197</v>
      </c>
      <c r="B207" s="281" t="s">
        <v>788</v>
      </c>
      <c r="C207" s="271">
        <v>266.39999999999998</v>
      </c>
      <c r="D207" s="272">
        <v>265.48333333333335</v>
      </c>
      <c r="E207" s="272">
        <v>259.9666666666667</v>
      </c>
      <c r="F207" s="272">
        <v>253.53333333333336</v>
      </c>
      <c r="G207" s="272">
        <v>248.01666666666671</v>
      </c>
      <c r="H207" s="272">
        <v>271.91666666666669</v>
      </c>
      <c r="I207" s="272">
        <v>277.43333333333334</v>
      </c>
      <c r="J207" s="272">
        <v>283.86666666666667</v>
      </c>
      <c r="K207" s="271">
        <v>271</v>
      </c>
      <c r="L207" s="271">
        <v>259.05</v>
      </c>
      <c r="M207" s="271">
        <v>2.6997300000000002</v>
      </c>
      <c r="N207" s="1"/>
      <c r="O207" s="1"/>
    </row>
    <row r="208" spans="1:15" ht="12.75" customHeight="1">
      <c r="A208" s="30">
        <v>198</v>
      </c>
      <c r="B208" s="281" t="s">
        <v>120</v>
      </c>
      <c r="C208" s="271">
        <v>421.7</v>
      </c>
      <c r="D208" s="272">
        <v>424.36666666666662</v>
      </c>
      <c r="E208" s="272">
        <v>415.73333333333323</v>
      </c>
      <c r="F208" s="272">
        <v>409.76666666666659</v>
      </c>
      <c r="G208" s="272">
        <v>401.13333333333321</v>
      </c>
      <c r="H208" s="272">
        <v>430.33333333333326</v>
      </c>
      <c r="I208" s="272">
        <v>438.96666666666658</v>
      </c>
      <c r="J208" s="272">
        <v>444.93333333333328</v>
      </c>
      <c r="K208" s="271">
        <v>433</v>
      </c>
      <c r="L208" s="271">
        <v>418.4</v>
      </c>
      <c r="M208" s="271">
        <v>206.78616</v>
      </c>
      <c r="N208" s="1"/>
      <c r="O208" s="1"/>
    </row>
    <row r="209" spans="1:15" ht="12.75" customHeight="1">
      <c r="A209" s="30">
        <v>199</v>
      </c>
      <c r="B209" s="281" t="s">
        <v>798</v>
      </c>
      <c r="C209" s="271">
        <v>1322.8</v>
      </c>
      <c r="D209" s="272">
        <v>1314.1833333333334</v>
      </c>
      <c r="E209" s="272">
        <v>1290.3666666666668</v>
      </c>
      <c r="F209" s="272">
        <v>1257.9333333333334</v>
      </c>
      <c r="G209" s="272">
        <v>1234.1166666666668</v>
      </c>
      <c r="H209" s="272">
        <v>1346.6166666666668</v>
      </c>
      <c r="I209" s="272">
        <v>1370.4333333333334</v>
      </c>
      <c r="J209" s="272">
        <v>1402.8666666666668</v>
      </c>
      <c r="K209" s="271">
        <v>1338</v>
      </c>
      <c r="L209" s="271">
        <v>1281.75</v>
      </c>
      <c r="M209" s="271">
        <v>1.8964399999999999</v>
      </c>
      <c r="N209" s="1"/>
      <c r="O209" s="1"/>
    </row>
    <row r="210" spans="1:15" ht="12.75" customHeight="1">
      <c r="A210" s="30">
        <v>200</v>
      </c>
      <c r="B210" s="281" t="s">
        <v>260</v>
      </c>
      <c r="C210" s="271">
        <v>2004.65</v>
      </c>
      <c r="D210" s="272">
        <v>2008.3000000000002</v>
      </c>
      <c r="E210" s="272">
        <v>1977.9000000000003</v>
      </c>
      <c r="F210" s="272">
        <v>1951.15</v>
      </c>
      <c r="G210" s="272">
        <v>1920.7500000000002</v>
      </c>
      <c r="H210" s="272">
        <v>2035.0500000000004</v>
      </c>
      <c r="I210" s="272">
        <v>2065.4499999999998</v>
      </c>
      <c r="J210" s="272">
        <v>2092.2000000000007</v>
      </c>
      <c r="K210" s="271">
        <v>2038.7</v>
      </c>
      <c r="L210" s="271">
        <v>1981.55</v>
      </c>
      <c r="M210" s="271">
        <v>8.4229699999999994</v>
      </c>
      <c r="N210" s="1"/>
      <c r="O210" s="1"/>
    </row>
    <row r="211" spans="1:15" ht="12.75" customHeight="1">
      <c r="A211" s="30">
        <v>201</v>
      </c>
      <c r="B211" s="281" t="s">
        <v>379</v>
      </c>
      <c r="C211" s="271">
        <v>104.15</v>
      </c>
      <c r="D211" s="272">
        <v>104.2</v>
      </c>
      <c r="E211" s="272">
        <v>102.35000000000001</v>
      </c>
      <c r="F211" s="272">
        <v>100.55000000000001</v>
      </c>
      <c r="G211" s="272">
        <v>98.700000000000017</v>
      </c>
      <c r="H211" s="272">
        <v>106</v>
      </c>
      <c r="I211" s="272">
        <v>107.85</v>
      </c>
      <c r="J211" s="272">
        <v>109.64999999999999</v>
      </c>
      <c r="K211" s="271">
        <v>106.05</v>
      </c>
      <c r="L211" s="271">
        <v>102.4</v>
      </c>
      <c r="M211" s="271">
        <v>28.162960000000002</v>
      </c>
      <c r="N211" s="1"/>
      <c r="O211" s="1"/>
    </row>
    <row r="212" spans="1:15" ht="12.75" customHeight="1">
      <c r="A212" s="30">
        <v>202</v>
      </c>
      <c r="B212" s="281" t="s">
        <v>121</v>
      </c>
      <c r="C212" s="271">
        <v>244.8</v>
      </c>
      <c r="D212" s="272">
        <v>245.11666666666667</v>
      </c>
      <c r="E212" s="272">
        <v>242.28333333333336</v>
      </c>
      <c r="F212" s="272">
        <v>239.76666666666668</v>
      </c>
      <c r="G212" s="272">
        <v>236.93333333333337</v>
      </c>
      <c r="H212" s="272">
        <v>247.63333333333335</v>
      </c>
      <c r="I212" s="272">
        <v>250.46666666666667</v>
      </c>
      <c r="J212" s="272">
        <v>252.98333333333335</v>
      </c>
      <c r="K212" s="271">
        <v>247.95</v>
      </c>
      <c r="L212" s="271">
        <v>242.6</v>
      </c>
      <c r="M212" s="271">
        <v>34.2545</v>
      </c>
      <c r="N212" s="1"/>
      <c r="O212" s="1"/>
    </row>
    <row r="213" spans="1:15" ht="12.75" customHeight="1">
      <c r="A213" s="30">
        <v>203</v>
      </c>
      <c r="B213" s="281" t="s">
        <v>122</v>
      </c>
      <c r="C213" s="271">
        <v>2627.95</v>
      </c>
      <c r="D213" s="272">
        <v>2628.7999999999997</v>
      </c>
      <c r="E213" s="272">
        <v>2614.1499999999996</v>
      </c>
      <c r="F213" s="272">
        <v>2600.35</v>
      </c>
      <c r="G213" s="272">
        <v>2585.6999999999998</v>
      </c>
      <c r="H213" s="272">
        <v>2642.5999999999995</v>
      </c>
      <c r="I213" s="272">
        <v>2657.25</v>
      </c>
      <c r="J213" s="272">
        <v>2671.0499999999993</v>
      </c>
      <c r="K213" s="271">
        <v>2643.45</v>
      </c>
      <c r="L213" s="271">
        <v>2615</v>
      </c>
      <c r="M213" s="271">
        <v>11.893840000000001</v>
      </c>
      <c r="N213" s="1"/>
      <c r="O213" s="1"/>
    </row>
    <row r="214" spans="1:15" ht="12.75" customHeight="1">
      <c r="A214" s="30">
        <v>204</v>
      </c>
      <c r="B214" s="281" t="s">
        <v>261</v>
      </c>
      <c r="C214" s="271">
        <v>271.14999999999998</v>
      </c>
      <c r="D214" s="272">
        <v>270.21666666666664</v>
      </c>
      <c r="E214" s="272">
        <v>267.7833333333333</v>
      </c>
      <c r="F214" s="272">
        <v>264.41666666666669</v>
      </c>
      <c r="G214" s="272">
        <v>261.98333333333335</v>
      </c>
      <c r="H214" s="272">
        <v>273.58333333333326</v>
      </c>
      <c r="I214" s="272">
        <v>276.01666666666654</v>
      </c>
      <c r="J214" s="272">
        <v>279.38333333333321</v>
      </c>
      <c r="K214" s="271">
        <v>272.64999999999998</v>
      </c>
      <c r="L214" s="271">
        <v>266.85000000000002</v>
      </c>
      <c r="M214" s="271">
        <v>4.3440700000000003</v>
      </c>
      <c r="N214" s="1"/>
      <c r="O214" s="1"/>
    </row>
    <row r="215" spans="1:15" ht="12.75" customHeight="1">
      <c r="A215" s="30">
        <v>205</v>
      </c>
      <c r="B215" s="281" t="s">
        <v>289</v>
      </c>
      <c r="C215" s="271">
        <v>3444.4</v>
      </c>
      <c r="D215" s="272">
        <v>3420.0666666666671</v>
      </c>
      <c r="E215" s="272">
        <v>3341.733333333334</v>
      </c>
      <c r="F215" s="272">
        <v>3239.0666666666671</v>
      </c>
      <c r="G215" s="272">
        <v>3160.733333333334</v>
      </c>
      <c r="H215" s="272">
        <v>3522.733333333334</v>
      </c>
      <c r="I215" s="272">
        <v>3601.0666666666671</v>
      </c>
      <c r="J215" s="272">
        <v>3703.733333333334</v>
      </c>
      <c r="K215" s="271">
        <v>3498.4</v>
      </c>
      <c r="L215" s="271">
        <v>3317.4</v>
      </c>
      <c r="M215" s="271">
        <v>0.32055</v>
      </c>
      <c r="N215" s="1"/>
      <c r="O215" s="1"/>
    </row>
    <row r="216" spans="1:15" ht="12.75" customHeight="1">
      <c r="A216" s="30">
        <v>206</v>
      </c>
      <c r="B216" s="281" t="s">
        <v>799</v>
      </c>
      <c r="C216" s="271">
        <v>836.55</v>
      </c>
      <c r="D216" s="272">
        <v>850.4</v>
      </c>
      <c r="E216" s="272">
        <v>817.19999999999993</v>
      </c>
      <c r="F216" s="272">
        <v>797.84999999999991</v>
      </c>
      <c r="G216" s="272">
        <v>764.64999999999986</v>
      </c>
      <c r="H216" s="272">
        <v>869.75</v>
      </c>
      <c r="I216" s="272">
        <v>902.95</v>
      </c>
      <c r="J216" s="272">
        <v>922.30000000000007</v>
      </c>
      <c r="K216" s="271">
        <v>883.6</v>
      </c>
      <c r="L216" s="271">
        <v>831.05</v>
      </c>
      <c r="M216" s="271">
        <v>1.8212600000000001</v>
      </c>
      <c r="N216" s="1"/>
      <c r="O216" s="1"/>
    </row>
    <row r="217" spans="1:15" ht="12.75" customHeight="1">
      <c r="A217" s="30">
        <v>207</v>
      </c>
      <c r="B217" s="281" t="s">
        <v>380</v>
      </c>
      <c r="C217" s="271">
        <v>41352.9</v>
      </c>
      <c r="D217" s="272">
        <v>40929.966666666667</v>
      </c>
      <c r="E217" s="272">
        <v>40409.933333333334</v>
      </c>
      <c r="F217" s="272">
        <v>39466.966666666667</v>
      </c>
      <c r="G217" s="272">
        <v>38946.933333333334</v>
      </c>
      <c r="H217" s="272">
        <v>41872.933333333334</v>
      </c>
      <c r="I217" s="272">
        <v>42392.966666666674</v>
      </c>
      <c r="J217" s="272">
        <v>43335.933333333334</v>
      </c>
      <c r="K217" s="271">
        <v>41450</v>
      </c>
      <c r="L217" s="271">
        <v>39987</v>
      </c>
      <c r="M217" s="271">
        <v>4.2770000000000002E-2</v>
      </c>
      <c r="N217" s="1"/>
      <c r="O217" s="1"/>
    </row>
    <row r="218" spans="1:15" ht="12.75" customHeight="1">
      <c r="A218" s="30">
        <v>208</v>
      </c>
      <c r="B218" s="281" t="s">
        <v>381</v>
      </c>
      <c r="C218" s="271">
        <v>37.25</v>
      </c>
      <c r="D218" s="272">
        <v>37.35</v>
      </c>
      <c r="E218" s="272">
        <v>36.900000000000006</v>
      </c>
      <c r="F218" s="272">
        <v>36.550000000000004</v>
      </c>
      <c r="G218" s="272">
        <v>36.100000000000009</v>
      </c>
      <c r="H218" s="272">
        <v>37.700000000000003</v>
      </c>
      <c r="I218" s="272">
        <v>38.150000000000006</v>
      </c>
      <c r="J218" s="272">
        <v>38.5</v>
      </c>
      <c r="K218" s="271">
        <v>37.799999999999997</v>
      </c>
      <c r="L218" s="271">
        <v>37</v>
      </c>
      <c r="M218" s="271">
        <v>9.4921500000000005</v>
      </c>
      <c r="N218" s="1"/>
      <c r="O218" s="1"/>
    </row>
    <row r="219" spans="1:15" ht="12.75" customHeight="1">
      <c r="A219" s="30">
        <v>209</v>
      </c>
      <c r="B219" s="281" t="s">
        <v>114</v>
      </c>
      <c r="C219" s="271">
        <v>2361.75</v>
      </c>
      <c r="D219" s="272">
        <v>2359.3333333333335</v>
      </c>
      <c r="E219" s="272">
        <v>2332.416666666667</v>
      </c>
      <c r="F219" s="272">
        <v>2303.0833333333335</v>
      </c>
      <c r="G219" s="272">
        <v>2276.166666666667</v>
      </c>
      <c r="H219" s="272">
        <v>2388.666666666667</v>
      </c>
      <c r="I219" s="272">
        <v>2415.5833333333339</v>
      </c>
      <c r="J219" s="272">
        <v>2444.916666666667</v>
      </c>
      <c r="K219" s="271">
        <v>2386.25</v>
      </c>
      <c r="L219" s="271">
        <v>2330</v>
      </c>
      <c r="M219" s="271">
        <v>18.077570000000001</v>
      </c>
      <c r="N219" s="1"/>
      <c r="O219" s="1"/>
    </row>
    <row r="220" spans="1:15" ht="12.75" customHeight="1">
      <c r="A220" s="30">
        <v>210</v>
      </c>
      <c r="B220" s="281" t="s">
        <v>124</v>
      </c>
      <c r="C220" s="271">
        <v>820.25</v>
      </c>
      <c r="D220" s="272">
        <v>819.51666666666677</v>
      </c>
      <c r="E220" s="272">
        <v>809.08333333333348</v>
      </c>
      <c r="F220" s="272">
        <v>797.91666666666674</v>
      </c>
      <c r="G220" s="272">
        <v>787.48333333333346</v>
      </c>
      <c r="H220" s="272">
        <v>830.68333333333351</v>
      </c>
      <c r="I220" s="272">
        <v>841.11666666666667</v>
      </c>
      <c r="J220" s="272">
        <v>852.28333333333353</v>
      </c>
      <c r="K220" s="271">
        <v>829.95</v>
      </c>
      <c r="L220" s="271">
        <v>808.35</v>
      </c>
      <c r="M220" s="271">
        <v>111.13742000000001</v>
      </c>
      <c r="N220" s="1"/>
      <c r="O220" s="1"/>
    </row>
    <row r="221" spans="1:15" ht="12.75" customHeight="1">
      <c r="A221" s="30">
        <v>211</v>
      </c>
      <c r="B221" s="281" t="s">
        <v>125</v>
      </c>
      <c r="C221" s="271">
        <v>1202.2</v>
      </c>
      <c r="D221" s="272">
        <v>1210.7333333333333</v>
      </c>
      <c r="E221" s="272">
        <v>1181.4666666666667</v>
      </c>
      <c r="F221" s="272">
        <v>1160.7333333333333</v>
      </c>
      <c r="G221" s="272">
        <v>1131.4666666666667</v>
      </c>
      <c r="H221" s="272">
        <v>1231.4666666666667</v>
      </c>
      <c r="I221" s="272">
        <v>1260.7333333333336</v>
      </c>
      <c r="J221" s="272">
        <v>1281.4666666666667</v>
      </c>
      <c r="K221" s="271">
        <v>1240</v>
      </c>
      <c r="L221" s="271">
        <v>1190</v>
      </c>
      <c r="M221" s="271">
        <v>10.427860000000001</v>
      </c>
      <c r="N221" s="1"/>
      <c r="O221" s="1"/>
    </row>
    <row r="222" spans="1:15" ht="12.75" customHeight="1">
      <c r="A222" s="30">
        <v>212</v>
      </c>
      <c r="B222" s="281" t="s">
        <v>126</v>
      </c>
      <c r="C222" s="271">
        <v>560.15</v>
      </c>
      <c r="D222" s="272">
        <v>557.31666666666661</v>
      </c>
      <c r="E222" s="272">
        <v>551.83333333333326</v>
      </c>
      <c r="F222" s="272">
        <v>543.51666666666665</v>
      </c>
      <c r="G222" s="272">
        <v>538.0333333333333</v>
      </c>
      <c r="H222" s="272">
        <v>565.63333333333321</v>
      </c>
      <c r="I222" s="272">
        <v>571.11666666666656</v>
      </c>
      <c r="J222" s="272">
        <v>579.43333333333317</v>
      </c>
      <c r="K222" s="271">
        <v>562.79999999999995</v>
      </c>
      <c r="L222" s="271">
        <v>549</v>
      </c>
      <c r="M222" s="271">
        <v>11.51125</v>
      </c>
      <c r="N222" s="1"/>
      <c r="O222" s="1"/>
    </row>
    <row r="223" spans="1:15" ht="12.75" customHeight="1">
      <c r="A223" s="30">
        <v>213</v>
      </c>
      <c r="B223" s="281" t="s">
        <v>262</v>
      </c>
      <c r="C223" s="271">
        <v>497.7</v>
      </c>
      <c r="D223" s="272">
        <v>490.65000000000003</v>
      </c>
      <c r="E223" s="272">
        <v>479.30000000000007</v>
      </c>
      <c r="F223" s="272">
        <v>460.90000000000003</v>
      </c>
      <c r="G223" s="272">
        <v>449.55000000000007</v>
      </c>
      <c r="H223" s="272">
        <v>509.05000000000007</v>
      </c>
      <c r="I223" s="272">
        <v>520.40000000000009</v>
      </c>
      <c r="J223" s="272">
        <v>538.80000000000007</v>
      </c>
      <c r="K223" s="271">
        <v>502</v>
      </c>
      <c r="L223" s="271">
        <v>472.25</v>
      </c>
      <c r="M223" s="271">
        <v>4.5408999999999997</v>
      </c>
      <c r="N223" s="1"/>
      <c r="O223" s="1"/>
    </row>
    <row r="224" spans="1:15" ht="12.75" customHeight="1">
      <c r="A224" s="30">
        <v>214</v>
      </c>
      <c r="B224" s="281" t="s">
        <v>383</v>
      </c>
      <c r="C224" s="271">
        <v>41.75</v>
      </c>
      <c r="D224" s="272">
        <v>41.550000000000004</v>
      </c>
      <c r="E224" s="272">
        <v>40.20000000000001</v>
      </c>
      <c r="F224" s="272">
        <v>38.650000000000006</v>
      </c>
      <c r="G224" s="272">
        <v>37.300000000000011</v>
      </c>
      <c r="H224" s="272">
        <v>43.100000000000009</v>
      </c>
      <c r="I224" s="272">
        <v>44.45</v>
      </c>
      <c r="J224" s="272">
        <v>46.000000000000007</v>
      </c>
      <c r="K224" s="271">
        <v>42.9</v>
      </c>
      <c r="L224" s="271">
        <v>40</v>
      </c>
      <c r="M224" s="271">
        <v>407.25126</v>
      </c>
      <c r="N224" s="1"/>
      <c r="O224" s="1"/>
    </row>
    <row r="225" spans="1:15" ht="12.75" customHeight="1">
      <c r="A225" s="30">
        <v>215</v>
      </c>
      <c r="B225" s="281" t="s">
        <v>128</v>
      </c>
      <c r="C225" s="271">
        <v>43.05</v>
      </c>
      <c r="D225" s="272">
        <v>43.166666666666664</v>
      </c>
      <c r="E225" s="272">
        <v>42.18333333333333</v>
      </c>
      <c r="F225" s="272">
        <v>41.316666666666663</v>
      </c>
      <c r="G225" s="272">
        <v>40.333333333333329</v>
      </c>
      <c r="H225" s="272">
        <v>44.033333333333331</v>
      </c>
      <c r="I225" s="272">
        <v>45.016666666666666</v>
      </c>
      <c r="J225" s="272">
        <v>45.883333333333333</v>
      </c>
      <c r="K225" s="271">
        <v>44.15</v>
      </c>
      <c r="L225" s="271">
        <v>42.3</v>
      </c>
      <c r="M225" s="271">
        <v>487.30187000000001</v>
      </c>
      <c r="N225" s="1"/>
      <c r="O225" s="1"/>
    </row>
    <row r="226" spans="1:15" ht="12.75" customHeight="1">
      <c r="A226" s="30">
        <v>216</v>
      </c>
      <c r="B226" s="281" t="s">
        <v>384</v>
      </c>
      <c r="C226" s="271">
        <v>58.95</v>
      </c>
      <c r="D226" s="272">
        <v>59.233333333333341</v>
      </c>
      <c r="E226" s="272">
        <v>57.866666666666681</v>
      </c>
      <c r="F226" s="272">
        <v>56.783333333333339</v>
      </c>
      <c r="G226" s="272">
        <v>55.416666666666679</v>
      </c>
      <c r="H226" s="272">
        <v>60.316666666666684</v>
      </c>
      <c r="I226" s="272">
        <v>61.683333333333344</v>
      </c>
      <c r="J226" s="272">
        <v>62.766666666666687</v>
      </c>
      <c r="K226" s="271">
        <v>60.6</v>
      </c>
      <c r="L226" s="271">
        <v>58.15</v>
      </c>
      <c r="M226" s="271">
        <v>73.395300000000006</v>
      </c>
      <c r="N226" s="1"/>
      <c r="O226" s="1"/>
    </row>
    <row r="227" spans="1:15" ht="12.75" customHeight="1">
      <c r="A227" s="30">
        <v>217</v>
      </c>
      <c r="B227" s="281" t="s">
        <v>385</v>
      </c>
      <c r="C227" s="271">
        <v>1003.95</v>
      </c>
      <c r="D227" s="272">
        <v>1000.1333333333333</v>
      </c>
      <c r="E227" s="272">
        <v>990.26666666666665</v>
      </c>
      <c r="F227" s="272">
        <v>976.58333333333337</v>
      </c>
      <c r="G227" s="272">
        <v>966.7166666666667</v>
      </c>
      <c r="H227" s="272">
        <v>1013.8166666666666</v>
      </c>
      <c r="I227" s="272">
        <v>1023.6833333333332</v>
      </c>
      <c r="J227" s="272">
        <v>1037.3666666666666</v>
      </c>
      <c r="K227" s="271">
        <v>1010</v>
      </c>
      <c r="L227" s="271">
        <v>986.45</v>
      </c>
      <c r="M227" s="271">
        <v>0.12157999999999999</v>
      </c>
      <c r="N227" s="1"/>
      <c r="O227" s="1"/>
    </row>
    <row r="228" spans="1:15" ht="12.75" customHeight="1">
      <c r="A228" s="30">
        <v>218</v>
      </c>
      <c r="B228" s="281" t="s">
        <v>386</v>
      </c>
      <c r="C228" s="271">
        <v>333.35</v>
      </c>
      <c r="D228" s="272">
        <v>335.13333333333338</v>
      </c>
      <c r="E228" s="272">
        <v>328.51666666666677</v>
      </c>
      <c r="F228" s="272">
        <v>323.68333333333339</v>
      </c>
      <c r="G228" s="272">
        <v>317.06666666666678</v>
      </c>
      <c r="H228" s="272">
        <v>339.96666666666675</v>
      </c>
      <c r="I228" s="272">
        <v>346.58333333333343</v>
      </c>
      <c r="J228" s="272">
        <v>351.41666666666674</v>
      </c>
      <c r="K228" s="271">
        <v>341.75</v>
      </c>
      <c r="L228" s="271">
        <v>330.3</v>
      </c>
      <c r="M228" s="271">
        <v>3.8780600000000001</v>
      </c>
      <c r="N228" s="1"/>
      <c r="O228" s="1"/>
    </row>
    <row r="229" spans="1:15" ht="12.75" customHeight="1">
      <c r="A229" s="30">
        <v>219</v>
      </c>
      <c r="B229" s="281" t="s">
        <v>387</v>
      </c>
      <c r="C229" s="271">
        <v>1658.6</v>
      </c>
      <c r="D229" s="272">
        <v>1671.5333333333335</v>
      </c>
      <c r="E229" s="272">
        <v>1637.0666666666671</v>
      </c>
      <c r="F229" s="272">
        <v>1615.5333333333335</v>
      </c>
      <c r="G229" s="272">
        <v>1581.0666666666671</v>
      </c>
      <c r="H229" s="272">
        <v>1693.0666666666671</v>
      </c>
      <c r="I229" s="272">
        <v>1727.5333333333338</v>
      </c>
      <c r="J229" s="272">
        <v>1749.0666666666671</v>
      </c>
      <c r="K229" s="271">
        <v>1706</v>
      </c>
      <c r="L229" s="271">
        <v>1650</v>
      </c>
      <c r="M229" s="271">
        <v>0.23077</v>
      </c>
      <c r="N229" s="1"/>
      <c r="O229" s="1"/>
    </row>
    <row r="230" spans="1:15" ht="12.75" customHeight="1">
      <c r="A230" s="30">
        <v>220</v>
      </c>
      <c r="B230" s="281" t="s">
        <v>388</v>
      </c>
      <c r="C230" s="271">
        <v>244.05</v>
      </c>
      <c r="D230" s="272">
        <v>243.35</v>
      </c>
      <c r="E230" s="272">
        <v>236.7</v>
      </c>
      <c r="F230" s="272">
        <v>229.35</v>
      </c>
      <c r="G230" s="272">
        <v>222.7</v>
      </c>
      <c r="H230" s="272">
        <v>250.7</v>
      </c>
      <c r="I230" s="272">
        <v>257.35000000000002</v>
      </c>
      <c r="J230" s="272">
        <v>264.7</v>
      </c>
      <c r="K230" s="271">
        <v>250</v>
      </c>
      <c r="L230" s="271">
        <v>236</v>
      </c>
      <c r="M230" s="271">
        <v>38.476979999999998</v>
      </c>
      <c r="N230" s="1"/>
      <c r="O230" s="1"/>
    </row>
    <row r="231" spans="1:15" ht="12.75" customHeight="1">
      <c r="A231" s="30">
        <v>221</v>
      </c>
      <c r="B231" s="281" t="s">
        <v>389</v>
      </c>
      <c r="C231" s="271">
        <v>39.450000000000003</v>
      </c>
      <c r="D231" s="272">
        <v>39.633333333333333</v>
      </c>
      <c r="E231" s="272">
        <v>38.966666666666669</v>
      </c>
      <c r="F231" s="272">
        <v>38.483333333333334</v>
      </c>
      <c r="G231" s="272">
        <v>37.81666666666667</v>
      </c>
      <c r="H231" s="272">
        <v>40.116666666666667</v>
      </c>
      <c r="I231" s="272">
        <v>40.783333333333339</v>
      </c>
      <c r="J231" s="272">
        <v>41.266666666666666</v>
      </c>
      <c r="K231" s="271">
        <v>40.299999999999997</v>
      </c>
      <c r="L231" s="271">
        <v>39.15</v>
      </c>
      <c r="M231" s="271">
        <v>8.7111400000000003</v>
      </c>
      <c r="N231" s="1"/>
      <c r="O231" s="1"/>
    </row>
    <row r="232" spans="1:15" ht="12.75" customHeight="1">
      <c r="A232" s="30">
        <v>222</v>
      </c>
      <c r="B232" s="281" t="s">
        <v>137</v>
      </c>
      <c r="C232" s="271">
        <v>309.5</v>
      </c>
      <c r="D232" s="272">
        <v>309</v>
      </c>
      <c r="E232" s="272">
        <v>307.64999999999998</v>
      </c>
      <c r="F232" s="272">
        <v>305.79999999999995</v>
      </c>
      <c r="G232" s="272">
        <v>304.44999999999993</v>
      </c>
      <c r="H232" s="272">
        <v>310.85000000000002</v>
      </c>
      <c r="I232" s="272">
        <v>312.20000000000005</v>
      </c>
      <c r="J232" s="272">
        <v>314.05000000000007</v>
      </c>
      <c r="K232" s="271">
        <v>310.35000000000002</v>
      </c>
      <c r="L232" s="271">
        <v>307.14999999999998</v>
      </c>
      <c r="M232" s="271">
        <v>159.01918000000001</v>
      </c>
      <c r="N232" s="1"/>
      <c r="O232" s="1"/>
    </row>
    <row r="233" spans="1:15" ht="12.75" customHeight="1">
      <c r="A233" s="30">
        <v>223</v>
      </c>
      <c r="B233" s="281" t="s">
        <v>390</v>
      </c>
      <c r="C233" s="271">
        <v>117.9</v>
      </c>
      <c r="D233" s="272">
        <v>118.58333333333333</v>
      </c>
      <c r="E233" s="272">
        <v>115.31666666666666</v>
      </c>
      <c r="F233" s="272">
        <v>112.73333333333333</v>
      </c>
      <c r="G233" s="272">
        <v>109.46666666666667</v>
      </c>
      <c r="H233" s="272">
        <v>121.16666666666666</v>
      </c>
      <c r="I233" s="272">
        <v>124.43333333333334</v>
      </c>
      <c r="J233" s="272">
        <v>127.01666666666665</v>
      </c>
      <c r="K233" s="271">
        <v>121.85</v>
      </c>
      <c r="L233" s="271">
        <v>116</v>
      </c>
      <c r="M233" s="271">
        <v>14.62848</v>
      </c>
      <c r="N233" s="1"/>
      <c r="O233" s="1"/>
    </row>
    <row r="234" spans="1:15" ht="12.75" customHeight="1">
      <c r="A234" s="30">
        <v>224</v>
      </c>
      <c r="B234" s="281" t="s">
        <v>391</v>
      </c>
      <c r="C234" s="271">
        <v>189.1</v>
      </c>
      <c r="D234" s="272">
        <v>189.35</v>
      </c>
      <c r="E234" s="272">
        <v>184.85</v>
      </c>
      <c r="F234" s="272">
        <v>180.6</v>
      </c>
      <c r="G234" s="272">
        <v>176.1</v>
      </c>
      <c r="H234" s="272">
        <v>193.6</v>
      </c>
      <c r="I234" s="272">
        <v>198.1</v>
      </c>
      <c r="J234" s="272">
        <v>202.35</v>
      </c>
      <c r="K234" s="271">
        <v>193.85</v>
      </c>
      <c r="L234" s="271">
        <v>185.1</v>
      </c>
      <c r="M234" s="271">
        <v>13.44941</v>
      </c>
      <c r="N234" s="1"/>
      <c r="O234" s="1"/>
    </row>
    <row r="235" spans="1:15" ht="12.75" customHeight="1">
      <c r="A235" s="30">
        <v>225</v>
      </c>
      <c r="B235" s="281" t="s">
        <v>123</v>
      </c>
      <c r="C235" s="271">
        <v>121.1</v>
      </c>
      <c r="D235" s="272">
        <v>120.46666666666665</v>
      </c>
      <c r="E235" s="272">
        <v>118.23333333333331</v>
      </c>
      <c r="F235" s="272">
        <v>115.36666666666665</v>
      </c>
      <c r="G235" s="272">
        <v>113.1333333333333</v>
      </c>
      <c r="H235" s="272">
        <v>123.33333333333331</v>
      </c>
      <c r="I235" s="272">
        <v>125.56666666666666</v>
      </c>
      <c r="J235" s="272">
        <v>128.43333333333334</v>
      </c>
      <c r="K235" s="271">
        <v>122.7</v>
      </c>
      <c r="L235" s="271">
        <v>117.6</v>
      </c>
      <c r="M235" s="271">
        <v>143.2773</v>
      </c>
      <c r="N235" s="1"/>
      <c r="O235" s="1"/>
    </row>
    <row r="236" spans="1:15" ht="12.75" customHeight="1">
      <c r="A236" s="30">
        <v>226</v>
      </c>
      <c r="B236" s="281" t="s">
        <v>392</v>
      </c>
      <c r="C236" s="271">
        <v>71.3</v>
      </c>
      <c r="D236" s="272">
        <v>71.733333333333334</v>
      </c>
      <c r="E236" s="272">
        <v>69.766666666666666</v>
      </c>
      <c r="F236" s="272">
        <v>68.233333333333334</v>
      </c>
      <c r="G236" s="272">
        <v>66.266666666666666</v>
      </c>
      <c r="H236" s="272">
        <v>73.266666666666666</v>
      </c>
      <c r="I236" s="272">
        <v>75.233333333333334</v>
      </c>
      <c r="J236" s="272">
        <v>76.766666666666666</v>
      </c>
      <c r="K236" s="271">
        <v>73.7</v>
      </c>
      <c r="L236" s="271">
        <v>70.2</v>
      </c>
      <c r="M236" s="271">
        <v>72.256919999999994</v>
      </c>
      <c r="N236" s="1"/>
      <c r="O236" s="1"/>
    </row>
    <row r="237" spans="1:15" ht="12.75" customHeight="1">
      <c r="A237" s="30">
        <v>227</v>
      </c>
      <c r="B237" s="281" t="s">
        <v>263</v>
      </c>
      <c r="C237" s="271">
        <v>4486.5</v>
      </c>
      <c r="D237" s="272">
        <v>4452.45</v>
      </c>
      <c r="E237" s="272">
        <v>4337.0499999999993</v>
      </c>
      <c r="F237" s="272">
        <v>4187.5999999999995</v>
      </c>
      <c r="G237" s="272">
        <v>4072.1999999999989</v>
      </c>
      <c r="H237" s="272">
        <v>4601.8999999999996</v>
      </c>
      <c r="I237" s="272">
        <v>4717.2999999999993</v>
      </c>
      <c r="J237" s="272">
        <v>4866.75</v>
      </c>
      <c r="K237" s="271">
        <v>4567.8500000000004</v>
      </c>
      <c r="L237" s="271">
        <v>4303</v>
      </c>
      <c r="M237" s="271">
        <v>5.0298699999999998</v>
      </c>
      <c r="N237" s="1"/>
      <c r="O237" s="1"/>
    </row>
    <row r="238" spans="1:15" ht="12.75" customHeight="1">
      <c r="A238" s="30">
        <v>228</v>
      </c>
      <c r="B238" s="281" t="s">
        <v>393</v>
      </c>
      <c r="C238" s="271">
        <v>175</v>
      </c>
      <c r="D238" s="272">
        <v>175.31666666666669</v>
      </c>
      <c r="E238" s="272">
        <v>170.98333333333338</v>
      </c>
      <c r="F238" s="272">
        <v>166.9666666666667</v>
      </c>
      <c r="G238" s="272">
        <v>162.63333333333338</v>
      </c>
      <c r="H238" s="272">
        <v>179.33333333333337</v>
      </c>
      <c r="I238" s="272">
        <v>183.66666666666669</v>
      </c>
      <c r="J238" s="272">
        <v>187.68333333333337</v>
      </c>
      <c r="K238" s="271">
        <v>179.65</v>
      </c>
      <c r="L238" s="271">
        <v>171.3</v>
      </c>
      <c r="M238" s="271">
        <v>44.872729999999997</v>
      </c>
      <c r="N238" s="1"/>
      <c r="O238" s="1"/>
    </row>
    <row r="239" spans="1:15" ht="12.75" customHeight="1">
      <c r="A239" s="30">
        <v>229</v>
      </c>
      <c r="B239" s="281" t="s">
        <v>394</v>
      </c>
      <c r="C239" s="271">
        <v>163.30000000000001</v>
      </c>
      <c r="D239" s="272">
        <v>164.11666666666665</v>
      </c>
      <c r="E239" s="272">
        <v>160.3833333333333</v>
      </c>
      <c r="F239" s="272">
        <v>157.46666666666664</v>
      </c>
      <c r="G239" s="272">
        <v>153.73333333333329</v>
      </c>
      <c r="H239" s="272">
        <v>167.0333333333333</v>
      </c>
      <c r="I239" s="272">
        <v>170.76666666666665</v>
      </c>
      <c r="J239" s="272">
        <v>173.68333333333331</v>
      </c>
      <c r="K239" s="271">
        <v>167.85</v>
      </c>
      <c r="L239" s="271">
        <v>161.19999999999999</v>
      </c>
      <c r="M239" s="271">
        <v>72.913489999999996</v>
      </c>
      <c r="N239" s="1"/>
      <c r="O239" s="1"/>
    </row>
    <row r="240" spans="1:15" ht="12.75" customHeight="1">
      <c r="A240" s="30">
        <v>230</v>
      </c>
      <c r="B240" s="281" t="s">
        <v>130</v>
      </c>
      <c r="C240" s="271">
        <v>270.45</v>
      </c>
      <c r="D240" s="272">
        <v>270.40000000000003</v>
      </c>
      <c r="E240" s="272">
        <v>265.50000000000006</v>
      </c>
      <c r="F240" s="272">
        <v>260.55</v>
      </c>
      <c r="G240" s="272">
        <v>255.65000000000003</v>
      </c>
      <c r="H240" s="272">
        <v>275.35000000000008</v>
      </c>
      <c r="I240" s="272">
        <v>280.25000000000006</v>
      </c>
      <c r="J240" s="272">
        <v>285.2000000000001</v>
      </c>
      <c r="K240" s="271">
        <v>275.3</v>
      </c>
      <c r="L240" s="271">
        <v>265.45</v>
      </c>
      <c r="M240" s="271">
        <v>49.657119999999999</v>
      </c>
      <c r="N240" s="1"/>
      <c r="O240" s="1"/>
    </row>
    <row r="241" spans="1:15" ht="12.75" customHeight="1">
      <c r="A241" s="30">
        <v>231</v>
      </c>
      <c r="B241" s="281" t="s">
        <v>135</v>
      </c>
      <c r="C241" s="271">
        <v>71.2</v>
      </c>
      <c r="D241" s="272">
        <v>71.116666666666674</v>
      </c>
      <c r="E241" s="272">
        <v>70.633333333333354</v>
      </c>
      <c r="F241" s="272">
        <v>70.066666666666677</v>
      </c>
      <c r="G241" s="272">
        <v>69.583333333333357</v>
      </c>
      <c r="H241" s="272">
        <v>71.683333333333351</v>
      </c>
      <c r="I241" s="272">
        <v>72.166666666666671</v>
      </c>
      <c r="J241" s="272">
        <v>72.733333333333348</v>
      </c>
      <c r="K241" s="271">
        <v>71.599999999999994</v>
      </c>
      <c r="L241" s="271">
        <v>70.55</v>
      </c>
      <c r="M241" s="271">
        <v>250.24629999999999</v>
      </c>
      <c r="N241" s="1"/>
      <c r="O241" s="1"/>
    </row>
    <row r="242" spans="1:15" ht="12.75" customHeight="1">
      <c r="A242" s="30">
        <v>232</v>
      </c>
      <c r="B242" s="281" t="s">
        <v>395</v>
      </c>
      <c r="C242" s="271">
        <v>17.75</v>
      </c>
      <c r="D242" s="272">
        <v>17.866666666666667</v>
      </c>
      <c r="E242" s="272">
        <v>17.533333333333335</v>
      </c>
      <c r="F242" s="272">
        <v>17.316666666666666</v>
      </c>
      <c r="G242" s="272">
        <v>16.983333333333334</v>
      </c>
      <c r="H242" s="272">
        <v>18.083333333333336</v>
      </c>
      <c r="I242" s="272">
        <v>18.416666666666664</v>
      </c>
      <c r="J242" s="272">
        <v>18.633333333333336</v>
      </c>
      <c r="K242" s="271">
        <v>18.2</v>
      </c>
      <c r="L242" s="271">
        <v>17.649999999999999</v>
      </c>
      <c r="M242" s="271">
        <v>18.623619999999999</v>
      </c>
      <c r="N242" s="1"/>
      <c r="O242" s="1"/>
    </row>
    <row r="243" spans="1:15" ht="12.75" customHeight="1">
      <c r="A243" s="30">
        <v>233</v>
      </c>
      <c r="B243" s="281" t="s">
        <v>136</v>
      </c>
      <c r="C243" s="271">
        <v>639</v>
      </c>
      <c r="D243" s="272">
        <v>639.81666666666672</v>
      </c>
      <c r="E243" s="272">
        <v>630.23333333333346</v>
      </c>
      <c r="F243" s="272">
        <v>621.4666666666667</v>
      </c>
      <c r="G243" s="272">
        <v>611.88333333333344</v>
      </c>
      <c r="H243" s="272">
        <v>648.58333333333348</v>
      </c>
      <c r="I243" s="272">
        <v>658.16666666666674</v>
      </c>
      <c r="J243" s="272">
        <v>666.93333333333351</v>
      </c>
      <c r="K243" s="271">
        <v>649.4</v>
      </c>
      <c r="L243" s="271">
        <v>631.04999999999995</v>
      </c>
      <c r="M243" s="271">
        <v>17.944430000000001</v>
      </c>
      <c r="N243" s="1"/>
      <c r="O243" s="1"/>
    </row>
    <row r="244" spans="1:15" ht="12.75" customHeight="1">
      <c r="A244" s="30">
        <v>234</v>
      </c>
      <c r="B244" s="281" t="s">
        <v>793</v>
      </c>
      <c r="C244" s="271">
        <v>21.3</v>
      </c>
      <c r="D244" s="272">
        <v>21.366666666666664</v>
      </c>
      <c r="E244" s="272">
        <v>21.083333333333329</v>
      </c>
      <c r="F244" s="272">
        <v>20.866666666666664</v>
      </c>
      <c r="G244" s="272">
        <v>20.583333333333329</v>
      </c>
      <c r="H244" s="272">
        <v>21.583333333333329</v>
      </c>
      <c r="I244" s="272">
        <v>21.866666666666667</v>
      </c>
      <c r="J244" s="272">
        <v>22.083333333333329</v>
      </c>
      <c r="K244" s="271">
        <v>21.65</v>
      </c>
      <c r="L244" s="271">
        <v>21.15</v>
      </c>
      <c r="M244" s="271">
        <v>51.799079999999996</v>
      </c>
      <c r="N244" s="1"/>
      <c r="O244" s="1"/>
    </row>
    <row r="245" spans="1:15" ht="12.75" customHeight="1">
      <c r="A245" s="30">
        <v>235</v>
      </c>
      <c r="B245" s="281" t="s">
        <v>800</v>
      </c>
      <c r="C245" s="271">
        <v>1582.6</v>
      </c>
      <c r="D245" s="272">
        <v>1576.3166666666666</v>
      </c>
      <c r="E245" s="272">
        <v>1547.2833333333333</v>
      </c>
      <c r="F245" s="272">
        <v>1511.9666666666667</v>
      </c>
      <c r="G245" s="272">
        <v>1482.9333333333334</v>
      </c>
      <c r="H245" s="272">
        <v>1611.6333333333332</v>
      </c>
      <c r="I245" s="272">
        <v>1640.6666666666665</v>
      </c>
      <c r="J245" s="272">
        <v>1675.9833333333331</v>
      </c>
      <c r="K245" s="271">
        <v>1605.35</v>
      </c>
      <c r="L245" s="271">
        <v>1541</v>
      </c>
      <c r="M245" s="271">
        <v>0.61638999999999999</v>
      </c>
      <c r="N245" s="1"/>
      <c r="O245" s="1"/>
    </row>
    <row r="246" spans="1:15" ht="12.75" customHeight="1">
      <c r="A246" s="30">
        <v>236</v>
      </c>
      <c r="B246" s="281" t="s">
        <v>396</v>
      </c>
      <c r="C246" s="271">
        <v>139.94999999999999</v>
      </c>
      <c r="D246" s="272">
        <v>141.05000000000001</v>
      </c>
      <c r="E246" s="272">
        <v>137.20000000000002</v>
      </c>
      <c r="F246" s="272">
        <v>134.45000000000002</v>
      </c>
      <c r="G246" s="272">
        <v>130.60000000000002</v>
      </c>
      <c r="H246" s="272">
        <v>143.80000000000001</v>
      </c>
      <c r="I246" s="272">
        <v>147.65000000000003</v>
      </c>
      <c r="J246" s="272">
        <v>150.4</v>
      </c>
      <c r="K246" s="271">
        <v>144.9</v>
      </c>
      <c r="L246" s="271">
        <v>138.30000000000001</v>
      </c>
      <c r="M246" s="271">
        <v>3.9538199999999999</v>
      </c>
      <c r="N246" s="1"/>
      <c r="O246" s="1"/>
    </row>
    <row r="247" spans="1:15" ht="12.75" customHeight="1">
      <c r="A247" s="30">
        <v>237</v>
      </c>
      <c r="B247" s="281" t="s">
        <v>397</v>
      </c>
      <c r="C247" s="271">
        <v>401.9</v>
      </c>
      <c r="D247" s="272">
        <v>401.2833333333333</v>
      </c>
      <c r="E247" s="272">
        <v>394.56666666666661</v>
      </c>
      <c r="F247" s="272">
        <v>387.23333333333329</v>
      </c>
      <c r="G247" s="272">
        <v>380.51666666666659</v>
      </c>
      <c r="H247" s="272">
        <v>408.61666666666662</v>
      </c>
      <c r="I247" s="272">
        <v>415.33333333333331</v>
      </c>
      <c r="J247" s="272">
        <v>422.66666666666663</v>
      </c>
      <c r="K247" s="271">
        <v>408</v>
      </c>
      <c r="L247" s="271">
        <v>393.95</v>
      </c>
      <c r="M247" s="271">
        <v>1.43719</v>
      </c>
      <c r="N247" s="1"/>
      <c r="O247" s="1"/>
    </row>
    <row r="248" spans="1:15" ht="12.75" customHeight="1">
      <c r="A248" s="30">
        <v>238</v>
      </c>
      <c r="B248" s="281" t="s">
        <v>129</v>
      </c>
      <c r="C248" s="271">
        <v>351.55</v>
      </c>
      <c r="D248" s="272">
        <v>350.75</v>
      </c>
      <c r="E248" s="272">
        <v>347.3</v>
      </c>
      <c r="F248" s="272">
        <v>343.05</v>
      </c>
      <c r="G248" s="272">
        <v>339.6</v>
      </c>
      <c r="H248" s="272">
        <v>355</v>
      </c>
      <c r="I248" s="272">
        <v>358.45000000000005</v>
      </c>
      <c r="J248" s="272">
        <v>362.7</v>
      </c>
      <c r="K248" s="271">
        <v>354.2</v>
      </c>
      <c r="L248" s="271">
        <v>346.5</v>
      </c>
      <c r="M248" s="271">
        <v>32.765529999999998</v>
      </c>
      <c r="N248" s="1"/>
      <c r="O248" s="1"/>
    </row>
    <row r="249" spans="1:15" ht="12.75" customHeight="1">
      <c r="A249" s="30">
        <v>239</v>
      </c>
      <c r="B249" s="281" t="s">
        <v>133</v>
      </c>
      <c r="C249" s="271">
        <v>203.3</v>
      </c>
      <c r="D249" s="272">
        <v>204.45000000000002</v>
      </c>
      <c r="E249" s="272">
        <v>200.90000000000003</v>
      </c>
      <c r="F249" s="272">
        <v>198.50000000000003</v>
      </c>
      <c r="G249" s="272">
        <v>194.95000000000005</v>
      </c>
      <c r="H249" s="272">
        <v>206.85000000000002</v>
      </c>
      <c r="I249" s="272">
        <v>210.40000000000003</v>
      </c>
      <c r="J249" s="272">
        <v>212.8</v>
      </c>
      <c r="K249" s="271">
        <v>208</v>
      </c>
      <c r="L249" s="271">
        <v>202.05</v>
      </c>
      <c r="M249" s="271">
        <v>43.405119999999997</v>
      </c>
      <c r="N249" s="1"/>
      <c r="O249" s="1"/>
    </row>
    <row r="250" spans="1:15" ht="12.75" customHeight="1">
      <c r="A250" s="30">
        <v>240</v>
      </c>
      <c r="B250" s="281" t="s">
        <v>132</v>
      </c>
      <c r="C250" s="271">
        <v>1050.2</v>
      </c>
      <c r="D250" s="272">
        <v>1055.6166666666668</v>
      </c>
      <c r="E250" s="272">
        <v>1038.3833333333337</v>
      </c>
      <c r="F250" s="272">
        <v>1026.5666666666668</v>
      </c>
      <c r="G250" s="272">
        <v>1009.3333333333337</v>
      </c>
      <c r="H250" s="272">
        <v>1067.4333333333336</v>
      </c>
      <c r="I250" s="272">
        <v>1084.6666666666667</v>
      </c>
      <c r="J250" s="272">
        <v>1096.4833333333336</v>
      </c>
      <c r="K250" s="271">
        <v>1072.8499999999999</v>
      </c>
      <c r="L250" s="271">
        <v>1043.8</v>
      </c>
      <c r="M250" s="271">
        <v>21.427199999999999</v>
      </c>
      <c r="N250" s="1"/>
      <c r="O250" s="1"/>
    </row>
    <row r="251" spans="1:15" ht="12.75" customHeight="1">
      <c r="A251" s="30">
        <v>241</v>
      </c>
      <c r="B251" s="281" t="s">
        <v>398</v>
      </c>
      <c r="C251" s="271">
        <v>15.9</v>
      </c>
      <c r="D251" s="272">
        <v>16.033333333333335</v>
      </c>
      <c r="E251" s="272">
        <v>14.966666666666669</v>
      </c>
      <c r="F251" s="272">
        <v>14.033333333333333</v>
      </c>
      <c r="G251" s="272">
        <v>12.966666666666667</v>
      </c>
      <c r="H251" s="272">
        <v>16.966666666666669</v>
      </c>
      <c r="I251" s="272">
        <v>18.033333333333339</v>
      </c>
      <c r="J251" s="272">
        <v>18.966666666666672</v>
      </c>
      <c r="K251" s="271">
        <v>17.100000000000001</v>
      </c>
      <c r="L251" s="271">
        <v>15.1</v>
      </c>
      <c r="M251" s="271">
        <v>251.03424000000001</v>
      </c>
      <c r="N251" s="1"/>
      <c r="O251" s="1"/>
    </row>
    <row r="252" spans="1:15" ht="12.75" customHeight="1">
      <c r="A252" s="30">
        <v>242</v>
      </c>
      <c r="B252" s="281" t="s">
        <v>164</v>
      </c>
      <c r="C252" s="271">
        <v>4258.05</v>
      </c>
      <c r="D252" s="272">
        <v>4272.9666666666662</v>
      </c>
      <c r="E252" s="272">
        <v>4155.9833333333327</v>
      </c>
      <c r="F252" s="272">
        <v>4053.9166666666661</v>
      </c>
      <c r="G252" s="272">
        <v>3936.9333333333325</v>
      </c>
      <c r="H252" s="272">
        <v>4375.0333333333328</v>
      </c>
      <c r="I252" s="272">
        <v>4492.0166666666664</v>
      </c>
      <c r="J252" s="272">
        <v>4594.083333333333</v>
      </c>
      <c r="K252" s="271">
        <v>4389.95</v>
      </c>
      <c r="L252" s="271">
        <v>4170.8999999999996</v>
      </c>
      <c r="M252" s="271">
        <v>5.2192699999999999</v>
      </c>
      <c r="N252" s="1"/>
      <c r="O252" s="1"/>
    </row>
    <row r="253" spans="1:15" ht="12.75" customHeight="1">
      <c r="A253" s="30">
        <v>243</v>
      </c>
      <c r="B253" s="281" t="s">
        <v>134</v>
      </c>
      <c r="C253" s="271">
        <v>1599.9</v>
      </c>
      <c r="D253" s="272">
        <v>1592.8999999999999</v>
      </c>
      <c r="E253" s="272">
        <v>1581.9499999999998</v>
      </c>
      <c r="F253" s="272">
        <v>1564</v>
      </c>
      <c r="G253" s="272">
        <v>1553.05</v>
      </c>
      <c r="H253" s="272">
        <v>1610.8499999999997</v>
      </c>
      <c r="I253" s="272">
        <v>1621.8</v>
      </c>
      <c r="J253" s="272">
        <v>1639.7499999999995</v>
      </c>
      <c r="K253" s="271">
        <v>1603.85</v>
      </c>
      <c r="L253" s="271">
        <v>1574.95</v>
      </c>
      <c r="M253" s="271">
        <v>74.022090000000006</v>
      </c>
      <c r="N253" s="1"/>
      <c r="O253" s="1"/>
    </row>
    <row r="254" spans="1:15" ht="12.75" customHeight="1">
      <c r="A254" s="30">
        <v>244</v>
      </c>
      <c r="B254" s="281" t="s">
        <v>399</v>
      </c>
      <c r="C254" s="271">
        <v>586.70000000000005</v>
      </c>
      <c r="D254" s="272">
        <v>596.7166666666667</v>
      </c>
      <c r="E254" s="272">
        <v>574.08333333333337</v>
      </c>
      <c r="F254" s="272">
        <v>561.4666666666667</v>
      </c>
      <c r="G254" s="272">
        <v>538.83333333333337</v>
      </c>
      <c r="H254" s="272">
        <v>609.33333333333337</v>
      </c>
      <c r="I254" s="272">
        <v>631.96666666666658</v>
      </c>
      <c r="J254" s="272">
        <v>644.58333333333337</v>
      </c>
      <c r="K254" s="271">
        <v>619.35</v>
      </c>
      <c r="L254" s="271">
        <v>584.1</v>
      </c>
      <c r="M254" s="271">
        <v>19.67961</v>
      </c>
      <c r="N254" s="1"/>
      <c r="O254" s="1"/>
    </row>
    <row r="255" spans="1:15" ht="12.75" customHeight="1">
      <c r="A255" s="30">
        <v>245</v>
      </c>
      <c r="B255" s="281" t="s">
        <v>400</v>
      </c>
      <c r="C255" s="271">
        <v>620.29999999999995</v>
      </c>
      <c r="D255" s="272">
        <v>616.36666666666667</v>
      </c>
      <c r="E255" s="272">
        <v>608.0333333333333</v>
      </c>
      <c r="F255" s="272">
        <v>595.76666666666665</v>
      </c>
      <c r="G255" s="272">
        <v>587.43333333333328</v>
      </c>
      <c r="H255" s="272">
        <v>628.63333333333333</v>
      </c>
      <c r="I255" s="272">
        <v>636.96666666666658</v>
      </c>
      <c r="J255" s="272">
        <v>649.23333333333335</v>
      </c>
      <c r="K255" s="271">
        <v>624.70000000000005</v>
      </c>
      <c r="L255" s="271">
        <v>604.1</v>
      </c>
      <c r="M255" s="271">
        <v>5.4136800000000003</v>
      </c>
      <c r="N255" s="1"/>
      <c r="O255" s="1"/>
    </row>
    <row r="256" spans="1:15" ht="12.75" customHeight="1">
      <c r="A256" s="30">
        <v>246</v>
      </c>
      <c r="B256" s="281" t="s">
        <v>131</v>
      </c>
      <c r="C256" s="271">
        <v>1986.1</v>
      </c>
      <c r="D256" s="272">
        <v>1972.8999999999999</v>
      </c>
      <c r="E256" s="272">
        <v>1931.7999999999997</v>
      </c>
      <c r="F256" s="272">
        <v>1877.4999999999998</v>
      </c>
      <c r="G256" s="272">
        <v>1836.3999999999996</v>
      </c>
      <c r="H256" s="272">
        <v>2027.1999999999998</v>
      </c>
      <c r="I256" s="272">
        <v>2068.2999999999997</v>
      </c>
      <c r="J256" s="272">
        <v>2122.6</v>
      </c>
      <c r="K256" s="271">
        <v>2014</v>
      </c>
      <c r="L256" s="271">
        <v>1918.6</v>
      </c>
      <c r="M256" s="271">
        <v>18.788170000000001</v>
      </c>
      <c r="N256" s="1"/>
      <c r="O256" s="1"/>
    </row>
    <row r="257" spans="1:15" ht="12.75" customHeight="1">
      <c r="A257" s="30">
        <v>247</v>
      </c>
      <c r="B257" s="281" t="s">
        <v>264</v>
      </c>
      <c r="C257" s="271">
        <v>1024.95</v>
      </c>
      <c r="D257" s="272">
        <v>1008.3333333333334</v>
      </c>
      <c r="E257" s="272">
        <v>988.66666666666674</v>
      </c>
      <c r="F257" s="272">
        <v>952.38333333333333</v>
      </c>
      <c r="G257" s="272">
        <v>932.7166666666667</v>
      </c>
      <c r="H257" s="272">
        <v>1044.6166666666668</v>
      </c>
      <c r="I257" s="272">
        <v>1064.2833333333335</v>
      </c>
      <c r="J257" s="272">
        <v>1100.5666666666668</v>
      </c>
      <c r="K257" s="271">
        <v>1028</v>
      </c>
      <c r="L257" s="271">
        <v>972.05</v>
      </c>
      <c r="M257" s="271">
        <v>4.4812000000000003</v>
      </c>
      <c r="N257" s="1"/>
      <c r="O257" s="1"/>
    </row>
    <row r="258" spans="1:15" ht="12.75" customHeight="1">
      <c r="A258" s="30">
        <v>248</v>
      </c>
      <c r="B258" s="281" t="s">
        <v>401</v>
      </c>
      <c r="C258" s="271">
        <v>1815.25</v>
      </c>
      <c r="D258" s="272">
        <v>1810.0999999999997</v>
      </c>
      <c r="E258" s="272">
        <v>1795.2499999999993</v>
      </c>
      <c r="F258" s="272">
        <v>1775.2499999999995</v>
      </c>
      <c r="G258" s="272">
        <v>1760.3999999999992</v>
      </c>
      <c r="H258" s="272">
        <v>1830.0999999999995</v>
      </c>
      <c r="I258" s="272">
        <v>1844.9499999999998</v>
      </c>
      <c r="J258" s="272">
        <v>1864.9499999999996</v>
      </c>
      <c r="K258" s="271">
        <v>1824.95</v>
      </c>
      <c r="L258" s="271">
        <v>1790.1</v>
      </c>
      <c r="M258" s="271">
        <v>0.67276000000000002</v>
      </c>
      <c r="N258" s="1"/>
      <c r="O258" s="1"/>
    </row>
    <row r="259" spans="1:15" ht="12.75" customHeight="1">
      <c r="A259" s="30">
        <v>249</v>
      </c>
      <c r="B259" s="281" t="s">
        <v>402</v>
      </c>
      <c r="C259" s="271">
        <v>2536.6</v>
      </c>
      <c r="D259" s="272">
        <v>2533.7333333333331</v>
      </c>
      <c r="E259" s="272">
        <v>2488.8666666666663</v>
      </c>
      <c r="F259" s="272">
        <v>2441.1333333333332</v>
      </c>
      <c r="G259" s="272">
        <v>2396.2666666666664</v>
      </c>
      <c r="H259" s="272">
        <v>2581.4666666666662</v>
      </c>
      <c r="I259" s="272">
        <v>2626.333333333333</v>
      </c>
      <c r="J259" s="272">
        <v>2674.0666666666662</v>
      </c>
      <c r="K259" s="271">
        <v>2578.6</v>
      </c>
      <c r="L259" s="271">
        <v>2486</v>
      </c>
      <c r="M259" s="271">
        <v>1.3039099999999999</v>
      </c>
      <c r="N259" s="1"/>
      <c r="O259" s="1"/>
    </row>
    <row r="260" spans="1:15" ht="12.75" customHeight="1">
      <c r="A260" s="30">
        <v>250</v>
      </c>
      <c r="B260" s="281" t="s">
        <v>403</v>
      </c>
      <c r="C260" s="271">
        <v>458.8</v>
      </c>
      <c r="D260" s="272">
        <v>463.61666666666662</v>
      </c>
      <c r="E260" s="272">
        <v>449.83333333333326</v>
      </c>
      <c r="F260" s="272">
        <v>440.86666666666662</v>
      </c>
      <c r="G260" s="272">
        <v>427.08333333333326</v>
      </c>
      <c r="H260" s="272">
        <v>472.58333333333326</v>
      </c>
      <c r="I260" s="272">
        <v>486.36666666666667</v>
      </c>
      <c r="J260" s="272">
        <v>495.33333333333326</v>
      </c>
      <c r="K260" s="271">
        <v>477.4</v>
      </c>
      <c r="L260" s="271">
        <v>454.65</v>
      </c>
      <c r="M260" s="271">
        <v>4.7238800000000003</v>
      </c>
      <c r="N260" s="1"/>
      <c r="O260" s="1"/>
    </row>
    <row r="261" spans="1:15" ht="12.75" customHeight="1">
      <c r="A261" s="30">
        <v>251</v>
      </c>
      <c r="B261" s="281" t="s">
        <v>404</v>
      </c>
      <c r="C261" s="271">
        <v>389.8</v>
      </c>
      <c r="D261" s="272">
        <v>391.36666666666662</v>
      </c>
      <c r="E261" s="272">
        <v>380.73333333333323</v>
      </c>
      <c r="F261" s="272">
        <v>371.66666666666663</v>
      </c>
      <c r="G261" s="272">
        <v>361.03333333333325</v>
      </c>
      <c r="H261" s="272">
        <v>400.43333333333322</v>
      </c>
      <c r="I261" s="272">
        <v>411.06666666666655</v>
      </c>
      <c r="J261" s="272">
        <v>420.13333333333321</v>
      </c>
      <c r="K261" s="271">
        <v>402</v>
      </c>
      <c r="L261" s="271">
        <v>382.3</v>
      </c>
      <c r="M261" s="271">
        <v>31.96611</v>
      </c>
      <c r="N261" s="1"/>
      <c r="O261" s="1"/>
    </row>
    <row r="262" spans="1:15" ht="12.75" customHeight="1">
      <c r="A262" s="30">
        <v>252</v>
      </c>
      <c r="B262" s="281" t="s">
        <v>405</v>
      </c>
      <c r="C262" s="271">
        <v>61.45</v>
      </c>
      <c r="D262" s="272">
        <v>62</v>
      </c>
      <c r="E262" s="272">
        <v>60.7</v>
      </c>
      <c r="F262" s="272">
        <v>59.95</v>
      </c>
      <c r="G262" s="272">
        <v>58.650000000000006</v>
      </c>
      <c r="H262" s="272">
        <v>62.75</v>
      </c>
      <c r="I262" s="272">
        <v>64.05</v>
      </c>
      <c r="J262" s="272">
        <v>64.8</v>
      </c>
      <c r="K262" s="271">
        <v>63.3</v>
      </c>
      <c r="L262" s="271">
        <v>61.25</v>
      </c>
      <c r="M262" s="271">
        <v>8.2442399999999996</v>
      </c>
      <c r="N262" s="1"/>
      <c r="O262" s="1"/>
    </row>
    <row r="263" spans="1:15" ht="12.75" customHeight="1">
      <c r="A263" s="30">
        <v>253</v>
      </c>
      <c r="B263" s="281" t="s">
        <v>265</v>
      </c>
      <c r="C263" s="271">
        <v>273.7</v>
      </c>
      <c r="D263" s="272">
        <v>267.8</v>
      </c>
      <c r="E263" s="272">
        <v>260.90000000000003</v>
      </c>
      <c r="F263" s="272">
        <v>248.10000000000002</v>
      </c>
      <c r="G263" s="272">
        <v>241.20000000000005</v>
      </c>
      <c r="H263" s="272">
        <v>280.60000000000002</v>
      </c>
      <c r="I263" s="272">
        <v>287.5</v>
      </c>
      <c r="J263" s="272">
        <v>300.3</v>
      </c>
      <c r="K263" s="271">
        <v>274.7</v>
      </c>
      <c r="L263" s="271">
        <v>255</v>
      </c>
      <c r="M263" s="271">
        <v>28.66873</v>
      </c>
      <c r="N263" s="1"/>
      <c r="O263" s="1"/>
    </row>
    <row r="264" spans="1:15" ht="12.75" customHeight="1">
      <c r="A264" s="30">
        <v>254</v>
      </c>
      <c r="B264" s="281" t="s">
        <v>139</v>
      </c>
      <c r="C264" s="271">
        <v>664.35</v>
      </c>
      <c r="D264" s="272">
        <v>663.56666666666672</v>
      </c>
      <c r="E264" s="272">
        <v>653.68333333333339</v>
      </c>
      <c r="F264" s="272">
        <v>643.01666666666665</v>
      </c>
      <c r="G264" s="272">
        <v>633.13333333333333</v>
      </c>
      <c r="H264" s="272">
        <v>674.23333333333346</v>
      </c>
      <c r="I264" s="272">
        <v>684.1166666666669</v>
      </c>
      <c r="J264" s="272">
        <v>694.78333333333353</v>
      </c>
      <c r="K264" s="271">
        <v>673.45</v>
      </c>
      <c r="L264" s="271">
        <v>652.9</v>
      </c>
      <c r="M264" s="271">
        <v>47.056750000000001</v>
      </c>
      <c r="N264" s="1"/>
      <c r="O264" s="1"/>
    </row>
    <row r="265" spans="1:15" ht="12.75" customHeight="1">
      <c r="A265" s="30">
        <v>255</v>
      </c>
      <c r="B265" s="281" t="s">
        <v>406</v>
      </c>
      <c r="C265" s="271">
        <v>120.9</v>
      </c>
      <c r="D265" s="272">
        <v>122.2</v>
      </c>
      <c r="E265" s="272">
        <v>118.25</v>
      </c>
      <c r="F265" s="272">
        <v>115.6</v>
      </c>
      <c r="G265" s="272">
        <v>111.64999999999999</v>
      </c>
      <c r="H265" s="272">
        <v>124.85000000000001</v>
      </c>
      <c r="I265" s="272">
        <v>128.80000000000001</v>
      </c>
      <c r="J265" s="272">
        <v>131.45000000000002</v>
      </c>
      <c r="K265" s="271">
        <v>126.15</v>
      </c>
      <c r="L265" s="271">
        <v>119.55</v>
      </c>
      <c r="M265" s="271">
        <v>11.9255</v>
      </c>
      <c r="N265" s="1"/>
      <c r="O265" s="1"/>
    </row>
    <row r="266" spans="1:15" ht="12.75" customHeight="1">
      <c r="A266" s="30">
        <v>256</v>
      </c>
      <c r="B266" s="281" t="s">
        <v>407</v>
      </c>
      <c r="C266" s="271">
        <v>118.25</v>
      </c>
      <c r="D266" s="272">
        <v>118.48333333333333</v>
      </c>
      <c r="E266" s="272">
        <v>116.46666666666667</v>
      </c>
      <c r="F266" s="272">
        <v>114.68333333333334</v>
      </c>
      <c r="G266" s="272">
        <v>112.66666666666667</v>
      </c>
      <c r="H266" s="272">
        <v>120.26666666666667</v>
      </c>
      <c r="I266" s="272">
        <v>122.28333333333335</v>
      </c>
      <c r="J266" s="272">
        <v>124.06666666666666</v>
      </c>
      <c r="K266" s="271">
        <v>120.5</v>
      </c>
      <c r="L266" s="271">
        <v>116.7</v>
      </c>
      <c r="M266" s="271">
        <v>13.91156</v>
      </c>
      <c r="N266" s="1"/>
      <c r="O266" s="1"/>
    </row>
    <row r="267" spans="1:15" ht="12.75" customHeight="1">
      <c r="A267" s="30">
        <v>257</v>
      </c>
      <c r="B267" s="281" t="s">
        <v>138</v>
      </c>
      <c r="C267" s="271">
        <v>382.8</v>
      </c>
      <c r="D267" s="272">
        <v>386.5</v>
      </c>
      <c r="E267" s="272">
        <v>375</v>
      </c>
      <c r="F267" s="272">
        <v>367.2</v>
      </c>
      <c r="G267" s="272">
        <v>355.7</v>
      </c>
      <c r="H267" s="272">
        <v>394.3</v>
      </c>
      <c r="I267" s="272">
        <v>405.8</v>
      </c>
      <c r="J267" s="272">
        <v>413.6</v>
      </c>
      <c r="K267" s="271">
        <v>398</v>
      </c>
      <c r="L267" s="271">
        <v>378.7</v>
      </c>
      <c r="M267" s="271">
        <v>91.20232</v>
      </c>
      <c r="N267" s="1"/>
      <c r="O267" s="1"/>
    </row>
    <row r="268" spans="1:15" ht="12.75" customHeight="1">
      <c r="A268" s="30">
        <v>258</v>
      </c>
      <c r="B268" s="281" t="s">
        <v>140</v>
      </c>
      <c r="C268" s="271">
        <v>569.29999999999995</v>
      </c>
      <c r="D268" s="272">
        <v>569.81666666666661</v>
      </c>
      <c r="E268" s="272">
        <v>557.13333333333321</v>
      </c>
      <c r="F268" s="272">
        <v>544.96666666666658</v>
      </c>
      <c r="G268" s="272">
        <v>532.28333333333319</v>
      </c>
      <c r="H268" s="272">
        <v>581.98333333333323</v>
      </c>
      <c r="I268" s="272">
        <v>594.66666666666663</v>
      </c>
      <c r="J268" s="272">
        <v>606.83333333333326</v>
      </c>
      <c r="K268" s="271">
        <v>582.5</v>
      </c>
      <c r="L268" s="271">
        <v>557.65</v>
      </c>
      <c r="M268" s="271">
        <v>44.300890000000003</v>
      </c>
      <c r="N268" s="1"/>
      <c r="O268" s="1"/>
    </row>
    <row r="269" spans="1:15" ht="12.75" customHeight="1">
      <c r="A269" s="30">
        <v>259</v>
      </c>
      <c r="B269" s="281" t="s">
        <v>801</v>
      </c>
      <c r="C269" s="271">
        <v>513.04999999999995</v>
      </c>
      <c r="D269" s="272">
        <v>514.36666666666667</v>
      </c>
      <c r="E269" s="272">
        <v>502.73333333333335</v>
      </c>
      <c r="F269" s="272">
        <v>492.41666666666669</v>
      </c>
      <c r="G269" s="272">
        <v>480.78333333333336</v>
      </c>
      <c r="H269" s="272">
        <v>524.68333333333339</v>
      </c>
      <c r="I269" s="272">
        <v>536.31666666666683</v>
      </c>
      <c r="J269" s="272">
        <v>546.63333333333333</v>
      </c>
      <c r="K269" s="271">
        <v>526</v>
      </c>
      <c r="L269" s="271">
        <v>504.05</v>
      </c>
      <c r="M269" s="271">
        <v>4.49322</v>
      </c>
      <c r="N269" s="1"/>
      <c r="O269" s="1"/>
    </row>
    <row r="270" spans="1:15" ht="12.75" customHeight="1">
      <c r="A270" s="30">
        <v>260</v>
      </c>
      <c r="B270" s="281" t="s">
        <v>802</v>
      </c>
      <c r="C270" s="271">
        <v>354.35</v>
      </c>
      <c r="D270" s="272">
        <v>351.93333333333339</v>
      </c>
      <c r="E270" s="272">
        <v>347.51666666666677</v>
      </c>
      <c r="F270" s="272">
        <v>340.68333333333339</v>
      </c>
      <c r="G270" s="272">
        <v>336.26666666666677</v>
      </c>
      <c r="H270" s="272">
        <v>358.76666666666677</v>
      </c>
      <c r="I270" s="272">
        <v>363.18333333333339</v>
      </c>
      <c r="J270" s="272">
        <v>370.01666666666677</v>
      </c>
      <c r="K270" s="271">
        <v>356.35</v>
      </c>
      <c r="L270" s="271">
        <v>345.1</v>
      </c>
      <c r="M270" s="271">
        <v>1.0006600000000001</v>
      </c>
      <c r="N270" s="1"/>
      <c r="O270" s="1"/>
    </row>
    <row r="271" spans="1:15" ht="12.75" customHeight="1">
      <c r="A271" s="30">
        <v>261</v>
      </c>
      <c r="B271" s="281" t="s">
        <v>408</v>
      </c>
      <c r="C271" s="271">
        <v>596.04999999999995</v>
      </c>
      <c r="D271" s="272">
        <v>598.91666666666663</v>
      </c>
      <c r="E271" s="272">
        <v>580.38333333333321</v>
      </c>
      <c r="F271" s="272">
        <v>564.71666666666658</v>
      </c>
      <c r="G271" s="272">
        <v>546.18333333333317</v>
      </c>
      <c r="H271" s="272">
        <v>614.58333333333326</v>
      </c>
      <c r="I271" s="272">
        <v>633.11666666666679</v>
      </c>
      <c r="J271" s="272">
        <v>648.7833333333333</v>
      </c>
      <c r="K271" s="271">
        <v>617.45000000000005</v>
      </c>
      <c r="L271" s="271">
        <v>583.25</v>
      </c>
      <c r="M271" s="271">
        <v>5.0441099999999999</v>
      </c>
      <c r="N271" s="1"/>
      <c r="O271" s="1"/>
    </row>
    <row r="272" spans="1:15" ht="12.75" customHeight="1">
      <c r="A272" s="30">
        <v>262</v>
      </c>
      <c r="B272" s="281" t="s">
        <v>409</v>
      </c>
      <c r="C272" s="271">
        <v>172.2</v>
      </c>
      <c r="D272" s="272">
        <v>173.51666666666665</v>
      </c>
      <c r="E272" s="272">
        <v>169.23333333333329</v>
      </c>
      <c r="F272" s="272">
        <v>166.26666666666665</v>
      </c>
      <c r="G272" s="272">
        <v>161.98333333333329</v>
      </c>
      <c r="H272" s="272">
        <v>176.48333333333329</v>
      </c>
      <c r="I272" s="272">
        <v>180.76666666666665</v>
      </c>
      <c r="J272" s="272">
        <v>183.73333333333329</v>
      </c>
      <c r="K272" s="271">
        <v>177.8</v>
      </c>
      <c r="L272" s="271">
        <v>170.55</v>
      </c>
      <c r="M272" s="271">
        <v>2.34592</v>
      </c>
      <c r="N272" s="1"/>
      <c r="O272" s="1"/>
    </row>
    <row r="273" spans="1:15" ht="12.75" customHeight="1">
      <c r="A273" s="30">
        <v>263</v>
      </c>
      <c r="B273" s="281" t="s">
        <v>410</v>
      </c>
      <c r="C273" s="271">
        <v>564.45000000000005</v>
      </c>
      <c r="D273" s="272">
        <v>566.81666666666661</v>
      </c>
      <c r="E273" s="272">
        <v>555.73333333333323</v>
      </c>
      <c r="F273" s="272">
        <v>547.01666666666665</v>
      </c>
      <c r="G273" s="272">
        <v>535.93333333333328</v>
      </c>
      <c r="H273" s="272">
        <v>575.53333333333319</v>
      </c>
      <c r="I273" s="272">
        <v>586.61666666666667</v>
      </c>
      <c r="J273" s="272">
        <v>595.33333333333314</v>
      </c>
      <c r="K273" s="271">
        <v>577.9</v>
      </c>
      <c r="L273" s="271">
        <v>558.1</v>
      </c>
      <c r="M273" s="271">
        <v>1.4112899999999999</v>
      </c>
      <c r="N273" s="1"/>
      <c r="O273" s="1"/>
    </row>
    <row r="274" spans="1:15" ht="12.75" customHeight="1">
      <c r="A274" s="30">
        <v>264</v>
      </c>
      <c r="B274" s="281" t="s">
        <v>411</v>
      </c>
      <c r="C274" s="271">
        <v>1389.25</v>
      </c>
      <c r="D274" s="272">
        <v>1361.4833333333333</v>
      </c>
      <c r="E274" s="272">
        <v>1322.9666666666667</v>
      </c>
      <c r="F274" s="272">
        <v>1256.6833333333334</v>
      </c>
      <c r="G274" s="272">
        <v>1218.1666666666667</v>
      </c>
      <c r="H274" s="272">
        <v>1427.7666666666667</v>
      </c>
      <c r="I274" s="272">
        <v>1466.2833333333335</v>
      </c>
      <c r="J274" s="272">
        <v>1532.5666666666666</v>
      </c>
      <c r="K274" s="271">
        <v>1400</v>
      </c>
      <c r="L274" s="271">
        <v>1295.2</v>
      </c>
      <c r="M274" s="271">
        <v>10.9564</v>
      </c>
      <c r="N274" s="1"/>
      <c r="O274" s="1"/>
    </row>
    <row r="275" spans="1:15" ht="12.75" customHeight="1">
      <c r="A275" s="30">
        <v>265</v>
      </c>
      <c r="B275" s="281" t="s">
        <v>412</v>
      </c>
      <c r="C275" s="271">
        <v>259.7</v>
      </c>
      <c r="D275" s="272">
        <v>260.95</v>
      </c>
      <c r="E275" s="272">
        <v>253.2</v>
      </c>
      <c r="F275" s="272">
        <v>246.7</v>
      </c>
      <c r="G275" s="272">
        <v>238.95</v>
      </c>
      <c r="H275" s="272">
        <v>267.45</v>
      </c>
      <c r="I275" s="272">
        <v>275.2</v>
      </c>
      <c r="J275" s="272">
        <v>281.7</v>
      </c>
      <c r="K275" s="271">
        <v>268.7</v>
      </c>
      <c r="L275" s="271">
        <v>254.45</v>
      </c>
      <c r="M275" s="271">
        <v>1.3180000000000001</v>
      </c>
      <c r="N275" s="1"/>
      <c r="O275" s="1"/>
    </row>
    <row r="276" spans="1:15" ht="12.75" customHeight="1">
      <c r="A276" s="30">
        <v>266</v>
      </c>
      <c r="B276" s="281" t="s">
        <v>413</v>
      </c>
      <c r="C276" s="271">
        <v>520.25</v>
      </c>
      <c r="D276" s="272">
        <v>527.28333333333342</v>
      </c>
      <c r="E276" s="272">
        <v>509.16666666666686</v>
      </c>
      <c r="F276" s="272">
        <v>498.08333333333348</v>
      </c>
      <c r="G276" s="272">
        <v>479.96666666666692</v>
      </c>
      <c r="H276" s="272">
        <v>538.36666666666679</v>
      </c>
      <c r="I276" s="272">
        <v>556.48333333333335</v>
      </c>
      <c r="J276" s="272">
        <v>567.56666666666672</v>
      </c>
      <c r="K276" s="271">
        <v>545.4</v>
      </c>
      <c r="L276" s="271">
        <v>516.20000000000005</v>
      </c>
      <c r="M276" s="271">
        <v>17.353390000000001</v>
      </c>
      <c r="N276" s="1"/>
      <c r="O276" s="1"/>
    </row>
    <row r="277" spans="1:15" ht="12.75" customHeight="1">
      <c r="A277" s="30">
        <v>267</v>
      </c>
      <c r="B277" s="281" t="s">
        <v>414</v>
      </c>
      <c r="C277" s="271">
        <v>248.8</v>
      </c>
      <c r="D277" s="272">
        <v>246.95000000000002</v>
      </c>
      <c r="E277" s="272">
        <v>243.90000000000003</v>
      </c>
      <c r="F277" s="272">
        <v>239.00000000000003</v>
      </c>
      <c r="G277" s="272">
        <v>235.95000000000005</v>
      </c>
      <c r="H277" s="272">
        <v>251.85000000000002</v>
      </c>
      <c r="I277" s="272">
        <v>254.90000000000003</v>
      </c>
      <c r="J277" s="272">
        <v>259.8</v>
      </c>
      <c r="K277" s="271">
        <v>250</v>
      </c>
      <c r="L277" s="271">
        <v>242.05</v>
      </c>
      <c r="M277" s="271">
        <v>3.84897</v>
      </c>
      <c r="N277" s="1"/>
      <c r="O277" s="1"/>
    </row>
    <row r="278" spans="1:15" ht="12.75" customHeight="1">
      <c r="A278" s="30">
        <v>268</v>
      </c>
      <c r="B278" s="281" t="s">
        <v>415</v>
      </c>
      <c r="C278" s="271">
        <v>1138.1500000000001</v>
      </c>
      <c r="D278" s="272">
        <v>1142.3</v>
      </c>
      <c r="E278" s="272">
        <v>1120.0999999999999</v>
      </c>
      <c r="F278" s="272">
        <v>1102.05</v>
      </c>
      <c r="G278" s="272">
        <v>1079.8499999999999</v>
      </c>
      <c r="H278" s="272">
        <v>1160.3499999999999</v>
      </c>
      <c r="I278" s="272">
        <v>1182.5500000000002</v>
      </c>
      <c r="J278" s="272">
        <v>1200.5999999999999</v>
      </c>
      <c r="K278" s="271">
        <v>1164.5</v>
      </c>
      <c r="L278" s="271">
        <v>1124.25</v>
      </c>
      <c r="M278" s="271">
        <v>3.5990000000000002</v>
      </c>
      <c r="N278" s="1"/>
      <c r="O278" s="1"/>
    </row>
    <row r="279" spans="1:15" ht="12.75" customHeight="1">
      <c r="A279" s="30">
        <v>269</v>
      </c>
      <c r="B279" s="281" t="s">
        <v>416</v>
      </c>
      <c r="C279" s="271">
        <v>380.6</v>
      </c>
      <c r="D279" s="272">
        <v>379.93333333333339</v>
      </c>
      <c r="E279" s="272">
        <v>374.51666666666677</v>
      </c>
      <c r="F279" s="272">
        <v>368.43333333333339</v>
      </c>
      <c r="G279" s="272">
        <v>363.01666666666677</v>
      </c>
      <c r="H279" s="272">
        <v>386.01666666666677</v>
      </c>
      <c r="I279" s="272">
        <v>391.43333333333339</v>
      </c>
      <c r="J279" s="272">
        <v>397.51666666666677</v>
      </c>
      <c r="K279" s="271">
        <v>385.35</v>
      </c>
      <c r="L279" s="271">
        <v>373.85</v>
      </c>
      <c r="M279" s="271">
        <v>3.0764800000000001</v>
      </c>
      <c r="N279" s="1"/>
      <c r="O279" s="1"/>
    </row>
    <row r="280" spans="1:15" ht="12.75" customHeight="1">
      <c r="A280" s="30">
        <v>270</v>
      </c>
      <c r="B280" s="281" t="s">
        <v>803</v>
      </c>
      <c r="C280" s="271">
        <v>70.3</v>
      </c>
      <c r="D280" s="272">
        <v>69.883333333333326</v>
      </c>
      <c r="E280" s="272">
        <v>67.416666666666657</v>
      </c>
      <c r="F280" s="272">
        <v>64.533333333333331</v>
      </c>
      <c r="G280" s="272">
        <v>62.066666666666663</v>
      </c>
      <c r="H280" s="272">
        <v>72.766666666666652</v>
      </c>
      <c r="I280" s="272">
        <v>75.23333333333332</v>
      </c>
      <c r="J280" s="272">
        <v>78.116666666666646</v>
      </c>
      <c r="K280" s="271">
        <v>72.349999999999994</v>
      </c>
      <c r="L280" s="271">
        <v>67</v>
      </c>
      <c r="M280" s="271">
        <v>115.90096</v>
      </c>
      <c r="N280" s="1"/>
      <c r="O280" s="1"/>
    </row>
    <row r="281" spans="1:15" ht="12.75" customHeight="1">
      <c r="A281" s="30">
        <v>271</v>
      </c>
      <c r="B281" s="281" t="s">
        <v>417</v>
      </c>
      <c r="C281" s="271">
        <v>500</v>
      </c>
      <c r="D281" s="272">
        <v>500.38333333333338</v>
      </c>
      <c r="E281" s="272">
        <v>482.01666666666677</v>
      </c>
      <c r="F281" s="272">
        <v>464.03333333333336</v>
      </c>
      <c r="G281" s="272">
        <v>445.66666666666674</v>
      </c>
      <c r="H281" s="272">
        <v>518.36666666666679</v>
      </c>
      <c r="I281" s="272">
        <v>536.73333333333346</v>
      </c>
      <c r="J281" s="272">
        <v>554.71666666666681</v>
      </c>
      <c r="K281" s="271">
        <v>518.75</v>
      </c>
      <c r="L281" s="271">
        <v>482.4</v>
      </c>
      <c r="M281" s="271">
        <v>3.9930599999999998</v>
      </c>
      <c r="N281" s="1"/>
      <c r="O281" s="1"/>
    </row>
    <row r="282" spans="1:15" ht="12.75" customHeight="1">
      <c r="A282" s="30">
        <v>272</v>
      </c>
      <c r="B282" s="281" t="s">
        <v>418</v>
      </c>
      <c r="C282" s="271">
        <v>60.75</v>
      </c>
      <c r="D282" s="272">
        <v>59.800000000000004</v>
      </c>
      <c r="E282" s="272">
        <v>58.400000000000006</v>
      </c>
      <c r="F282" s="272">
        <v>56.050000000000004</v>
      </c>
      <c r="G282" s="272">
        <v>54.650000000000006</v>
      </c>
      <c r="H282" s="272">
        <v>62.150000000000006</v>
      </c>
      <c r="I282" s="272">
        <v>63.55</v>
      </c>
      <c r="J282" s="272">
        <v>65.900000000000006</v>
      </c>
      <c r="K282" s="271">
        <v>61.2</v>
      </c>
      <c r="L282" s="271">
        <v>57.45</v>
      </c>
      <c r="M282" s="271">
        <v>92.247110000000006</v>
      </c>
      <c r="N282" s="1"/>
      <c r="O282" s="1"/>
    </row>
    <row r="283" spans="1:15" ht="12.75" customHeight="1">
      <c r="A283" s="30">
        <v>273</v>
      </c>
      <c r="B283" s="281" t="s">
        <v>419</v>
      </c>
      <c r="C283" s="271">
        <v>444</v>
      </c>
      <c r="D283" s="272">
        <v>445.91666666666669</v>
      </c>
      <c r="E283" s="272">
        <v>433.48333333333335</v>
      </c>
      <c r="F283" s="272">
        <v>422.96666666666664</v>
      </c>
      <c r="G283" s="272">
        <v>410.5333333333333</v>
      </c>
      <c r="H283" s="272">
        <v>456.43333333333339</v>
      </c>
      <c r="I283" s="272">
        <v>468.86666666666667</v>
      </c>
      <c r="J283" s="272">
        <v>479.38333333333344</v>
      </c>
      <c r="K283" s="271">
        <v>458.35</v>
      </c>
      <c r="L283" s="271">
        <v>435.4</v>
      </c>
      <c r="M283" s="271">
        <v>7.8284399999999996</v>
      </c>
      <c r="N283" s="1"/>
      <c r="O283" s="1"/>
    </row>
    <row r="284" spans="1:15" ht="12.75" customHeight="1">
      <c r="A284" s="30">
        <v>274</v>
      </c>
      <c r="B284" s="281" t="s">
        <v>141</v>
      </c>
      <c r="C284" s="271">
        <v>1835.55</v>
      </c>
      <c r="D284" s="272">
        <v>1836.2666666666667</v>
      </c>
      <c r="E284" s="272">
        <v>1813.5333333333333</v>
      </c>
      <c r="F284" s="272">
        <v>1791.5166666666667</v>
      </c>
      <c r="G284" s="272">
        <v>1768.7833333333333</v>
      </c>
      <c r="H284" s="272">
        <v>1858.2833333333333</v>
      </c>
      <c r="I284" s="272">
        <v>1881.0166666666664</v>
      </c>
      <c r="J284" s="272">
        <v>1903.0333333333333</v>
      </c>
      <c r="K284" s="271">
        <v>1859</v>
      </c>
      <c r="L284" s="271">
        <v>1814.25</v>
      </c>
      <c r="M284" s="271">
        <v>23.61186</v>
      </c>
      <c r="N284" s="1"/>
      <c r="O284" s="1"/>
    </row>
    <row r="285" spans="1:15" ht="12.75" customHeight="1">
      <c r="A285" s="30">
        <v>275</v>
      </c>
      <c r="B285" s="281" t="s">
        <v>785</v>
      </c>
      <c r="C285" s="271">
        <v>1208</v>
      </c>
      <c r="D285" s="272">
        <v>1217.6666666666667</v>
      </c>
      <c r="E285" s="272">
        <v>1190.3333333333335</v>
      </c>
      <c r="F285" s="272">
        <v>1172.6666666666667</v>
      </c>
      <c r="G285" s="272">
        <v>1145.3333333333335</v>
      </c>
      <c r="H285" s="272">
        <v>1235.3333333333335</v>
      </c>
      <c r="I285" s="272">
        <v>1262.666666666667</v>
      </c>
      <c r="J285" s="272">
        <v>1280.3333333333335</v>
      </c>
      <c r="K285" s="271">
        <v>1245</v>
      </c>
      <c r="L285" s="271">
        <v>1200</v>
      </c>
      <c r="M285" s="271">
        <v>0.36384</v>
      </c>
      <c r="N285" s="1"/>
      <c r="O285" s="1"/>
    </row>
    <row r="286" spans="1:15" ht="12.75" customHeight="1">
      <c r="A286" s="30">
        <v>276</v>
      </c>
      <c r="B286" s="281" t="s">
        <v>142</v>
      </c>
      <c r="C286" s="271">
        <v>74.400000000000006</v>
      </c>
      <c r="D286" s="272">
        <v>74.483333333333334</v>
      </c>
      <c r="E286" s="272">
        <v>73.366666666666674</v>
      </c>
      <c r="F286" s="272">
        <v>72.333333333333343</v>
      </c>
      <c r="G286" s="272">
        <v>71.216666666666683</v>
      </c>
      <c r="H286" s="272">
        <v>75.516666666666666</v>
      </c>
      <c r="I286" s="272">
        <v>76.633333333333312</v>
      </c>
      <c r="J286" s="272">
        <v>77.666666666666657</v>
      </c>
      <c r="K286" s="271">
        <v>75.599999999999994</v>
      </c>
      <c r="L286" s="271">
        <v>73.45</v>
      </c>
      <c r="M286" s="271">
        <v>39.167180000000002</v>
      </c>
      <c r="N286" s="1"/>
      <c r="O286" s="1"/>
    </row>
    <row r="287" spans="1:15" ht="12.75" customHeight="1">
      <c r="A287" s="30">
        <v>277</v>
      </c>
      <c r="B287" s="281" t="s">
        <v>147</v>
      </c>
      <c r="C287" s="271">
        <v>3526.45</v>
      </c>
      <c r="D287" s="272">
        <v>3526.0166666666664</v>
      </c>
      <c r="E287" s="272">
        <v>3490.4333333333329</v>
      </c>
      <c r="F287" s="272">
        <v>3454.4166666666665</v>
      </c>
      <c r="G287" s="272">
        <v>3418.833333333333</v>
      </c>
      <c r="H287" s="272">
        <v>3562.0333333333328</v>
      </c>
      <c r="I287" s="272">
        <v>3597.6166666666668</v>
      </c>
      <c r="J287" s="272">
        <v>3633.6333333333328</v>
      </c>
      <c r="K287" s="271">
        <v>3561.6</v>
      </c>
      <c r="L287" s="271">
        <v>3490</v>
      </c>
      <c r="M287" s="271">
        <v>4.2705399999999996</v>
      </c>
      <c r="N287" s="1"/>
      <c r="O287" s="1"/>
    </row>
    <row r="288" spans="1:15" ht="12.75" customHeight="1">
      <c r="A288" s="30">
        <v>278</v>
      </c>
      <c r="B288" s="281" t="s">
        <v>144</v>
      </c>
      <c r="C288" s="271">
        <v>371.95</v>
      </c>
      <c r="D288" s="272">
        <v>377.09999999999997</v>
      </c>
      <c r="E288" s="272">
        <v>364.39999999999992</v>
      </c>
      <c r="F288" s="272">
        <v>356.84999999999997</v>
      </c>
      <c r="G288" s="272">
        <v>344.14999999999992</v>
      </c>
      <c r="H288" s="272">
        <v>384.64999999999992</v>
      </c>
      <c r="I288" s="272">
        <v>397.34999999999997</v>
      </c>
      <c r="J288" s="272">
        <v>404.89999999999992</v>
      </c>
      <c r="K288" s="271">
        <v>389.8</v>
      </c>
      <c r="L288" s="271">
        <v>369.55</v>
      </c>
      <c r="M288" s="271">
        <v>39.257530000000003</v>
      </c>
      <c r="N288" s="1"/>
      <c r="O288" s="1"/>
    </row>
    <row r="289" spans="1:15" ht="12.75" customHeight="1">
      <c r="A289" s="30">
        <v>279</v>
      </c>
      <c r="B289" s="281" t="s">
        <v>420</v>
      </c>
      <c r="C289" s="271">
        <v>10207.1</v>
      </c>
      <c r="D289" s="272">
        <v>10299.016666666666</v>
      </c>
      <c r="E289" s="272">
        <v>9908.0333333333328</v>
      </c>
      <c r="F289" s="272">
        <v>9608.9666666666672</v>
      </c>
      <c r="G289" s="272">
        <v>9217.9833333333336</v>
      </c>
      <c r="H289" s="272">
        <v>10598.083333333332</v>
      </c>
      <c r="I289" s="272">
        <v>10989.066666666666</v>
      </c>
      <c r="J289" s="272">
        <v>11288.133333333331</v>
      </c>
      <c r="K289" s="271">
        <v>10690</v>
      </c>
      <c r="L289" s="271">
        <v>9999.9500000000007</v>
      </c>
      <c r="M289" s="271">
        <v>8.7859999999999994E-2</v>
      </c>
      <c r="N289" s="1"/>
      <c r="O289" s="1"/>
    </row>
    <row r="290" spans="1:15" ht="12.75" customHeight="1">
      <c r="A290" s="30">
        <v>280</v>
      </c>
      <c r="B290" s="281" t="s">
        <v>146</v>
      </c>
      <c r="C290" s="271">
        <v>4905.25</v>
      </c>
      <c r="D290" s="272">
        <v>4869.5333333333338</v>
      </c>
      <c r="E290" s="272">
        <v>4823.6166666666677</v>
      </c>
      <c r="F290" s="272">
        <v>4741.9833333333336</v>
      </c>
      <c r="G290" s="272">
        <v>4696.0666666666675</v>
      </c>
      <c r="H290" s="272">
        <v>4951.1666666666679</v>
      </c>
      <c r="I290" s="272">
        <v>4997.0833333333339</v>
      </c>
      <c r="J290" s="272">
        <v>5078.7166666666681</v>
      </c>
      <c r="K290" s="271">
        <v>4915.45</v>
      </c>
      <c r="L290" s="271">
        <v>4787.8999999999996</v>
      </c>
      <c r="M290" s="271">
        <v>5.8382699999999996</v>
      </c>
      <c r="N290" s="1"/>
      <c r="O290" s="1"/>
    </row>
    <row r="291" spans="1:15" ht="12.75" customHeight="1">
      <c r="A291" s="30">
        <v>281</v>
      </c>
      <c r="B291" s="281" t="s">
        <v>145</v>
      </c>
      <c r="C291" s="271">
        <v>1780.1</v>
      </c>
      <c r="D291" s="272">
        <v>1789.9666666666665</v>
      </c>
      <c r="E291" s="272">
        <v>1765.133333333333</v>
      </c>
      <c r="F291" s="272">
        <v>1750.1666666666665</v>
      </c>
      <c r="G291" s="272">
        <v>1725.333333333333</v>
      </c>
      <c r="H291" s="272">
        <v>1804.9333333333329</v>
      </c>
      <c r="I291" s="272">
        <v>1829.7666666666664</v>
      </c>
      <c r="J291" s="272">
        <v>1844.7333333333329</v>
      </c>
      <c r="K291" s="271">
        <v>1814.8</v>
      </c>
      <c r="L291" s="271">
        <v>1775</v>
      </c>
      <c r="M291" s="271">
        <v>18.569269999999999</v>
      </c>
      <c r="N291" s="1"/>
      <c r="O291" s="1"/>
    </row>
    <row r="292" spans="1:15" ht="12.75" customHeight="1">
      <c r="A292" s="30">
        <v>282</v>
      </c>
      <c r="B292" s="281" t="s">
        <v>856</v>
      </c>
      <c r="C292" s="271">
        <v>369.15</v>
      </c>
      <c r="D292" s="272">
        <v>370.45</v>
      </c>
      <c r="E292" s="272">
        <v>362.9</v>
      </c>
      <c r="F292" s="272">
        <v>356.65</v>
      </c>
      <c r="G292" s="272">
        <v>349.09999999999997</v>
      </c>
      <c r="H292" s="272">
        <v>376.7</v>
      </c>
      <c r="I292" s="272">
        <v>384.25000000000006</v>
      </c>
      <c r="J292" s="272">
        <v>390.5</v>
      </c>
      <c r="K292" s="271">
        <v>378</v>
      </c>
      <c r="L292" s="271">
        <v>364.2</v>
      </c>
      <c r="M292" s="271">
        <v>4.0422700000000003</v>
      </c>
      <c r="N292" s="1"/>
      <c r="O292" s="1"/>
    </row>
    <row r="293" spans="1:15" ht="12.75" customHeight="1">
      <c r="A293" s="30">
        <v>283</v>
      </c>
      <c r="B293" s="281" t="s">
        <v>266</v>
      </c>
      <c r="C293" s="271">
        <v>543.85</v>
      </c>
      <c r="D293" s="272">
        <v>537.2166666666667</v>
      </c>
      <c r="E293" s="272">
        <v>529.73333333333335</v>
      </c>
      <c r="F293" s="272">
        <v>515.61666666666667</v>
      </c>
      <c r="G293" s="272">
        <v>508.13333333333333</v>
      </c>
      <c r="H293" s="272">
        <v>551.33333333333337</v>
      </c>
      <c r="I293" s="272">
        <v>558.81666666666672</v>
      </c>
      <c r="J293" s="272">
        <v>572.93333333333339</v>
      </c>
      <c r="K293" s="271">
        <v>544.70000000000005</v>
      </c>
      <c r="L293" s="271">
        <v>523.1</v>
      </c>
      <c r="M293" s="271">
        <v>36.226230000000001</v>
      </c>
      <c r="N293" s="1"/>
      <c r="O293" s="1"/>
    </row>
    <row r="294" spans="1:15" ht="12.75" customHeight="1">
      <c r="A294" s="30">
        <v>284</v>
      </c>
      <c r="B294" s="281" t="s">
        <v>805</v>
      </c>
      <c r="C294" s="271">
        <v>315.25</v>
      </c>
      <c r="D294" s="272">
        <v>314.21666666666664</v>
      </c>
      <c r="E294" s="272">
        <v>308.7833333333333</v>
      </c>
      <c r="F294" s="272">
        <v>302.31666666666666</v>
      </c>
      <c r="G294" s="272">
        <v>296.88333333333333</v>
      </c>
      <c r="H294" s="272">
        <v>320.68333333333328</v>
      </c>
      <c r="I294" s="272">
        <v>326.11666666666656</v>
      </c>
      <c r="J294" s="272">
        <v>332.58333333333326</v>
      </c>
      <c r="K294" s="271">
        <v>319.64999999999998</v>
      </c>
      <c r="L294" s="271">
        <v>307.75</v>
      </c>
      <c r="M294" s="271">
        <v>18.061630000000001</v>
      </c>
      <c r="N294" s="1"/>
      <c r="O294" s="1"/>
    </row>
    <row r="295" spans="1:15" ht="12.75" customHeight="1">
      <c r="A295" s="30">
        <v>285</v>
      </c>
      <c r="B295" s="281" t="s">
        <v>421</v>
      </c>
      <c r="C295" s="271">
        <v>3572.15</v>
      </c>
      <c r="D295" s="272">
        <v>3635.4833333333336</v>
      </c>
      <c r="E295" s="272">
        <v>3490.9666666666672</v>
      </c>
      <c r="F295" s="272">
        <v>3409.7833333333338</v>
      </c>
      <c r="G295" s="272">
        <v>3265.2666666666673</v>
      </c>
      <c r="H295" s="272">
        <v>3716.666666666667</v>
      </c>
      <c r="I295" s="272">
        <v>3861.1833333333334</v>
      </c>
      <c r="J295" s="272">
        <v>3942.3666666666668</v>
      </c>
      <c r="K295" s="271">
        <v>3780</v>
      </c>
      <c r="L295" s="271">
        <v>3554.3</v>
      </c>
      <c r="M295" s="271">
        <v>0.75982000000000005</v>
      </c>
      <c r="N295" s="1"/>
      <c r="O295" s="1"/>
    </row>
    <row r="296" spans="1:15" ht="12.75" customHeight="1">
      <c r="A296" s="30">
        <v>286</v>
      </c>
      <c r="B296" s="281" t="s">
        <v>148</v>
      </c>
      <c r="C296" s="271">
        <v>659.95</v>
      </c>
      <c r="D296" s="272">
        <v>642.4</v>
      </c>
      <c r="E296" s="272">
        <v>620.54999999999995</v>
      </c>
      <c r="F296" s="272">
        <v>581.15</v>
      </c>
      <c r="G296" s="272">
        <v>559.29999999999995</v>
      </c>
      <c r="H296" s="272">
        <v>681.8</v>
      </c>
      <c r="I296" s="272">
        <v>703.65000000000009</v>
      </c>
      <c r="J296" s="272">
        <v>743.05</v>
      </c>
      <c r="K296" s="271">
        <v>664.25</v>
      </c>
      <c r="L296" s="271">
        <v>603</v>
      </c>
      <c r="M296" s="271">
        <v>132.58447000000001</v>
      </c>
      <c r="N296" s="1"/>
      <c r="O296" s="1"/>
    </row>
    <row r="297" spans="1:15" ht="12.75" customHeight="1">
      <c r="A297" s="30">
        <v>287</v>
      </c>
      <c r="B297" s="281" t="s">
        <v>422</v>
      </c>
      <c r="C297" s="271">
        <v>1914.35</v>
      </c>
      <c r="D297" s="272">
        <v>1932.5</v>
      </c>
      <c r="E297" s="272">
        <v>1878.1</v>
      </c>
      <c r="F297" s="272">
        <v>1841.85</v>
      </c>
      <c r="G297" s="272">
        <v>1787.4499999999998</v>
      </c>
      <c r="H297" s="272">
        <v>1968.75</v>
      </c>
      <c r="I297" s="272">
        <v>2023.15</v>
      </c>
      <c r="J297" s="272">
        <v>2059.4</v>
      </c>
      <c r="K297" s="271">
        <v>1986.9</v>
      </c>
      <c r="L297" s="271">
        <v>1896.25</v>
      </c>
      <c r="M297" s="271">
        <v>0.69518999999999997</v>
      </c>
      <c r="N297" s="1"/>
      <c r="O297" s="1"/>
    </row>
    <row r="298" spans="1:15" ht="12.75" customHeight="1">
      <c r="A298" s="30">
        <v>288</v>
      </c>
      <c r="B298" s="281" t="s">
        <v>423</v>
      </c>
      <c r="C298" s="271">
        <v>39.35</v>
      </c>
      <c r="D298" s="272">
        <v>39.583333333333336</v>
      </c>
      <c r="E298" s="272">
        <v>38.516666666666673</v>
      </c>
      <c r="F298" s="272">
        <v>37.683333333333337</v>
      </c>
      <c r="G298" s="272">
        <v>36.616666666666674</v>
      </c>
      <c r="H298" s="272">
        <v>40.416666666666671</v>
      </c>
      <c r="I298" s="272">
        <v>41.483333333333334</v>
      </c>
      <c r="J298" s="272">
        <v>42.31666666666667</v>
      </c>
      <c r="K298" s="271">
        <v>40.65</v>
      </c>
      <c r="L298" s="271">
        <v>38.75</v>
      </c>
      <c r="M298" s="271">
        <v>13.93581</v>
      </c>
      <c r="N298" s="1"/>
      <c r="O298" s="1"/>
    </row>
    <row r="299" spans="1:15" ht="12.75" customHeight="1">
      <c r="A299" s="30">
        <v>289</v>
      </c>
      <c r="B299" s="281" t="s">
        <v>424</v>
      </c>
      <c r="C299" s="271">
        <v>163.25</v>
      </c>
      <c r="D299" s="272">
        <v>164.65</v>
      </c>
      <c r="E299" s="272">
        <v>160.70000000000002</v>
      </c>
      <c r="F299" s="272">
        <v>158.15</v>
      </c>
      <c r="G299" s="272">
        <v>154.20000000000002</v>
      </c>
      <c r="H299" s="272">
        <v>167.20000000000002</v>
      </c>
      <c r="I299" s="272">
        <v>171.15</v>
      </c>
      <c r="J299" s="272">
        <v>173.70000000000002</v>
      </c>
      <c r="K299" s="271">
        <v>168.6</v>
      </c>
      <c r="L299" s="271">
        <v>162.1</v>
      </c>
      <c r="M299" s="271">
        <v>5.4508299999999998</v>
      </c>
      <c r="N299" s="1"/>
      <c r="O299" s="1"/>
    </row>
    <row r="300" spans="1:15" ht="12.75" customHeight="1">
      <c r="A300" s="30">
        <v>290</v>
      </c>
      <c r="B300" s="281" t="s">
        <v>160</v>
      </c>
      <c r="C300" s="271">
        <v>88711.8</v>
      </c>
      <c r="D300" s="272">
        <v>88649.45</v>
      </c>
      <c r="E300" s="272">
        <v>87799</v>
      </c>
      <c r="F300" s="272">
        <v>86886.2</v>
      </c>
      <c r="G300" s="272">
        <v>86035.75</v>
      </c>
      <c r="H300" s="272">
        <v>89562.25</v>
      </c>
      <c r="I300" s="272">
        <v>90412.699999999983</v>
      </c>
      <c r="J300" s="272">
        <v>91325.5</v>
      </c>
      <c r="K300" s="271">
        <v>89499.9</v>
      </c>
      <c r="L300" s="271">
        <v>87736.65</v>
      </c>
      <c r="M300" s="271">
        <v>0.11181000000000001</v>
      </c>
      <c r="N300" s="1"/>
      <c r="O300" s="1"/>
    </row>
    <row r="301" spans="1:15" ht="12.75" customHeight="1">
      <c r="A301" s="30">
        <v>291</v>
      </c>
      <c r="B301" s="281" t="s">
        <v>857</v>
      </c>
      <c r="C301" s="271">
        <v>1414.65</v>
      </c>
      <c r="D301" s="272">
        <v>1428.8333333333333</v>
      </c>
      <c r="E301" s="272">
        <v>1378.6666666666665</v>
      </c>
      <c r="F301" s="272">
        <v>1342.6833333333332</v>
      </c>
      <c r="G301" s="272">
        <v>1292.5166666666664</v>
      </c>
      <c r="H301" s="272">
        <v>1464.8166666666666</v>
      </c>
      <c r="I301" s="272">
        <v>1514.9833333333331</v>
      </c>
      <c r="J301" s="272">
        <v>1550.9666666666667</v>
      </c>
      <c r="K301" s="271">
        <v>1479</v>
      </c>
      <c r="L301" s="271">
        <v>1392.85</v>
      </c>
      <c r="M301" s="271">
        <v>3.4630200000000002</v>
      </c>
      <c r="N301" s="1"/>
      <c r="O301" s="1"/>
    </row>
    <row r="302" spans="1:15" ht="12.75" customHeight="1">
      <c r="A302" s="30">
        <v>292</v>
      </c>
      <c r="B302" s="281" t="s">
        <v>804</v>
      </c>
      <c r="C302" s="271">
        <v>1037.25</v>
      </c>
      <c r="D302" s="272">
        <v>1044.5666666666666</v>
      </c>
      <c r="E302" s="272">
        <v>1007.6833333333332</v>
      </c>
      <c r="F302" s="272">
        <v>978.11666666666656</v>
      </c>
      <c r="G302" s="272">
        <v>941.23333333333312</v>
      </c>
      <c r="H302" s="272">
        <v>1074.1333333333332</v>
      </c>
      <c r="I302" s="272">
        <v>1111.0166666666664</v>
      </c>
      <c r="J302" s="272">
        <v>1140.5833333333333</v>
      </c>
      <c r="K302" s="271">
        <v>1081.45</v>
      </c>
      <c r="L302" s="271">
        <v>1015</v>
      </c>
      <c r="M302" s="271">
        <v>81.047640000000001</v>
      </c>
      <c r="N302" s="1"/>
      <c r="O302" s="1"/>
    </row>
    <row r="303" spans="1:15" ht="12.75" customHeight="1">
      <c r="A303" s="30">
        <v>293</v>
      </c>
      <c r="B303" s="281" t="s">
        <v>157</v>
      </c>
      <c r="C303" s="271">
        <v>780.35</v>
      </c>
      <c r="D303" s="272">
        <v>781.16666666666663</v>
      </c>
      <c r="E303" s="272">
        <v>769.43333333333328</v>
      </c>
      <c r="F303" s="272">
        <v>758.51666666666665</v>
      </c>
      <c r="G303" s="272">
        <v>746.7833333333333</v>
      </c>
      <c r="H303" s="272">
        <v>792.08333333333326</v>
      </c>
      <c r="I303" s="272">
        <v>803.81666666666661</v>
      </c>
      <c r="J303" s="272">
        <v>814.73333333333323</v>
      </c>
      <c r="K303" s="271">
        <v>792.9</v>
      </c>
      <c r="L303" s="271">
        <v>770.25</v>
      </c>
      <c r="M303" s="271">
        <v>4.1749799999999997</v>
      </c>
      <c r="N303" s="1"/>
      <c r="O303" s="1"/>
    </row>
    <row r="304" spans="1:15" ht="12.75" customHeight="1">
      <c r="A304" s="30">
        <v>294</v>
      </c>
      <c r="B304" s="281" t="s">
        <v>150</v>
      </c>
      <c r="C304" s="271">
        <v>194.85</v>
      </c>
      <c r="D304" s="272">
        <v>193.48333333333335</v>
      </c>
      <c r="E304" s="272">
        <v>190.16666666666669</v>
      </c>
      <c r="F304" s="272">
        <v>185.48333333333335</v>
      </c>
      <c r="G304" s="272">
        <v>182.16666666666669</v>
      </c>
      <c r="H304" s="272">
        <v>198.16666666666669</v>
      </c>
      <c r="I304" s="272">
        <v>201.48333333333335</v>
      </c>
      <c r="J304" s="272">
        <v>206.16666666666669</v>
      </c>
      <c r="K304" s="271">
        <v>196.8</v>
      </c>
      <c r="L304" s="271">
        <v>188.8</v>
      </c>
      <c r="M304" s="271">
        <v>63.289209999999997</v>
      </c>
      <c r="N304" s="1"/>
      <c r="O304" s="1"/>
    </row>
    <row r="305" spans="1:15" ht="12.75" customHeight="1">
      <c r="A305" s="30">
        <v>295</v>
      </c>
      <c r="B305" s="281" t="s">
        <v>149</v>
      </c>
      <c r="C305" s="271">
        <v>1261.8</v>
      </c>
      <c r="D305" s="272">
        <v>1255.2833333333335</v>
      </c>
      <c r="E305" s="272">
        <v>1245.5666666666671</v>
      </c>
      <c r="F305" s="272">
        <v>1229.3333333333335</v>
      </c>
      <c r="G305" s="272">
        <v>1219.616666666667</v>
      </c>
      <c r="H305" s="272">
        <v>1271.5166666666671</v>
      </c>
      <c r="I305" s="272">
        <v>1281.2333333333338</v>
      </c>
      <c r="J305" s="272">
        <v>1297.4666666666672</v>
      </c>
      <c r="K305" s="271">
        <v>1265</v>
      </c>
      <c r="L305" s="271">
        <v>1239.05</v>
      </c>
      <c r="M305" s="271">
        <v>30.75648</v>
      </c>
      <c r="N305" s="1"/>
      <c r="O305" s="1"/>
    </row>
    <row r="306" spans="1:15" ht="12.75" customHeight="1">
      <c r="A306" s="30">
        <v>296</v>
      </c>
      <c r="B306" s="281" t="s">
        <v>425</v>
      </c>
      <c r="C306" s="271">
        <v>265.5</v>
      </c>
      <c r="D306" s="272">
        <v>264.63333333333333</v>
      </c>
      <c r="E306" s="272">
        <v>258.36666666666667</v>
      </c>
      <c r="F306" s="272">
        <v>251.23333333333335</v>
      </c>
      <c r="G306" s="272">
        <v>244.9666666666667</v>
      </c>
      <c r="H306" s="272">
        <v>271.76666666666665</v>
      </c>
      <c r="I306" s="272">
        <v>278.0333333333333</v>
      </c>
      <c r="J306" s="272">
        <v>285.16666666666663</v>
      </c>
      <c r="K306" s="271">
        <v>270.89999999999998</v>
      </c>
      <c r="L306" s="271">
        <v>257.5</v>
      </c>
      <c r="M306" s="271">
        <v>3.87033</v>
      </c>
      <c r="N306" s="1"/>
      <c r="O306" s="1"/>
    </row>
    <row r="307" spans="1:15" ht="12.75" customHeight="1">
      <c r="A307" s="30">
        <v>297</v>
      </c>
      <c r="B307" s="281" t="s">
        <v>426</v>
      </c>
      <c r="C307" s="271">
        <v>230.8</v>
      </c>
      <c r="D307" s="272">
        <v>230.53333333333333</v>
      </c>
      <c r="E307" s="272">
        <v>228.06666666666666</v>
      </c>
      <c r="F307" s="272">
        <v>225.33333333333334</v>
      </c>
      <c r="G307" s="272">
        <v>222.86666666666667</v>
      </c>
      <c r="H307" s="272">
        <v>233.26666666666665</v>
      </c>
      <c r="I307" s="272">
        <v>235.73333333333329</v>
      </c>
      <c r="J307" s="272">
        <v>238.46666666666664</v>
      </c>
      <c r="K307" s="271">
        <v>233</v>
      </c>
      <c r="L307" s="271">
        <v>227.8</v>
      </c>
      <c r="M307" s="271">
        <v>1.68564</v>
      </c>
      <c r="N307" s="1"/>
      <c r="O307" s="1"/>
    </row>
    <row r="308" spans="1:15" ht="12.75" customHeight="1">
      <c r="A308" s="30">
        <v>298</v>
      </c>
      <c r="B308" s="281" t="s">
        <v>427</v>
      </c>
      <c r="C308" s="271">
        <v>478.7</v>
      </c>
      <c r="D308" s="272">
        <v>480.16666666666669</v>
      </c>
      <c r="E308" s="272">
        <v>475.53333333333336</v>
      </c>
      <c r="F308" s="272">
        <v>472.36666666666667</v>
      </c>
      <c r="G308" s="272">
        <v>467.73333333333335</v>
      </c>
      <c r="H308" s="272">
        <v>483.33333333333337</v>
      </c>
      <c r="I308" s="272">
        <v>487.9666666666667</v>
      </c>
      <c r="J308" s="272">
        <v>491.13333333333338</v>
      </c>
      <c r="K308" s="271">
        <v>484.8</v>
      </c>
      <c r="L308" s="271">
        <v>477</v>
      </c>
      <c r="M308" s="271">
        <v>1.9231400000000001</v>
      </c>
      <c r="N308" s="1"/>
      <c r="O308" s="1"/>
    </row>
    <row r="309" spans="1:15" ht="12.75" customHeight="1">
      <c r="A309" s="30">
        <v>299</v>
      </c>
      <c r="B309" s="281" t="s">
        <v>151</v>
      </c>
      <c r="C309" s="271">
        <v>101.65</v>
      </c>
      <c r="D309" s="272">
        <v>101.55</v>
      </c>
      <c r="E309" s="272">
        <v>99.199999999999989</v>
      </c>
      <c r="F309" s="272">
        <v>96.749999999999986</v>
      </c>
      <c r="G309" s="272">
        <v>94.399999999999977</v>
      </c>
      <c r="H309" s="272">
        <v>104</v>
      </c>
      <c r="I309" s="272">
        <v>106.35</v>
      </c>
      <c r="J309" s="272">
        <v>108.80000000000001</v>
      </c>
      <c r="K309" s="271">
        <v>103.9</v>
      </c>
      <c r="L309" s="271">
        <v>99.1</v>
      </c>
      <c r="M309" s="271">
        <v>64.234669999999994</v>
      </c>
      <c r="N309" s="1"/>
      <c r="O309" s="1"/>
    </row>
    <row r="310" spans="1:15" ht="12.75" customHeight="1">
      <c r="A310" s="30">
        <v>300</v>
      </c>
      <c r="B310" s="281" t="s">
        <v>428</v>
      </c>
      <c r="C310" s="271">
        <v>72.45</v>
      </c>
      <c r="D310" s="272">
        <v>72.133333333333326</v>
      </c>
      <c r="E310" s="272">
        <v>71.016666666666652</v>
      </c>
      <c r="F310" s="272">
        <v>69.583333333333329</v>
      </c>
      <c r="G310" s="272">
        <v>68.466666666666654</v>
      </c>
      <c r="H310" s="272">
        <v>73.566666666666649</v>
      </c>
      <c r="I310" s="272">
        <v>74.683333333333323</v>
      </c>
      <c r="J310" s="272">
        <v>76.116666666666646</v>
      </c>
      <c r="K310" s="271">
        <v>73.25</v>
      </c>
      <c r="L310" s="271">
        <v>70.7</v>
      </c>
      <c r="M310" s="271">
        <v>33.521030000000003</v>
      </c>
      <c r="N310" s="1"/>
      <c r="O310" s="1"/>
    </row>
    <row r="311" spans="1:15" ht="12.75" customHeight="1">
      <c r="A311" s="30">
        <v>301</v>
      </c>
      <c r="B311" s="281" t="s">
        <v>152</v>
      </c>
      <c r="C311" s="271">
        <v>531.54999999999995</v>
      </c>
      <c r="D311" s="272">
        <v>527.1</v>
      </c>
      <c r="E311" s="272">
        <v>520.75</v>
      </c>
      <c r="F311" s="272">
        <v>509.94999999999993</v>
      </c>
      <c r="G311" s="272">
        <v>503.59999999999991</v>
      </c>
      <c r="H311" s="272">
        <v>537.90000000000009</v>
      </c>
      <c r="I311" s="272">
        <v>544.25000000000023</v>
      </c>
      <c r="J311" s="272">
        <v>555.05000000000018</v>
      </c>
      <c r="K311" s="271">
        <v>533.45000000000005</v>
      </c>
      <c r="L311" s="271">
        <v>516.29999999999995</v>
      </c>
      <c r="M311" s="271">
        <v>12.71045</v>
      </c>
      <c r="N311" s="1"/>
      <c r="O311" s="1"/>
    </row>
    <row r="312" spans="1:15" ht="12.75" customHeight="1">
      <c r="A312" s="30">
        <v>302</v>
      </c>
      <c r="B312" s="281" t="s">
        <v>153</v>
      </c>
      <c r="C312" s="271">
        <v>8966.7000000000007</v>
      </c>
      <c r="D312" s="272">
        <v>8948.2333333333336</v>
      </c>
      <c r="E312" s="272">
        <v>8848.4666666666672</v>
      </c>
      <c r="F312" s="272">
        <v>8730.2333333333336</v>
      </c>
      <c r="G312" s="272">
        <v>8630.4666666666672</v>
      </c>
      <c r="H312" s="272">
        <v>9066.4666666666672</v>
      </c>
      <c r="I312" s="272">
        <v>9166.2333333333336</v>
      </c>
      <c r="J312" s="272">
        <v>9284.4666666666672</v>
      </c>
      <c r="K312" s="271">
        <v>9048</v>
      </c>
      <c r="L312" s="271">
        <v>8830</v>
      </c>
      <c r="M312" s="271">
        <v>6.4326400000000001</v>
      </c>
      <c r="N312" s="1"/>
      <c r="O312" s="1"/>
    </row>
    <row r="313" spans="1:15" ht="12.75" customHeight="1">
      <c r="A313" s="30">
        <v>303</v>
      </c>
      <c r="B313" s="281" t="s">
        <v>806</v>
      </c>
      <c r="C313" s="271">
        <v>2069.0500000000002</v>
      </c>
      <c r="D313" s="272">
        <v>2082.2000000000003</v>
      </c>
      <c r="E313" s="272">
        <v>2030.4000000000005</v>
      </c>
      <c r="F313" s="272">
        <v>1991.7500000000002</v>
      </c>
      <c r="G313" s="272">
        <v>1939.9500000000005</v>
      </c>
      <c r="H313" s="272">
        <v>2120.8500000000004</v>
      </c>
      <c r="I313" s="272">
        <v>2172.6500000000005</v>
      </c>
      <c r="J313" s="272">
        <v>2211.3000000000006</v>
      </c>
      <c r="K313" s="271">
        <v>2134</v>
      </c>
      <c r="L313" s="271">
        <v>2043.55</v>
      </c>
      <c r="M313" s="271">
        <v>1.87469</v>
      </c>
      <c r="N313" s="1"/>
      <c r="O313" s="1"/>
    </row>
    <row r="314" spans="1:15" ht="12.75" customHeight="1">
      <c r="A314" s="30">
        <v>304</v>
      </c>
      <c r="B314" s="281" t="s">
        <v>156</v>
      </c>
      <c r="C314" s="271">
        <v>822.55</v>
      </c>
      <c r="D314" s="272">
        <v>823.83333333333337</v>
      </c>
      <c r="E314" s="272">
        <v>814.01666666666677</v>
      </c>
      <c r="F314" s="272">
        <v>805.48333333333335</v>
      </c>
      <c r="G314" s="272">
        <v>795.66666666666674</v>
      </c>
      <c r="H314" s="272">
        <v>832.36666666666679</v>
      </c>
      <c r="I314" s="272">
        <v>842.18333333333339</v>
      </c>
      <c r="J314" s="272">
        <v>850.71666666666681</v>
      </c>
      <c r="K314" s="271">
        <v>833.65</v>
      </c>
      <c r="L314" s="271">
        <v>815.3</v>
      </c>
      <c r="M314" s="271">
        <v>2.8899400000000002</v>
      </c>
      <c r="N314" s="1"/>
      <c r="O314" s="1"/>
    </row>
    <row r="315" spans="1:15" ht="12.75" customHeight="1">
      <c r="A315" s="30">
        <v>305</v>
      </c>
      <c r="B315" s="281" t="s">
        <v>429</v>
      </c>
      <c r="C315" s="271">
        <v>378.3</v>
      </c>
      <c r="D315" s="272">
        <v>377.8</v>
      </c>
      <c r="E315" s="272">
        <v>370.6</v>
      </c>
      <c r="F315" s="272">
        <v>362.90000000000003</v>
      </c>
      <c r="G315" s="272">
        <v>355.70000000000005</v>
      </c>
      <c r="H315" s="272">
        <v>385.5</v>
      </c>
      <c r="I315" s="272">
        <v>392.69999999999993</v>
      </c>
      <c r="J315" s="272">
        <v>400.4</v>
      </c>
      <c r="K315" s="271">
        <v>385</v>
      </c>
      <c r="L315" s="271">
        <v>370.1</v>
      </c>
      <c r="M315" s="271">
        <v>9.5600299999999994</v>
      </c>
      <c r="N315" s="1"/>
      <c r="O315" s="1"/>
    </row>
    <row r="316" spans="1:15" ht="12.75" customHeight="1">
      <c r="A316" s="30">
        <v>306</v>
      </c>
      <c r="B316" s="281" t="s">
        <v>430</v>
      </c>
      <c r="C316" s="271">
        <v>274</v>
      </c>
      <c r="D316" s="272">
        <v>273.48333333333335</v>
      </c>
      <c r="E316" s="272">
        <v>268.9666666666667</v>
      </c>
      <c r="F316" s="272">
        <v>263.93333333333334</v>
      </c>
      <c r="G316" s="272">
        <v>259.41666666666669</v>
      </c>
      <c r="H316" s="272">
        <v>278.51666666666671</v>
      </c>
      <c r="I316" s="272">
        <v>283.03333333333336</v>
      </c>
      <c r="J316" s="272">
        <v>288.06666666666672</v>
      </c>
      <c r="K316" s="271">
        <v>278</v>
      </c>
      <c r="L316" s="271">
        <v>268.45</v>
      </c>
      <c r="M316" s="271">
        <v>1.17605</v>
      </c>
      <c r="N316" s="1"/>
      <c r="O316" s="1"/>
    </row>
    <row r="317" spans="1:15" ht="12.75" customHeight="1">
      <c r="A317" s="30">
        <v>307</v>
      </c>
      <c r="B317" s="281" t="s">
        <v>858</v>
      </c>
      <c r="C317" s="271">
        <v>743.9</v>
      </c>
      <c r="D317" s="272">
        <v>747.96666666666658</v>
      </c>
      <c r="E317" s="272">
        <v>734.38333333333321</v>
      </c>
      <c r="F317" s="272">
        <v>724.86666666666667</v>
      </c>
      <c r="G317" s="272">
        <v>711.2833333333333</v>
      </c>
      <c r="H317" s="272">
        <v>757.48333333333312</v>
      </c>
      <c r="I317" s="272">
        <v>771.06666666666638</v>
      </c>
      <c r="J317" s="272">
        <v>780.58333333333303</v>
      </c>
      <c r="K317" s="271">
        <v>761.55</v>
      </c>
      <c r="L317" s="271">
        <v>738.45</v>
      </c>
      <c r="M317" s="271">
        <v>0.65298999999999996</v>
      </c>
      <c r="N317" s="1"/>
      <c r="O317" s="1"/>
    </row>
    <row r="318" spans="1:15" ht="12.75" customHeight="1">
      <c r="A318" s="30">
        <v>308</v>
      </c>
      <c r="B318" s="281" t="s">
        <v>859</v>
      </c>
      <c r="C318" s="271">
        <v>737.6</v>
      </c>
      <c r="D318" s="272">
        <v>746.66666666666663</v>
      </c>
      <c r="E318" s="272">
        <v>715.33333333333326</v>
      </c>
      <c r="F318" s="272">
        <v>693.06666666666661</v>
      </c>
      <c r="G318" s="272">
        <v>661.73333333333323</v>
      </c>
      <c r="H318" s="272">
        <v>768.93333333333328</v>
      </c>
      <c r="I318" s="272">
        <v>800.26666666666654</v>
      </c>
      <c r="J318" s="272">
        <v>822.5333333333333</v>
      </c>
      <c r="K318" s="271">
        <v>778</v>
      </c>
      <c r="L318" s="271">
        <v>724.4</v>
      </c>
      <c r="M318" s="271">
        <v>3.2349399999999999</v>
      </c>
      <c r="N318" s="1"/>
      <c r="O318" s="1"/>
    </row>
    <row r="319" spans="1:15" ht="12.75" customHeight="1">
      <c r="A319" s="30">
        <v>309</v>
      </c>
      <c r="B319" s="281" t="s">
        <v>155</v>
      </c>
      <c r="C319" s="271">
        <v>1573.15</v>
      </c>
      <c r="D319" s="272">
        <v>1570</v>
      </c>
      <c r="E319" s="272">
        <v>1548.15</v>
      </c>
      <c r="F319" s="272">
        <v>1523.15</v>
      </c>
      <c r="G319" s="272">
        <v>1501.3000000000002</v>
      </c>
      <c r="H319" s="272">
        <v>1595</v>
      </c>
      <c r="I319" s="272">
        <v>1616.85</v>
      </c>
      <c r="J319" s="272">
        <v>1641.85</v>
      </c>
      <c r="K319" s="271">
        <v>1591.85</v>
      </c>
      <c r="L319" s="271">
        <v>1545</v>
      </c>
      <c r="M319" s="271">
        <v>1.62951</v>
      </c>
      <c r="N319" s="1"/>
      <c r="O319" s="1"/>
    </row>
    <row r="320" spans="1:15" ht="12.75" customHeight="1">
      <c r="A320" s="30">
        <v>310</v>
      </c>
      <c r="B320" s="281" t="s">
        <v>158</v>
      </c>
      <c r="C320" s="271">
        <v>3531.75</v>
      </c>
      <c r="D320" s="272">
        <v>3504.2666666666664</v>
      </c>
      <c r="E320" s="272">
        <v>3468.5333333333328</v>
      </c>
      <c r="F320" s="272">
        <v>3405.3166666666666</v>
      </c>
      <c r="G320" s="272">
        <v>3369.583333333333</v>
      </c>
      <c r="H320" s="272">
        <v>3567.4833333333327</v>
      </c>
      <c r="I320" s="272">
        <v>3603.2166666666662</v>
      </c>
      <c r="J320" s="272">
        <v>3666.4333333333325</v>
      </c>
      <c r="K320" s="271">
        <v>3540</v>
      </c>
      <c r="L320" s="271">
        <v>3441.05</v>
      </c>
      <c r="M320" s="271">
        <v>12.341609999999999</v>
      </c>
      <c r="N320" s="1"/>
      <c r="O320" s="1"/>
    </row>
    <row r="321" spans="1:15" ht="12.75" customHeight="1">
      <c r="A321" s="30">
        <v>311</v>
      </c>
      <c r="B321" s="281" t="s">
        <v>431</v>
      </c>
      <c r="C321" s="271">
        <v>529.04999999999995</v>
      </c>
      <c r="D321" s="272">
        <v>526.15</v>
      </c>
      <c r="E321" s="272">
        <v>516.09999999999991</v>
      </c>
      <c r="F321" s="272">
        <v>503.15</v>
      </c>
      <c r="G321" s="272">
        <v>493.09999999999991</v>
      </c>
      <c r="H321" s="272">
        <v>539.09999999999991</v>
      </c>
      <c r="I321" s="272">
        <v>549.14999999999986</v>
      </c>
      <c r="J321" s="272">
        <v>562.09999999999991</v>
      </c>
      <c r="K321" s="271">
        <v>536.20000000000005</v>
      </c>
      <c r="L321" s="271">
        <v>513.20000000000005</v>
      </c>
      <c r="M321" s="271">
        <v>2.8690899999999999</v>
      </c>
      <c r="N321" s="1"/>
      <c r="O321" s="1"/>
    </row>
    <row r="322" spans="1:15" ht="12.75" customHeight="1">
      <c r="A322" s="30">
        <v>312</v>
      </c>
      <c r="B322" s="281" t="s">
        <v>433</v>
      </c>
      <c r="C322" s="271">
        <v>760.7</v>
      </c>
      <c r="D322" s="272">
        <v>761.35</v>
      </c>
      <c r="E322" s="272">
        <v>757.80000000000007</v>
      </c>
      <c r="F322" s="272">
        <v>754.90000000000009</v>
      </c>
      <c r="G322" s="272">
        <v>751.35000000000014</v>
      </c>
      <c r="H322" s="272">
        <v>764.25</v>
      </c>
      <c r="I322" s="272">
        <v>767.8</v>
      </c>
      <c r="J322" s="272">
        <v>770.69999999999993</v>
      </c>
      <c r="K322" s="271">
        <v>764.9</v>
      </c>
      <c r="L322" s="271">
        <v>758.45</v>
      </c>
      <c r="M322" s="271">
        <v>0.90434999999999999</v>
      </c>
      <c r="N322" s="1"/>
      <c r="O322" s="1"/>
    </row>
    <row r="323" spans="1:15" ht="12.75" customHeight="1">
      <c r="A323" s="30">
        <v>313</v>
      </c>
      <c r="B323" s="281" t="s">
        <v>159</v>
      </c>
      <c r="C323" s="271">
        <v>2371.4499999999998</v>
      </c>
      <c r="D323" s="272">
        <v>2355.4666666666667</v>
      </c>
      <c r="E323" s="272">
        <v>2323.9833333333336</v>
      </c>
      <c r="F323" s="272">
        <v>2276.5166666666669</v>
      </c>
      <c r="G323" s="272">
        <v>2245.0333333333338</v>
      </c>
      <c r="H323" s="272">
        <v>2402.9333333333334</v>
      </c>
      <c r="I323" s="272">
        <v>2434.4166666666661</v>
      </c>
      <c r="J323" s="272">
        <v>2481.8833333333332</v>
      </c>
      <c r="K323" s="271">
        <v>2386.9499999999998</v>
      </c>
      <c r="L323" s="271">
        <v>2308</v>
      </c>
      <c r="M323" s="271">
        <v>10.575570000000001</v>
      </c>
      <c r="N323" s="1"/>
      <c r="O323" s="1"/>
    </row>
    <row r="324" spans="1:15" ht="12.75" customHeight="1">
      <c r="A324" s="30">
        <v>314</v>
      </c>
      <c r="B324" s="281" t="s">
        <v>434</v>
      </c>
      <c r="C324" s="271">
        <v>1300.05</v>
      </c>
      <c r="D324" s="272">
        <v>1305.8666666666666</v>
      </c>
      <c r="E324" s="272">
        <v>1285.6333333333332</v>
      </c>
      <c r="F324" s="272">
        <v>1271.2166666666667</v>
      </c>
      <c r="G324" s="272">
        <v>1250.9833333333333</v>
      </c>
      <c r="H324" s="272">
        <v>1320.2833333333331</v>
      </c>
      <c r="I324" s="272">
        <v>1340.5166666666662</v>
      </c>
      <c r="J324" s="272">
        <v>1354.9333333333329</v>
      </c>
      <c r="K324" s="271">
        <v>1326.1</v>
      </c>
      <c r="L324" s="271">
        <v>1291.45</v>
      </c>
      <c r="M324" s="271">
        <v>2.1886100000000002</v>
      </c>
      <c r="N324" s="1"/>
      <c r="O324" s="1"/>
    </row>
    <row r="325" spans="1:15" ht="12.75" customHeight="1">
      <c r="A325" s="30">
        <v>315</v>
      </c>
      <c r="B325" s="281" t="s">
        <v>161</v>
      </c>
      <c r="C325" s="271">
        <v>1101.3</v>
      </c>
      <c r="D325" s="272">
        <v>1105.7333333333333</v>
      </c>
      <c r="E325" s="272">
        <v>1088.8666666666668</v>
      </c>
      <c r="F325" s="272">
        <v>1076.4333333333334</v>
      </c>
      <c r="G325" s="272">
        <v>1059.5666666666668</v>
      </c>
      <c r="H325" s="272">
        <v>1118.1666666666667</v>
      </c>
      <c r="I325" s="272">
        <v>1135.0333333333331</v>
      </c>
      <c r="J325" s="272">
        <v>1147.4666666666667</v>
      </c>
      <c r="K325" s="271">
        <v>1122.5999999999999</v>
      </c>
      <c r="L325" s="271">
        <v>1093.3</v>
      </c>
      <c r="M325" s="271">
        <v>6.5786699999999998</v>
      </c>
      <c r="N325" s="1"/>
      <c r="O325" s="1"/>
    </row>
    <row r="326" spans="1:15" ht="12.75" customHeight="1">
      <c r="A326" s="30">
        <v>316</v>
      </c>
      <c r="B326" s="281" t="s">
        <v>267</v>
      </c>
      <c r="C326" s="271">
        <v>750.5</v>
      </c>
      <c r="D326" s="272">
        <v>749.80000000000007</v>
      </c>
      <c r="E326" s="272">
        <v>738.70000000000016</v>
      </c>
      <c r="F326" s="272">
        <v>726.90000000000009</v>
      </c>
      <c r="G326" s="272">
        <v>715.80000000000018</v>
      </c>
      <c r="H326" s="272">
        <v>761.60000000000014</v>
      </c>
      <c r="I326" s="272">
        <v>772.7</v>
      </c>
      <c r="J326" s="272">
        <v>784.50000000000011</v>
      </c>
      <c r="K326" s="271">
        <v>760.9</v>
      </c>
      <c r="L326" s="271">
        <v>738</v>
      </c>
      <c r="M326" s="271">
        <v>4.1058599999999998</v>
      </c>
      <c r="N326" s="1"/>
      <c r="O326" s="1"/>
    </row>
    <row r="327" spans="1:15" ht="12.75" customHeight="1">
      <c r="A327" s="30">
        <v>317</v>
      </c>
      <c r="B327" s="281" t="s">
        <v>435</v>
      </c>
      <c r="C327" s="271">
        <v>32.85</v>
      </c>
      <c r="D327" s="272">
        <v>32.93333333333333</v>
      </c>
      <c r="E327" s="272">
        <v>32.11666666666666</v>
      </c>
      <c r="F327" s="272">
        <v>31.383333333333333</v>
      </c>
      <c r="G327" s="272">
        <v>30.566666666666663</v>
      </c>
      <c r="H327" s="272">
        <v>33.666666666666657</v>
      </c>
      <c r="I327" s="272">
        <v>34.483333333333334</v>
      </c>
      <c r="J327" s="272">
        <v>35.216666666666654</v>
      </c>
      <c r="K327" s="271">
        <v>33.75</v>
      </c>
      <c r="L327" s="271">
        <v>32.200000000000003</v>
      </c>
      <c r="M327" s="271">
        <v>35.709670000000003</v>
      </c>
      <c r="N327" s="1"/>
      <c r="O327" s="1"/>
    </row>
    <row r="328" spans="1:15" ht="12.75" customHeight="1">
      <c r="A328" s="30">
        <v>318</v>
      </c>
      <c r="B328" s="281" t="s">
        <v>436</v>
      </c>
      <c r="C328" s="271">
        <v>61.55</v>
      </c>
      <c r="D328" s="272">
        <v>61.18333333333333</v>
      </c>
      <c r="E328" s="272">
        <v>60.466666666666661</v>
      </c>
      <c r="F328" s="272">
        <v>59.383333333333333</v>
      </c>
      <c r="G328" s="272">
        <v>58.666666666666664</v>
      </c>
      <c r="H328" s="272">
        <v>62.266666666666659</v>
      </c>
      <c r="I328" s="272">
        <v>62.983333333333327</v>
      </c>
      <c r="J328" s="272">
        <v>64.066666666666663</v>
      </c>
      <c r="K328" s="271">
        <v>61.9</v>
      </c>
      <c r="L328" s="271">
        <v>60.1</v>
      </c>
      <c r="M328" s="271">
        <v>22.818899999999999</v>
      </c>
      <c r="N328" s="1"/>
      <c r="O328" s="1"/>
    </row>
    <row r="329" spans="1:15" ht="12.75" customHeight="1">
      <c r="A329" s="30">
        <v>319</v>
      </c>
      <c r="B329" s="281" t="s">
        <v>437</v>
      </c>
      <c r="C329" s="271">
        <v>575.04999999999995</v>
      </c>
      <c r="D329" s="272">
        <v>577.1</v>
      </c>
      <c r="E329" s="272">
        <v>567.95000000000005</v>
      </c>
      <c r="F329" s="272">
        <v>560.85</v>
      </c>
      <c r="G329" s="272">
        <v>551.70000000000005</v>
      </c>
      <c r="H329" s="272">
        <v>584.20000000000005</v>
      </c>
      <c r="I329" s="272">
        <v>593.34999999999991</v>
      </c>
      <c r="J329" s="272">
        <v>600.45000000000005</v>
      </c>
      <c r="K329" s="271">
        <v>586.25</v>
      </c>
      <c r="L329" s="271">
        <v>570</v>
      </c>
      <c r="M329" s="271">
        <v>0.31309999999999999</v>
      </c>
      <c r="N329" s="1"/>
      <c r="O329" s="1"/>
    </row>
    <row r="330" spans="1:15" ht="12.75" customHeight="1">
      <c r="A330" s="30">
        <v>320</v>
      </c>
      <c r="B330" s="281" t="s">
        <v>438</v>
      </c>
      <c r="C330" s="271">
        <v>35.65</v>
      </c>
      <c r="D330" s="272">
        <v>35.766666666666673</v>
      </c>
      <c r="E330" s="272">
        <v>35.283333333333346</v>
      </c>
      <c r="F330" s="272">
        <v>34.916666666666671</v>
      </c>
      <c r="G330" s="272">
        <v>34.433333333333344</v>
      </c>
      <c r="H330" s="272">
        <v>36.133333333333347</v>
      </c>
      <c r="I330" s="272">
        <v>36.616666666666681</v>
      </c>
      <c r="J330" s="272">
        <v>36.983333333333348</v>
      </c>
      <c r="K330" s="271">
        <v>36.25</v>
      </c>
      <c r="L330" s="271">
        <v>35.4</v>
      </c>
      <c r="M330" s="271">
        <v>60.330550000000002</v>
      </c>
      <c r="N330" s="1"/>
      <c r="O330" s="1"/>
    </row>
    <row r="331" spans="1:15" ht="12.75" customHeight="1">
      <c r="A331" s="30">
        <v>321</v>
      </c>
      <c r="B331" s="281" t="s">
        <v>439</v>
      </c>
      <c r="C331" s="271">
        <v>70</v>
      </c>
      <c r="D331" s="272">
        <v>70.083333333333329</v>
      </c>
      <c r="E331" s="272">
        <v>68.36666666666666</v>
      </c>
      <c r="F331" s="272">
        <v>66.733333333333334</v>
      </c>
      <c r="G331" s="272">
        <v>65.016666666666666</v>
      </c>
      <c r="H331" s="272">
        <v>71.716666666666654</v>
      </c>
      <c r="I331" s="272">
        <v>73.433333333333323</v>
      </c>
      <c r="J331" s="272">
        <v>75.066666666666649</v>
      </c>
      <c r="K331" s="271">
        <v>71.8</v>
      </c>
      <c r="L331" s="271">
        <v>68.45</v>
      </c>
      <c r="M331" s="271">
        <v>26.31288</v>
      </c>
      <c r="N331" s="1"/>
      <c r="O331" s="1"/>
    </row>
    <row r="332" spans="1:15" ht="12.75" customHeight="1">
      <c r="A332" s="30">
        <v>322</v>
      </c>
      <c r="B332" s="281" t="s">
        <v>167</v>
      </c>
      <c r="C332" s="271">
        <v>107.4</v>
      </c>
      <c r="D332" s="272">
        <v>107.16666666666667</v>
      </c>
      <c r="E332" s="272">
        <v>105.58333333333334</v>
      </c>
      <c r="F332" s="272">
        <v>103.76666666666667</v>
      </c>
      <c r="G332" s="272">
        <v>102.18333333333334</v>
      </c>
      <c r="H332" s="272">
        <v>108.98333333333335</v>
      </c>
      <c r="I332" s="272">
        <v>110.56666666666669</v>
      </c>
      <c r="J332" s="272">
        <v>112.38333333333335</v>
      </c>
      <c r="K332" s="271">
        <v>108.75</v>
      </c>
      <c r="L332" s="271">
        <v>105.35</v>
      </c>
      <c r="M332" s="271">
        <v>204.84989999999999</v>
      </c>
      <c r="N332" s="1"/>
      <c r="O332" s="1"/>
    </row>
    <row r="333" spans="1:15" ht="12.75" customHeight="1">
      <c r="A333" s="30">
        <v>323</v>
      </c>
      <c r="B333" s="281" t="s">
        <v>440</v>
      </c>
      <c r="C333" s="271">
        <v>263.45</v>
      </c>
      <c r="D333" s="272">
        <v>265.38333333333338</v>
      </c>
      <c r="E333" s="272">
        <v>259.01666666666677</v>
      </c>
      <c r="F333" s="272">
        <v>254.58333333333337</v>
      </c>
      <c r="G333" s="272">
        <v>248.21666666666675</v>
      </c>
      <c r="H333" s="272">
        <v>269.81666666666678</v>
      </c>
      <c r="I333" s="272">
        <v>276.18333333333345</v>
      </c>
      <c r="J333" s="272">
        <v>280.61666666666679</v>
      </c>
      <c r="K333" s="271">
        <v>271.75</v>
      </c>
      <c r="L333" s="271">
        <v>260.95</v>
      </c>
      <c r="M333" s="271">
        <v>6.4761800000000003</v>
      </c>
      <c r="N333" s="1"/>
      <c r="O333" s="1"/>
    </row>
    <row r="334" spans="1:15" ht="12.75" customHeight="1">
      <c r="A334" s="30">
        <v>324</v>
      </c>
      <c r="B334" s="281" t="s">
        <v>169</v>
      </c>
      <c r="C334" s="271">
        <v>154.69999999999999</v>
      </c>
      <c r="D334" s="272">
        <v>156.08333333333334</v>
      </c>
      <c r="E334" s="272">
        <v>151.66666666666669</v>
      </c>
      <c r="F334" s="272">
        <v>148.63333333333335</v>
      </c>
      <c r="G334" s="272">
        <v>144.2166666666667</v>
      </c>
      <c r="H334" s="272">
        <v>159.11666666666667</v>
      </c>
      <c r="I334" s="272">
        <v>163.53333333333336</v>
      </c>
      <c r="J334" s="272">
        <v>166.56666666666666</v>
      </c>
      <c r="K334" s="271">
        <v>160.5</v>
      </c>
      <c r="L334" s="271">
        <v>153.05000000000001</v>
      </c>
      <c r="M334" s="271">
        <v>157.54128</v>
      </c>
      <c r="N334" s="1"/>
      <c r="O334" s="1"/>
    </row>
    <row r="335" spans="1:15" ht="12.75" customHeight="1">
      <c r="A335" s="30">
        <v>325</v>
      </c>
      <c r="B335" s="281" t="s">
        <v>441</v>
      </c>
      <c r="C335" s="271">
        <v>639.9</v>
      </c>
      <c r="D335" s="272">
        <v>643.33333333333337</v>
      </c>
      <c r="E335" s="272">
        <v>629.66666666666674</v>
      </c>
      <c r="F335" s="272">
        <v>619.43333333333339</v>
      </c>
      <c r="G335" s="272">
        <v>605.76666666666677</v>
      </c>
      <c r="H335" s="272">
        <v>653.56666666666672</v>
      </c>
      <c r="I335" s="272">
        <v>667.23333333333346</v>
      </c>
      <c r="J335" s="272">
        <v>677.4666666666667</v>
      </c>
      <c r="K335" s="271">
        <v>657</v>
      </c>
      <c r="L335" s="271">
        <v>633.1</v>
      </c>
      <c r="M335" s="271">
        <v>2.46828</v>
      </c>
      <c r="N335" s="1"/>
      <c r="O335" s="1"/>
    </row>
    <row r="336" spans="1:15" ht="12.75" customHeight="1">
      <c r="A336" s="30">
        <v>326</v>
      </c>
      <c r="B336" s="281" t="s">
        <v>163</v>
      </c>
      <c r="C336" s="271">
        <v>77.95</v>
      </c>
      <c r="D336" s="272">
        <v>78.2</v>
      </c>
      <c r="E336" s="272">
        <v>76.850000000000009</v>
      </c>
      <c r="F336" s="272">
        <v>75.75</v>
      </c>
      <c r="G336" s="272">
        <v>74.400000000000006</v>
      </c>
      <c r="H336" s="272">
        <v>79.300000000000011</v>
      </c>
      <c r="I336" s="272">
        <v>80.650000000000006</v>
      </c>
      <c r="J336" s="272">
        <v>81.750000000000014</v>
      </c>
      <c r="K336" s="271">
        <v>79.55</v>
      </c>
      <c r="L336" s="271">
        <v>77.099999999999994</v>
      </c>
      <c r="M336" s="271">
        <v>146.72063</v>
      </c>
      <c r="N336" s="1"/>
      <c r="O336" s="1"/>
    </row>
    <row r="337" spans="1:15" ht="12.75" customHeight="1">
      <c r="A337" s="30">
        <v>327</v>
      </c>
      <c r="B337" s="281" t="s">
        <v>165</v>
      </c>
      <c r="C337" s="271">
        <v>4320.95</v>
      </c>
      <c r="D337" s="272">
        <v>4304.3833333333341</v>
      </c>
      <c r="E337" s="272">
        <v>4253.7666666666682</v>
      </c>
      <c r="F337" s="272">
        <v>4186.5833333333339</v>
      </c>
      <c r="G337" s="272">
        <v>4135.9666666666681</v>
      </c>
      <c r="H337" s="272">
        <v>4371.5666666666684</v>
      </c>
      <c r="I337" s="272">
        <v>4422.1833333333352</v>
      </c>
      <c r="J337" s="272">
        <v>4489.3666666666686</v>
      </c>
      <c r="K337" s="271">
        <v>4355</v>
      </c>
      <c r="L337" s="271">
        <v>4237.2</v>
      </c>
      <c r="M337" s="271">
        <v>1.42418</v>
      </c>
      <c r="N337" s="1"/>
      <c r="O337" s="1"/>
    </row>
    <row r="338" spans="1:15" ht="12.75" customHeight="1">
      <c r="A338" s="30">
        <v>328</v>
      </c>
      <c r="B338" s="281" t="s">
        <v>807</v>
      </c>
      <c r="C338" s="271">
        <v>690.3</v>
      </c>
      <c r="D338" s="272">
        <v>698.1</v>
      </c>
      <c r="E338" s="272">
        <v>674.2</v>
      </c>
      <c r="F338" s="272">
        <v>658.1</v>
      </c>
      <c r="G338" s="272">
        <v>634.20000000000005</v>
      </c>
      <c r="H338" s="272">
        <v>714.2</v>
      </c>
      <c r="I338" s="272">
        <v>738.09999999999991</v>
      </c>
      <c r="J338" s="272">
        <v>754.2</v>
      </c>
      <c r="K338" s="271">
        <v>722</v>
      </c>
      <c r="L338" s="271">
        <v>682</v>
      </c>
      <c r="M338" s="271">
        <v>26.167909999999999</v>
      </c>
      <c r="N338" s="1"/>
      <c r="O338" s="1"/>
    </row>
    <row r="339" spans="1:15" ht="12.75" customHeight="1">
      <c r="A339" s="30">
        <v>329</v>
      </c>
      <c r="B339" s="281" t="s">
        <v>166</v>
      </c>
      <c r="C339" s="271">
        <v>19850</v>
      </c>
      <c r="D339" s="272">
        <v>19723.3</v>
      </c>
      <c r="E339" s="272">
        <v>19522.8</v>
      </c>
      <c r="F339" s="272">
        <v>19195.599999999999</v>
      </c>
      <c r="G339" s="272">
        <v>18995.099999999999</v>
      </c>
      <c r="H339" s="272">
        <v>20050.5</v>
      </c>
      <c r="I339" s="272">
        <v>20251</v>
      </c>
      <c r="J339" s="272">
        <v>20578.2</v>
      </c>
      <c r="K339" s="271">
        <v>19923.8</v>
      </c>
      <c r="L339" s="271">
        <v>19396.099999999999</v>
      </c>
      <c r="M339" s="271">
        <v>0.88280000000000003</v>
      </c>
      <c r="N339" s="1"/>
      <c r="O339" s="1"/>
    </row>
    <row r="340" spans="1:15" ht="12.75" customHeight="1">
      <c r="A340" s="30">
        <v>330</v>
      </c>
      <c r="B340" s="281" t="s">
        <v>442</v>
      </c>
      <c r="C340" s="271">
        <v>67.900000000000006</v>
      </c>
      <c r="D340" s="272">
        <v>68.2</v>
      </c>
      <c r="E340" s="272">
        <v>66.5</v>
      </c>
      <c r="F340" s="272">
        <v>65.099999999999994</v>
      </c>
      <c r="G340" s="272">
        <v>63.399999999999991</v>
      </c>
      <c r="H340" s="272">
        <v>69.600000000000009</v>
      </c>
      <c r="I340" s="272">
        <v>71.300000000000026</v>
      </c>
      <c r="J340" s="272">
        <v>72.700000000000017</v>
      </c>
      <c r="K340" s="271">
        <v>69.900000000000006</v>
      </c>
      <c r="L340" s="271">
        <v>66.8</v>
      </c>
      <c r="M340" s="271">
        <v>10.334809999999999</v>
      </c>
      <c r="N340" s="1"/>
      <c r="O340" s="1"/>
    </row>
    <row r="341" spans="1:15" ht="12.75" customHeight="1">
      <c r="A341" s="30">
        <v>331</v>
      </c>
      <c r="B341" s="281" t="s">
        <v>162</v>
      </c>
      <c r="C341" s="271">
        <v>299.55</v>
      </c>
      <c r="D341" s="272">
        <v>300.53333333333336</v>
      </c>
      <c r="E341" s="272">
        <v>293.4666666666667</v>
      </c>
      <c r="F341" s="272">
        <v>287.38333333333333</v>
      </c>
      <c r="G341" s="272">
        <v>280.31666666666666</v>
      </c>
      <c r="H341" s="272">
        <v>306.61666666666673</v>
      </c>
      <c r="I341" s="272">
        <v>313.68333333333345</v>
      </c>
      <c r="J341" s="272">
        <v>319.76666666666677</v>
      </c>
      <c r="K341" s="271">
        <v>307.60000000000002</v>
      </c>
      <c r="L341" s="271">
        <v>294.45</v>
      </c>
      <c r="M341" s="271">
        <v>23.103560000000002</v>
      </c>
      <c r="N341" s="1"/>
      <c r="O341" s="1"/>
    </row>
    <row r="342" spans="1:15" ht="12.75" customHeight="1">
      <c r="A342" s="30">
        <v>332</v>
      </c>
      <c r="B342" s="281" t="s">
        <v>860</v>
      </c>
      <c r="C342" s="271">
        <v>339.25</v>
      </c>
      <c r="D342" s="272">
        <v>339.73333333333335</v>
      </c>
      <c r="E342" s="272">
        <v>332.51666666666671</v>
      </c>
      <c r="F342" s="272">
        <v>325.78333333333336</v>
      </c>
      <c r="G342" s="272">
        <v>318.56666666666672</v>
      </c>
      <c r="H342" s="272">
        <v>346.4666666666667</v>
      </c>
      <c r="I342" s="272">
        <v>353.68333333333339</v>
      </c>
      <c r="J342" s="272">
        <v>360.41666666666669</v>
      </c>
      <c r="K342" s="271">
        <v>346.95</v>
      </c>
      <c r="L342" s="271">
        <v>333</v>
      </c>
      <c r="M342" s="271">
        <v>1.9053100000000001</v>
      </c>
      <c r="N342" s="1"/>
      <c r="O342" s="1"/>
    </row>
    <row r="343" spans="1:15" ht="12.75" customHeight="1">
      <c r="A343" s="30">
        <v>333</v>
      </c>
      <c r="B343" s="281" t="s">
        <v>268</v>
      </c>
      <c r="C343" s="271">
        <v>896.5</v>
      </c>
      <c r="D343" s="272">
        <v>896.9</v>
      </c>
      <c r="E343" s="272">
        <v>877.8</v>
      </c>
      <c r="F343" s="272">
        <v>859.1</v>
      </c>
      <c r="G343" s="272">
        <v>840</v>
      </c>
      <c r="H343" s="272">
        <v>915.59999999999991</v>
      </c>
      <c r="I343" s="272">
        <v>934.7</v>
      </c>
      <c r="J343" s="272">
        <v>953.39999999999986</v>
      </c>
      <c r="K343" s="271">
        <v>916</v>
      </c>
      <c r="L343" s="271">
        <v>878.2</v>
      </c>
      <c r="M343" s="271">
        <v>3.4202499999999998</v>
      </c>
      <c r="N343" s="1"/>
      <c r="O343" s="1"/>
    </row>
    <row r="344" spans="1:15" ht="12.75" customHeight="1">
      <c r="A344" s="30">
        <v>334</v>
      </c>
      <c r="B344" s="281" t="s">
        <v>170</v>
      </c>
      <c r="C344" s="271">
        <v>136.25</v>
      </c>
      <c r="D344" s="272">
        <v>135.79999999999998</v>
      </c>
      <c r="E344" s="272">
        <v>134.44999999999996</v>
      </c>
      <c r="F344" s="272">
        <v>132.64999999999998</v>
      </c>
      <c r="G344" s="272">
        <v>131.29999999999995</v>
      </c>
      <c r="H344" s="272">
        <v>137.59999999999997</v>
      </c>
      <c r="I344" s="272">
        <v>138.94999999999999</v>
      </c>
      <c r="J344" s="272">
        <v>140.74999999999997</v>
      </c>
      <c r="K344" s="271">
        <v>137.15</v>
      </c>
      <c r="L344" s="271">
        <v>134</v>
      </c>
      <c r="M344" s="271">
        <v>143.11958999999999</v>
      </c>
      <c r="N344" s="1"/>
      <c r="O344" s="1"/>
    </row>
    <row r="345" spans="1:15" ht="12.75" customHeight="1">
      <c r="A345" s="30">
        <v>335</v>
      </c>
      <c r="B345" s="281" t="s">
        <v>269</v>
      </c>
      <c r="C345" s="271">
        <v>187.95</v>
      </c>
      <c r="D345" s="272">
        <v>188.20000000000002</v>
      </c>
      <c r="E345" s="272">
        <v>185.75000000000003</v>
      </c>
      <c r="F345" s="272">
        <v>183.55</v>
      </c>
      <c r="G345" s="272">
        <v>181.10000000000002</v>
      </c>
      <c r="H345" s="272">
        <v>190.40000000000003</v>
      </c>
      <c r="I345" s="272">
        <v>192.85000000000002</v>
      </c>
      <c r="J345" s="272">
        <v>195.05000000000004</v>
      </c>
      <c r="K345" s="271">
        <v>190.65</v>
      </c>
      <c r="L345" s="271">
        <v>186</v>
      </c>
      <c r="M345" s="271">
        <v>7.4797700000000003</v>
      </c>
      <c r="N345" s="1"/>
      <c r="O345" s="1"/>
    </row>
    <row r="346" spans="1:15" ht="12.75" customHeight="1">
      <c r="A346" s="30">
        <v>336</v>
      </c>
      <c r="B346" s="281" t="s">
        <v>841</v>
      </c>
      <c r="C346" s="271">
        <v>809.05</v>
      </c>
      <c r="D346" s="272">
        <v>804.61666666666667</v>
      </c>
      <c r="E346" s="272">
        <v>784.23333333333335</v>
      </c>
      <c r="F346" s="272">
        <v>759.41666666666663</v>
      </c>
      <c r="G346" s="272">
        <v>739.0333333333333</v>
      </c>
      <c r="H346" s="272">
        <v>829.43333333333339</v>
      </c>
      <c r="I346" s="272">
        <v>849.81666666666683</v>
      </c>
      <c r="J346" s="272">
        <v>874.63333333333344</v>
      </c>
      <c r="K346" s="271">
        <v>825</v>
      </c>
      <c r="L346" s="271">
        <v>779.8</v>
      </c>
      <c r="M346" s="271">
        <v>62.087429999999998</v>
      </c>
      <c r="N346" s="1"/>
      <c r="O346" s="1"/>
    </row>
    <row r="347" spans="1:15" ht="12.75" customHeight="1">
      <c r="A347" s="30">
        <v>337</v>
      </c>
      <c r="B347" s="281" t="s">
        <v>443</v>
      </c>
      <c r="C347" s="271">
        <v>3319.75</v>
      </c>
      <c r="D347" s="272">
        <v>3304.9333333333329</v>
      </c>
      <c r="E347" s="272">
        <v>3246.8666666666659</v>
      </c>
      <c r="F347" s="272">
        <v>3173.9833333333331</v>
      </c>
      <c r="G347" s="272">
        <v>3115.9166666666661</v>
      </c>
      <c r="H347" s="272">
        <v>3377.8166666666657</v>
      </c>
      <c r="I347" s="272">
        <v>3435.8833333333323</v>
      </c>
      <c r="J347" s="272">
        <v>3508.7666666666655</v>
      </c>
      <c r="K347" s="271">
        <v>3363</v>
      </c>
      <c r="L347" s="271">
        <v>3232.05</v>
      </c>
      <c r="M347" s="271">
        <v>1.25559</v>
      </c>
      <c r="N347" s="1"/>
      <c r="O347" s="1"/>
    </row>
    <row r="348" spans="1:15" ht="12.75" customHeight="1">
      <c r="A348" s="30">
        <v>338</v>
      </c>
      <c r="B348" s="281" t="s">
        <v>444</v>
      </c>
      <c r="C348" s="271">
        <v>263</v>
      </c>
      <c r="D348" s="272">
        <v>263.55</v>
      </c>
      <c r="E348" s="272">
        <v>257.60000000000002</v>
      </c>
      <c r="F348" s="272">
        <v>252.2</v>
      </c>
      <c r="G348" s="272">
        <v>246.25</v>
      </c>
      <c r="H348" s="272">
        <v>268.95000000000005</v>
      </c>
      <c r="I348" s="272">
        <v>274.89999999999998</v>
      </c>
      <c r="J348" s="272">
        <v>280.30000000000007</v>
      </c>
      <c r="K348" s="271">
        <v>269.5</v>
      </c>
      <c r="L348" s="271">
        <v>258.14999999999998</v>
      </c>
      <c r="M348" s="271">
        <v>9.1538699999999995</v>
      </c>
      <c r="N348" s="1"/>
      <c r="O348" s="1"/>
    </row>
    <row r="349" spans="1:15" ht="12.75" customHeight="1">
      <c r="A349" s="30">
        <v>339</v>
      </c>
      <c r="B349" s="281" t="s">
        <v>842</v>
      </c>
      <c r="C349" s="271">
        <v>549.85</v>
      </c>
      <c r="D349" s="272">
        <v>543.76666666666665</v>
      </c>
      <c r="E349" s="272">
        <v>530.5333333333333</v>
      </c>
      <c r="F349" s="272">
        <v>511.2166666666667</v>
      </c>
      <c r="G349" s="272">
        <v>497.98333333333335</v>
      </c>
      <c r="H349" s="272">
        <v>563.08333333333326</v>
      </c>
      <c r="I349" s="272">
        <v>576.31666666666661</v>
      </c>
      <c r="J349" s="272">
        <v>595.63333333333321</v>
      </c>
      <c r="K349" s="271">
        <v>557</v>
      </c>
      <c r="L349" s="271">
        <v>524.45000000000005</v>
      </c>
      <c r="M349" s="271">
        <v>10.50779</v>
      </c>
      <c r="N349" s="1"/>
      <c r="O349" s="1"/>
    </row>
    <row r="350" spans="1:15" ht="12.75" customHeight="1">
      <c r="A350" s="30">
        <v>340</v>
      </c>
      <c r="B350" s="281" t="s">
        <v>824</v>
      </c>
      <c r="C350" s="271">
        <v>122.5</v>
      </c>
      <c r="D350" s="272">
        <v>121.61666666666667</v>
      </c>
      <c r="E350" s="272">
        <v>119.13333333333335</v>
      </c>
      <c r="F350" s="272">
        <v>115.76666666666668</v>
      </c>
      <c r="G350" s="272">
        <v>113.28333333333336</v>
      </c>
      <c r="H350" s="272">
        <v>124.98333333333335</v>
      </c>
      <c r="I350" s="272">
        <v>127.46666666666667</v>
      </c>
      <c r="J350" s="272">
        <v>130.83333333333334</v>
      </c>
      <c r="K350" s="271">
        <v>124.1</v>
      </c>
      <c r="L350" s="271">
        <v>118.25</v>
      </c>
      <c r="M350" s="271">
        <v>14.06175</v>
      </c>
      <c r="N350" s="1"/>
      <c r="O350" s="1"/>
    </row>
    <row r="351" spans="1:15" ht="12.75" customHeight="1">
      <c r="A351" s="30">
        <v>341</v>
      </c>
      <c r="B351" s="281" t="s">
        <v>177</v>
      </c>
      <c r="C351" s="271">
        <v>3140.45</v>
      </c>
      <c r="D351" s="272">
        <v>3140.8166666666671</v>
      </c>
      <c r="E351" s="272">
        <v>3072.6333333333341</v>
      </c>
      <c r="F351" s="272">
        <v>3004.8166666666671</v>
      </c>
      <c r="G351" s="272">
        <v>2936.6333333333341</v>
      </c>
      <c r="H351" s="272">
        <v>3208.6333333333341</v>
      </c>
      <c r="I351" s="272">
        <v>3276.8166666666675</v>
      </c>
      <c r="J351" s="272">
        <v>3344.6333333333341</v>
      </c>
      <c r="K351" s="271">
        <v>3209</v>
      </c>
      <c r="L351" s="271">
        <v>3073</v>
      </c>
      <c r="M351" s="271">
        <v>15.70055</v>
      </c>
      <c r="N351" s="1"/>
      <c r="O351" s="1"/>
    </row>
    <row r="352" spans="1:15" ht="12.75" customHeight="1">
      <c r="A352" s="30">
        <v>342</v>
      </c>
      <c r="B352" s="281" t="s">
        <v>446</v>
      </c>
      <c r="C352" s="271">
        <v>346.15</v>
      </c>
      <c r="D352" s="272">
        <v>347.2166666666667</v>
      </c>
      <c r="E352" s="272">
        <v>340.43333333333339</v>
      </c>
      <c r="F352" s="272">
        <v>334.7166666666667</v>
      </c>
      <c r="G352" s="272">
        <v>327.93333333333339</v>
      </c>
      <c r="H352" s="272">
        <v>352.93333333333339</v>
      </c>
      <c r="I352" s="272">
        <v>359.7166666666667</v>
      </c>
      <c r="J352" s="272">
        <v>365.43333333333339</v>
      </c>
      <c r="K352" s="271">
        <v>354</v>
      </c>
      <c r="L352" s="271">
        <v>341.5</v>
      </c>
      <c r="M352" s="271">
        <v>1.17256</v>
      </c>
      <c r="N352" s="1"/>
      <c r="O352" s="1"/>
    </row>
    <row r="353" spans="1:15" ht="12.75" customHeight="1">
      <c r="A353" s="30">
        <v>343</v>
      </c>
      <c r="B353" s="281" t="s">
        <v>447</v>
      </c>
      <c r="C353" s="271">
        <v>252.35</v>
      </c>
      <c r="D353" s="272">
        <v>252.29999999999998</v>
      </c>
      <c r="E353" s="272">
        <v>248.69999999999996</v>
      </c>
      <c r="F353" s="272">
        <v>245.04999999999998</v>
      </c>
      <c r="G353" s="272">
        <v>241.44999999999996</v>
      </c>
      <c r="H353" s="272">
        <v>255.94999999999996</v>
      </c>
      <c r="I353" s="272">
        <v>259.54999999999995</v>
      </c>
      <c r="J353" s="272">
        <v>263.19999999999993</v>
      </c>
      <c r="K353" s="271">
        <v>255.9</v>
      </c>
      <c r="L353" s="271">
        <v>248.65</v>
      </c>
      <c r="M353" s="271">
        <v>2.0898599999999998</v>
      </c>
      <c r="N353" s="1"/>
      <c r="O353" s="1"/>
    </row>
    <row r="354" spans="1:15" ht="12.75" customHeight="1">
      <c r="A354" s="30">
        <v>344</v>
      </c>
      <c r="B354" s="281" t="s">
        <v>181</v>
      </c>
      <c r="C354" s="271">
        <v>2151.6</v>
      </c>
      <c r="D354" s="272">
        <v>2168.9166666666665</v>
      </c>
      <c r="E354" s="272">
        <v>2122.9833333333331</v>
      </c>
      <c r="F354" s="272">
        <v>2094.3666666666668</v>
      </c>
      <c r="G354" s="272">
        <v>2048.4333333333334</v>
      </c>
      <c r="H354" s="272">
        <v>2197.5333333333328</v>
      </c>
      <c r="I354" s="272">
        <v>2243.4666666666662</v>
      </c>
      <c r="J354" s="272">
        <v>2272.0833333333326</v>
      </c>
      <c r="K354" s="271">
        <v>2214.85</v>
      </c>
      <c r="L354" s="271">
        <v>2140.3000000000002</v>
      </c>
      <c r="M354" s="271">
        <v>5.0887000000000002</v>
      </c>
      <c r="N354" s="1"/>
      <c r="O354" s="1"/>
    </row>
    <row r="355" spans="1:15" ht="12.75" customHeight="1">
      <c r="A355" s="30">
        <v>345</v>
      </c>
      <c r="B355" s="281" t="s">
        <v>171</v>
      </c>
      <c r="C355" s="271">
        <v>49026.7</v>
      </c>
      <c r="D355" s="272">
        <v>48680.616666666669</v>
      </c>
      <c r="E355" s="272">
        <v>48127.233333333337</v>
      </c>
      <c r="F355" s="272">
        <v>47227.76666666667</v>
      </c>
      <c r="G355" s="272">
        <v>46674.383333333339</v>
      </c>
      <c r="H355" s="272">
        <v>49580.083333333336</v>
      </c>
      <c r="I355" s="272">
        <v>50133.466666666667</v>
      </c>
      <c r="J355" s="272">
        <v>51032.933333333334</v>
      </c>
      <c r="K355" s="271">
        <v>49234</v>
      </c>
      <c r="L355" s="271">
        <v>47781.15</v>
      </c>
      <c r="M355" s="271">
        <v>0.16952999999999999</v>
      </c>
      <c r="N355" s="1"/>
      <c r="O355" s="1"/>
    </row>
    <row r="356" spans="1:15" ht="12.75" customHeight="1">
      <c r="A356" s="30">
        <v>346</v>
      </c>
      <c r="B356" s="281" t="s">
        <v>448</v>
      </c>
      <c r="C356" s="271">
        <v>3769.15</v>
      </c>
      <c r="D356" s="272">
        <v>3768.4666666666672</v>
      </c>
      <c r="E356" s="272">
        <v>3691.7333333333345</v>
      </c>
      <c r="F356" s="272">
        <v>3614.3166666666675</v>
      </c>
      <c r="G356" s="272">
        <v>3537.5833333333348</v>
      </c>
      <c r="H356" s="272">
        <v>3845.8833333333341</v>
      </c>
      <c r="I356" s="272">
        <v>3922.6166666666668</v>
      </c>
      <c r="J356" s="272">
        <v>4000.0333333333338</v>
      </c>
      <c r="K356" s="271">
        <v>3845.2</v>
      </c>
      <c r="L356" s="271">
        <v>3691.05</v>
      </c>
      <c r="M356" s="271">
        <v>7.7461500000000001</v>
      </c>
      <c r="N356" s="1"/>
      <c r="O356" s="1"/>
    </row>
    <row r="357" spans="1:15" ht="12.75" customHeight="1">
      <c r="A357" s="30">
        <v>347</v>
      </c>
      <c r="B357" s="281" t="s">
        <v>173</v>
      </c>
      <c r="C357" s="271">
        <v>213.45</v>
      </c>
      <c r="D357" s="272">
        <v>214.95000000000002</v>
      </c>
      <c r="E357" s="272">
        <v>210.60000000000002</v>
      </c>
      <c r="F357" s="272">
        <v>207.75</v>
      </c>
      <c r="G357" s="272">
        <v>203.4</v>
      </c>
      <c r="H357" s="272">
        <v>217.80000000000004</v>
      </c>
      <c r="I357" s="272">
        <v>222.15</v>
      </c>
      <c r="J357" s="272">
        <v>225.00000000000006</v>
      </c>
      <c r="K357" s="271">
        <v>219.3</v>
      </c>
      <c r="L357" s="271">
        <v>212.1</v>
      </c>
      <c r="M357" s="271">
        <v>26.664110000000001</v>
      </c>
      <c r="N357" s="1"/>
      <c r="O357" s="1"/>
    </row>
    <row r="358" spans="1:15" ht="12.75" customHeight="1">
      <c r="A358" s="30">
        <v>348</v>
      </c>
      <c r="B358" s="281" t="s">
        <v>175</v>
      </c>
      <c r="C358" s="271">
        <v>4266.2</v>
      </c>
      <c r="D358" s="272">
        <v>4252.7333333333336</v>
      </c>
      <c r="E358" s="272">
        <v>4226.4666666666672</v>
      </c>
      <c r="F358" s="272">
        <v>4186.7333333333336</v>
      </c>
      <c r="G358" s="272">
        <v>4160.4666666666672</v>
      </c>
      <c r="H358" s="272">
        <v>4292.4666666666672</v>
      </c>
      <c r="I358" s="272">
        <v>4318.7333333333336</v>
      </c>
      <c r="J358" s="272">
        <v>4358.4666666666672</v>
      </c>
      <c r="K358" s="271">
        <v>4279</v>
      </c>
      <c r="L358" s="271">
        <v>4213</v>
      </c>
      <c r="M358" s="271">
        <v>6.1870000000000001E-2</v>
      </c>
      <c r="N358" s="1"/>
      <c r="O358" s="1"/>
    </row>
    <row r="359" spans="1:15" ht="12.75" customHeight="1">
      <c r="A359" s="30">
        <v>349</v>
      </c>
      <c r="B359" s="281" t="s">
        <v>450</v>
      </c>
      <c r="C359" s="271">
        <v>1281</v>
      </c>
      <c r="D359" s="272">
        <v>1272</v>
      </c>
      <c r="E359" s="272">
        <v>1255</v>
      </c>
      <c r="F359" s="272">
        <v>1229</v>
      </c>
      <c r="G359" s="272">
        <v>1212</v>
      </c>
      <c r="H359" s="272">
        <v>1298</v>
      </c>
      <c r="I359" s="272">
        <v>1315</v>
      </c>
      <c r="J359" s="272">
        <v>1341</v>
      </c>
      <c r="K359" s="271">
        <v>1289</v>
      </c>
      <c r="L359" s="271">
        <v>1246</v>
      </c>
      <c r="M359" s="271">
        <v>1.3543400000000001</v>
      </c>
      <c r="N359" s="1"/>
      <c r="O359" s="1"/>
    </row>
    <row r="360" spans="1:15" ht="12.75" customHeight="1">
      <c r="A360" s="30">
        <v>350</v>
      </c>
      <c r="B360" s="281" t="s">
        <v>176</v>
      </c>
      <c r="C360" s="271">
        <v>2554.1</v>
      </c>
      <c r="D360" s="272">
        <v>2540.4</v>
      </c>
      <c r="E360" s="272">
        <v>2520.9500000000003</v>
      </c>
      <c r="F360" s="272">
        <v>2487.8000000000002</v>
      </c>
      <c r="G360" s="272">
        <v>2468.3500000000004</v>
      </c>
      <c r="H360" s="272">
        <v>2573.5500000000002</v>
      </c>
      <c r="I360" s="272">
        <v>2593</v>
      </c>
      <c r="J360" s="272">
        <v>2626.15</v>
      </c>
      <c r="K360" s="271">
        <v>2559.85</v>
      </c>
      <c r="L360" s="271">
        <v>2507.25</v>
      </c>
      <c r="M360" s="271">
        <v>4.1125299999999996</v>
      </c>
      <c r="N360" s="1"/>
      <c r="O360" s="1"/>
    </row>
    <row r="361" spans="1:15" ht="12.75" customHeight="1">
      <c r="A361" s="30">
        <v>351</v>
      </c>
      <c r="B361" s="281" t="s">
        <v>172</v>
      </c>
      <c r="C361" s="271">
        <v>1731.85</v>
      </c>
      <c r="D361" s="272">
        <v>1737.6333333333332</v>
      </c>
      <c r="E361" s="272">
        <v>1697.2666666666664</v>
      </c>
      <c r="F361" s="272">
        <v>1662.6833333333332</v>
      </c>
      <c r="G361" s="272">
        <v>1622.3166666666664</v>
      </c>
      <c r="H361" s="272">
        <v>1772.2166666666665</v>
      </c>
      <c r="I361" s="272">
        <v>1812.5833333333333</v>
      </c>
      <c r="J361" s="272">
        <v>1847.1666666666665</v>
      </c>
      <c r="K361" s="271">
        <v>1778</v>
      </c>
      <c r="L361" s="271">
        <v>1703.05</v>
      </c>
      <c r="M361" s="271">
        <v>7.3314700000000004</v>
      </c>
      <c r="N361" s="1"/>
      <c r="O361" s="1"/>
    </row>
    <row r="362" spans="1:15" ht="12.75" customHeight="1">
      <c r="A362" s="30">
        <v>352</v>
      </c>
      <c r="B362" s="281" t="s">
        <v>451</v>
      </c>
      <c r="C362" s="271">
        <v>737.6</v>
      </c>
      <c r="D362" s="272">
        <v>748.98333333333323</v>
      </c>
      <c r="E362" s="272">
        <v>714.11666666666645</v>
      </c>
      <c r="F362" s="272">
        <v>690.63333333333321</v>
      </c>
      <c r="G362" s="272">
        <v>655.76666666666642</v>
      </c>
      <c r="H362" s="272">
        <v>772.46666666666647</v>
      </c>
      <c r="I362" s="272">
        <v>807.33333333333326</v>
      </c>
      <c r="J362" s="272">
        <v>830.81666666666649</v>
      </c>
      <c r="K362" s="271">
        <v>783.85</v>
      </c>
      <c r="L362" s="271">
        <v>725.5</v>
      </c>
      <c r="M362" s="271">
        <v>2.34978</v>
      </c>
      <c r="N362" s="1"/>
      <c r="O362" s="1"/>
    </row>
    <row r="363" spans="1:15" ht="12.75" customHeight="1">
      <c r="A363" s="30">
        <v>353</v>
      </c>
      <c r="B363" s="281" t="s">
        <v>270</v>
      </c>
      <c r="C363" s="271">
        <v>2374.75</v>
      </c>
      <c r="D363" s="272">
        <v>2365.1</v>
      </c>
      <c r="E363" s="272">
        <v>2331.1999999999998</v>
      </c>
      <c r="F363" s="272">
        <v>2287.65</v>
      </c>
      <c r="G363" s="272">
        <v>2253.75</v>
      </c>
      <c r="H363" s="272">
        <v>2408.6499999999996</v>
      </c>
      <c r="I363" s="272">
        <v>2442.5500000000002</v>
      </c>
      <c r="J363" s="272">
        <v>2486.0999999999995</v>
      </c>
      <c r="K363" s="271">
        <v>2399</v>
      </c>
      <c r="L363" s="271">
        <v>2321.5500000000002</v>
      </c>
      <c r="M363" s="271">
        <v>2.7160099999999998</v>
      </c>
      <c r="N363" s="1"/>
      <c r="O363" s="1"/>
    </row>
    <row r="364" spans="1:15" ht="12.75" customHeight="1">
      <c r="A364" s="30">
        <v>354</v>
      </c>
      <c r="B364" s="281" t="s">
        <v>452</v>
      </c>
      <c r="C364" s="271">
        <v>2414.65</v>
      </c>
      <c r="D364" s="272">
        <v>2411.3166666666666</v>
      </c>
      <c r="E364" s="272">
        <v>2374.6333333333332</v>
      </c>
      <c r="F364" s="272">
        <v>2334.6166666666668</v>
      </c>
      <c r="G364" s="272">
        <v>2297.9333333333334</v>
      </c>
      <c r="H364" s="272">
        <v>2451.333333333333</v>
      </c>
      <c r="I364" s="272">
        <v>2488.0166666666664</v>
      </c>
      <c r="J364" s="272">
        <v>2528.0333333333328</v>
      </c>
      <c r="K364" s="271">
        <v>2448</v>
      </c>
      <c r="L364" s="271">
        <v>2371.3000000000002</v>
      </c>
      <c r="M364" s="271">
        <v>1.2555700000000001</v>
      </c>
      <c r="N364" s="1"/>
      <c r="O364" s="1"/>
    </row>
    <row r="365" spans="1:15" ht="12.75" customHeight="1">
      <c r="A365" s="30">
        <v>355</v>
      </c>
      <c r="B365" s="281" t="s">
        <v>808</v>
      </c>
      <c r="C365" s="271">
        <v>276.45</v>
      </c>
      <c r="D365" s="272">
        <v>274.15000000000003</v>
      </c>
      <c r="E365" s="272">
        <v>265.60000000000008</v>
      </c>
      <c r="F365" s="272">
        <v>254.75000000000006</v>
      </c>
      <c r="G365" s="272">
        <v>246.2000000000001</v>
      </c>
      <c r="H365" s="272">
        <v>285.00000000000006</v>
      </c>
      <c r="I365" s="272">
        <v>293.55</v>
      </c>
      <c r="J365" s="272">
        <v>304.40000000000003</v>
      </c>
      <c r="K365" s="271">
        <v>282.7</v>
      </c>
      <c r="L365" s="271">
        <v>263.3</v>
      </c>
      <c r="M365" s="271">
        <v>37.277389999999997</v>
      </c>
      <c r="N365" s="1"/>
      <c r="O365" s="1"/>
    </row>
    <row r="366" spans="1:15" ht="12.75" customHeight="1">
      <c r="A366" s="30">
        <v>356</v>
      </c>
      <c r="B366" s="281" t="s">
        <v>174</v>
      </c>
      <c r="C366" s="271">
        <v>118.7</v>
      </c>
      <c r="D366" s="272">
        <v>118.86666666666667</v>
      </c>
      <c r="E366" s="272">
        <v>117.48333333333335</v>
      </c>
      <c r="F366" s="272">
        <v>116.26666666666668</v>
      </c>
      <c r="G366" s="272">
        <v>114.88333333333335</v>
      </c>
      <c r="H366" s="272">
        <v>120.08333333333334</v>
      </c>
      <c r="I366" s="272">
        <v>121.46666666666667</v>
      </c>
      <c r="J366" s="272">
        <v>122.68333333333334</v>
      </c>
      <c r="K366" s="271">
        <v>120.25</v>
      </c>
      <c r="L366" s="271">
        <v>117.65</v>
      </c>
      <c r="M366" s="271">
        <v>19.308890000000002</v>
      </c>
      <c r="N366" s="1"/>
      <c r="O366" s="1"/>
    </row>
    <row r="367" spans="1:15" ht="12.75" customHeight="1">
      <c r="A367" s="30">
        <v>357</v>
      </c>
      <c r="B367" s="281" t="s">
        <v>179</v>
      </c>
      <c r="C367" s="271">
        <v>220.8</v>
      </c>
      <c r="D367" s="272">
        <v>221.36666666666667</v>
      </c>
      <c r="E367" s="272">
        <v>218.53333333333336</v>
      </c>
      <c r="F367" s="272">
        <v>216.26666666666668</v>
      </c>
      <c r="G367" s="272">
        <v>213.43333333333337</v>
      </c>
      <c r="H367" s="272">
        <v>223.63333333333335</v>
      </c>
      <c r="I367" s="272">
        <v>226.46666666666667</v>
      </c>
      <c r="J367" s="272">
        <v>228.73333333333335</v>
      </c>
      <c r="K367" s="271">
        <v>224.2</v>
      </c>
      <c r="L367" s="271">
        <v>219.1</v>
      </c>
      <c r="M367" s="271">
        <v>72.842010000000002</v>
      </c>
      <c r="N367" s="1"/>
      <c r="O367" s="1"/>
    </row>
    <row r="368" spans="1:15" ht="12.75" customHeight="1">
      <c r="A368" s="30">
        <v>358</v>
      </c>
      <c r="B368" s="281" t="s">
        <v>809</v>
      </c>
      <c r="C368" s="271">
        <v>388.7</v>
      </c>
      <c r="D368" s="272">
        <v>387.43333333333334</v>
      </c>
      <c r="E368" s="272">
        <v>374.9666666666667</v>
      </c>
      <c r="F368" s="272">
        <v>361.23333333333335</v>
      </c>
      <c r="G368" s="272">
        <v>348.76666666666671</v>
      </c>
      <c r="H368" s="272">
        <v>401.16666666666669</v>
      </c>
      <c r="I368" s="272">
        <v>413.63333333333327</v>
      </c>
      <c r="J368" s="272">
        <v>427.36666666666667</v>
      </c>
      <c r="K368" s="271">
        <v>399.9</v>
      </c>
      <c r="L368" s="271">
        <v>373.7</v>
      </c>
      <c r="M368" s="271">
        <v>13.17615</v>
      </c>
      <c r="N368" s="1"/>
      <c r="O368" s="1"/>
    </row>
    <row r="369" spans="1:15" ht="12.75" customHeight="1">
      <c r="A369" s="30">
        <v>359</v>
      </c>
      <c r="B369" s="281" t="s">
        <v>271</v>
      </c>
      <c r="C369" s="271">
        <v>429.5</v>
      </c>
      <c r="D369" s="272">
        <v>428</v>
      </c>
      <c r="E369" s="272">
        <v>424.5</v>
      </c>
      <c r="F369" s="272">
        <v>419.5</v>
      </c>
      <c r="G369" s="272">
        <v>416</v>
      </c>
      <c r="H369" s="272">
        <v>433</v>
      </c>
      <c r="I369" s="272">
        <v>436.5</v>
      </c>
      <c r="J369" s="272">
        <v>441.5</v>
      </c>
      <c r="K369" s="271">
        <v>431.5</v>
      </c>
      <c r="L369" s="271">
        <v>423</v>
      </c>
      <c r="M369" s="271">
        <v>2.1417000000000002</v>
      </c>
      <c r="N369" s="1"/>
      <c r="O369" s="1"/>
    </row>
    <row r="370" spans="1:15" ht="12.75" customHeight="1">
      <c r="A370" s="30">
        <v>360</v>
      </c>
      <c r="B370" s="281" t="s">
        <v>453</v>
      </c>
      <c r="C370" s="271">
        <v>605.1</v>
      </c>
      <c r="D370" s="272">
        <v>606.81666666666661</v>
      </c>
      <c r="E370" s="272">
        <v>596.88333333333321</v>
      </c>
      <c r="F370" s="272">
        <v>588.66666666666663</v>
      </c>
      <c r="G370" s="272">
        <v>578.73333333333323</v>
      </c>
      <c r="H370" s="272">
        <v>615.03333333333319</v>
      </c>
      <c r="I370" s="272">
        <v>624.96666666666658</v>
      </c>
      <c r="J370" s="272">
        <v>633.18333333333317</v>
      </c>
      <c r="K370" s="271">
        <v>616.75</v>
      </c>
      <c r="L370" s="271">
        <v>598.6</v>
      </c>
      <c r="M370" s="271">
        <v>1.0976999999999999</v>
      </c>
      <c r="N370" s="1"/>
      <c r="O370" s="1"/>
    </row>
    <row r="371" spans="1:15" ht="12.75" customHeight="1">
      <c r="A371" s="30">
        <v>361</v>
      </c>
      <c r="B371" s="281" t="s">
        <v>454</v>
      </c>
      <c r="C371" s="271">
        <v>119.3</v>
      </c>
      <c r="D371" s="272">
        <v>118.95</v>
      </c>
      <c r="E371" s="272">
        <v>116.9</v>
      </c>
      <c r="F371" s="272">
        <v>114.5</v>
      </c>
      <c r="G371" s="272">
        <v>112.45</v>
      </c>
      <c r="H371" s="272">
        <v>121.35000000000001</v>
      </c>
      <c r="I371" s="272">
        <v>123.39999999999999</v>
      </c>
      <c r="J371" s="272">
        <v>125.80000000000001</v>
      </c>
      <c r="K371" s="271">
        <v>121</v>
      </c>
      <c r="L371" s="271">
        <v>116.55</v>
      </c>
      <c r="M371" s="271">
        <v>5.4124499999999998</v>
      </c>
      <c r="N371" s="1"/>
      <c r="O371" s="1"/>
    </row>
    <row r="372" spans="1:15" ht="12.75" customHeight="1">
      <c r="A372" s="30">
        <v>362</v>
      </c>
      <c r="B372" s="281" t="s">
        <v>861</v>
      </c>
      <c r="C372" s="271">
        <v>1241.1500000000001</v>
      </c>
      <c r="D372" s="272">
        <v>1250.0333333333335</v>
      </c>
      <c r="E372" s="272">
        <v>1231.116666666667</v>
      </c>
      <c r="F372" s="272">
        <v>1221.0833333333335</v>
      </c>
      <c r="G372" s="272">
        <v>1202.166666666667</v>
      </c>
      <c r="H372" s="272">
        <v>1260.0666666666671</v>
      </c>
      <c r="I372" s="272">
        <v>1278.9833333333336</v>
      </c>
      <c r="J372" s="272">
        <v>1289.0166666666671</v>
      </c>
      <c r="K372" s="271">
        <v>1268.95</v>
      </c>
      <c r="L372" s="271">
        <v>1240</v>
      </c>
      <c r="M372" s="271">
        <v>8.9249999999999996E-2</v>
      </c>
      <c r="N372" s="1"/>
      <c r="O372" s="1"/>
    </row>
    <row r="373" spans="1:15" ht="12.75" customHeight="1">
      <c r="A373" s="30">
        <v>363</v>
      </c>
      <c r="B373" s="281" t="s">
        <v>455</v>
      </c>
      <c r="C373" s="271">
        <v>4434.6499999999996</v>
      </c>
      <c r="D373" s="272">
        <v>4437.3</v>
      </c>
      <c r="E373" s="272">
        <v>4383.6000000000004</v>
      </c>
      <c r="F373" s="272">
        <v>4332.55</v>
      </c>
      <c r="G373" s="272">
        <v>4278.8500000000004</v>
      </c>
      <c r="H373" s="272">
        <v>4488.3500000000004</v>
      </c>
      <c r="I373" s="272">
        <v>4542.0499999999993</v>
      </c>
      <c r="J373" s="272">
        <v>4593.1000000000004</v>
      </c>
      <c r="K373" s="271">
        <v>4491</v>
      </c>
      <c r="L373" s="271">
        <v>4386.25</v>
      </c>
      <c r="M373" s="271">
        <v>6.6540000000000002E-2</v>
      </c>
      <c r="N373" s="1"/>
      <c r="O373" s="1"/>
    </row>
    <row r="374" spans="1:15" ht="12.75" customHeight="1">
      <c r="A374" s="30">
        <v>364</v>
      </c>
      <c r="B374" s="281" t="s">
        <v>272</v>
      </c>
      <c r="C374" s="271">
        <v>14744.3</v>
      </c>
      <c r="D374" s="272">
        <v>14765.949999999999</v>
      </c>
      <c r="E374" s="272">
        <v>14633.349999999999</v>
      </c>
      <c r="F374" s="272">
        <v>14522.4</v>
      </c>
      <c r="G374" s="272">
        <v>14389.8</v>
      </c>
      <c r="H374" s="272">
        <v>14876.899999999998</v>
      </c>
      <c r="I374" s="272">
        <v>15009.5</v>
      </c>
      <c r="J374" s="272">
        <v>15120.449999999997</v>
      </c>
      <c r="K374" s="271">
        <v>14898.55</v>
      </c>
      <c r="L374" s="271">
        <v>14655</v>
      </c>
      <c r="M374" s="271">
        <v>2.7480000000000001E-2</v>
      </c>
      <c r="N374" s="1"/>
      <c r="O374" s="1"/>
    </row>
    <row r="375" spans="1:15" ht="12.75" customHeight="1">
      <c r="A375" s="30">
        <v>365</v>
      </c>
      <c r="B375" s="281" t="s">
        <v>178</v>
      </c>
      <c r="C375" s="271">
        <v>33.4</v>
      </c>
      <c r="D375" s="272">
        <v>33.533333333333331</v>
      </c>
      <c r="E375" s="272">
        <v>32.86666666666666</v>
      </c>
      <c r="F375" s="272">
        <v>32.333333333333329</v>
      </c>
      <c r="G375" s="272">
        <v>31.666666666666657</v>
      </c>
      <c r="H375" s="272">
        <v>34.066666666666663</v>
      </c>
      <c r="I375" s="272">
        <v>34.733333333333334</v>
      </c>
      <c r="J375" s="272">
        <v>35.266666666666666</v>
      </c>
      <c r="K375" s="271">
        <v>34.200000000000003</v>
      </c>
      <c r="L375" s="271">
        <v>33</v>
      </c>
      <c r="M375" s="271">
        <v>368.81277999999998</v>
      </c>
      <c r="N375" s="1"/>
      <c r="O375" s="1"/>
    </row>
    <row r="376" spans="1:15" ht="12.75" customHeight="1">
      <c r="A376" s="30">
        <v>366</v>
      </c>
      <c r="B376" s="281" t="s">
        <v>456</v>
      </c>
      <c r="C376" s="271">
        <v>579.6</v>
      </c>
      <c r="D376" s="272">
        <v>581.76666666666665</v>
      </c>
      <c r="E376" s="272">
        <v>569.63333333333333</v>
      </c>
      <c r="F376" s="272">
        <v>559.66666666666663</v>
      </c>
      <c r="G376" s="272">
        <v>547.5333333333333</v>
      </c>
      <c r="H376" s="272">
        <v>591.73333333333335</v>
      </c>
      <c r="I376" s="272">
        <v>603.86666666666656</v>
      </c>
      <c r="J376" s="272">
        <v>613.83333333333337</v>
      </c>
      <c r="K376" s="271">
        <v>593.9</v>
      </c>
      <c r="L376" s="271">
        <v>571.79999999999995</v>
      </c>
      <c r="M376" s="271">
        <v>1.1730799999999999</v>
      </c>
      <c r="N376" s="1"/>
      <c r="O376" s="1"/>
    </row>
    <row r="377" spans="1:15" ht="12.75" customHeight="1">
      <c r="A377" s="30">
        <v>367</v>
      </c>
      <c r="B377" s="281" t="s">
        <v>183</v>
      </c>
      <c r="C377" s="271">
        <v>96.2</v>
      </c>
      <c r="D377" s="272">
        <v>96.333333333333329</v>
      </c>
      <c r="E377" s="272">
        <v>93.916666666666657</v>
      </c>
      <c r="F377" s="272">
        <v>91.633333333333326</v>
      </c>
      <c r="G377" s="272">
        <v>89.216666666666654</v>
      </c>
      <c r="H377" s="272">
        <v>98.61666666666666</v>
      </c>
      <c r="I377" s="272">
        <v>101.03333333333332</v>
      </c>
      <c r="J377" s="272">
        <v>103.31666666666666</v>
      </c>
      <c r="K377" s="271">
        <v>98.75</v>
      </c>
      <c r="L377" s="271">
        <v>94.05</v>
      </c>
      <c r="M377" s="271">
        <v>147.63605000000001</v>
      </c>
      <c r="N377" s="1"/>
      <c r="O377" s="1"/>
    </row>
    <row r="378" spans="1:15" ht="12.75" customHeight="1">
      <c r="A378" s="30">
        <v>368</v>
      </c>
      <c r="B378" s="281" t="s">
        <v>184</v>
      </c>
      <c r="C378" s="271">
        <v>132.69999999999999</v>
      </c>
      <c r="D378" s="272">
        <v>132.86666666666665</v>
      </c>
      <c r="E378" s="272">
        <v>131.2833333333333</v>
      </c>
      <c r="F378" s="272">
        <v>129.86666666666665</v>
      </c>
      <c r="G378" s="272">
        <v>128.2833333333333</v>
      </c>
      <c r="H378" s="272">
        <v>134.2833333333333</v>
      </c>
      <c r="I378" s="272">
        <v>135.86666666666662</v>
      </c>
      <c r="J378" s="272">
        <v>137.2833333333333</v>
      </c>
      <c r="K378" s="271">
        <v>134.44999999999999</v>
      </c>
      <c r="L378" s="271">
        <v>131.44999999999999</v>
      </c>
      <c r="M378" s="271">
        <v>23.03396</v>
      </c>
      <c r="N378" s="1"/>
      <c r="O378" s="1"/>
    </row>
    <row r="379" spans="1:15" ht="12.75" customHeight="1">
      <c r="A379" s="30">
        <v>369</v>
      </c>
      <c r="B379" s="281" t="s">
        <v>811</v>
      </c>
      <c r="C379" s="271">
        <v>504.7</v>
      </c>
      <c r="D379" s="272">
        <v>508.76666666666671</v>
      </c>
      <c r="E379" s="272">
        <v>498.08333333333337</v>
      </c>
      <c r="F379" s="272">
        <v>491.46666666666664</v>
      </c>
      <c r="G379" s="272">
        <v>480.7833333333333</v>
      </c>
      <c r="H379" s="272">
        <v>515.38333333333344</v>
      </c>
      <c r="I379" s="272">
        <v>526.06666666666672</v>
      </c>
      <c r="J379" s="272">
        <v>532.68333333333351</v>
      </c>
      <c r="K379" s="271">
        <v>519.45000000000005</v>
      </c>
      <c r="L379" s="271">
        <v>502.15</v>
      </c>
      <c r="M379" s="271">
        <v>1.1096699999999999</v>
      </c>
      <c r="N379" s="1"/>
      <c r="O379" s="1"/>
    </row>
    <row r="380" spans="1:15" ht="12.75" customHeight="1">
      <c r="A380" s="30">
        <v>370</v>
      </c>
      <c r="B380" s="281" t="s">
        <v>457</v>
      </c>
      <c r="C380" s="271">
        <v>267.35000000000002</v>
      </c>
      <c r="D380" s="272">
        <v>265.8</v>
      </c>
      <c r="E380" s="272">
        <v>262.8</v>
      </c>
      <c r="F380" s="272">
        <v>258.25</v>
      </c>
      <c r="G380" s="272">
        <v>255.25</v>
      </c>
      <c r="H380" s="272">
        <v>270.35000000000002</v>
      </c>
      <c r="I380" s="272">
        <v>273.35000000000002</v>
      </c>
      <c r="J380" s="272">
        <v>277.90000000000003</v>
      </c>
      <c r="K380" s="271">
        <v>268.8</v>
      </c>
      <c r="L380" s="271">
        <v>261.25</v>
      </c>
      <c r="M380" s="271">
        <v>1.24726</v>
      </c>
      <c r="N380" s="1"/>
      <c r="O380" s="1"/>
    </row>
    <row r="381" spans="1:15" ht="12.75" customHeight="1">
      <c r="A381" s="30">
        <v>371</v>
      </c>
      <c r="B381" s="281" t="s">
        <v>458</v>
      </c>
      <c r="C381" s="271">
        <v>921.1</v>
      </c>
      <c r="D381" s="272">
        <v>925.38333333333333</v>
      </c>
      <c r="E381" s="272">
        <v>910.81666666666661</v>
      </c>
      <c r="F381" s="272">
        <v>900.5333333333333</v>
      </c>
      <c r="G381" s="272">
        <v>885.96666666666658</v>
      </c>
      <c r="H381" s="272">
        <v>935.66666666666663</v>
      </c>
      <c r="I381" s="272">
        <v>950.23333333333346</v>
      </c>
      <c r="J381" s="272">
        <v>960.51666666666665</v>
      </c>
      <c r="K381" s="271">
        <v>939.95</v>
      </c>
      <c r="L381" s="271">
        <v>915.1</v>
      </c>
      <c r="M381" s="271">
        <v>1.66439</v>
      </c>
      <c r="N381" s="1"/>
      <c r="O381" s="1"/>
    </row>
    <row r="382" spans="1:15" ht="12.75" customHeight="1">
      <c r="A382" s="30">
        <v>372</v>
      </c>
      <c r="B382" s="281" t="s">
        <v>459</v>
      </c>
      <c r="C382" s="271">
        <v>30.95</v>
      </c>
      <c r="D382" s="272">
        <v>31.116666666666664</v>
      </c>
      <c r="E382" s="272">
        <v>30.733333333333327</v>
      </c>
      <c r="F382" s="272">
        <v>30.516666666666662</v>
      </c>
      <c r="G382" s="272">
        <v>30.133333333333326</v>
      </c>
      <c r="H382" s="272">
        <v>31.333333333333329</v>
      </c>
      <c r="I382" s="272">
        <v>31.716666666666661</v>
      </c>
      <c r="J382" s="272">
        <v>31.93333333333333</v>
      </c>
      <c r="K382" s="271">
        <v>31.5</v>
      </c>
      <c r="L382" s="271">
        <v>30.9</v>
      </c>
      <c r="M382" s="271">
        <v>22.18873</v>
      </c>
      <c r="N382" s="1"/>
      <c r="O382" s="1"/>
    </row>
    <row r="383" spans="1:15" ht="12.75" customHeight="1">
      <c r="A383" s="30">
        <v>373</v>
      </c>
      <c r="B383" s="281" t="s">
        <v>810</v>
      </c>
      <c r="C383" s="271">
        <v>98.8</v>
      </c>
      <c r="D383" s="272">
        <v>98.833333333333329</v>
      </c>
      <c r="E383" s="272">
        <v>97.266666666666652</v>
      </c>
      <c r="F383" s="272">
        <v>95.73333333333332</v>
      </c>
      <c r="G383" s="272">
        <v>94.166666666666643</v>
      </c>
      <c r="H383" s="272">
        <v>100.36666666666666</v>
      </c>
      <c r="I383" s="272">
        <v>101.93333333333335</v>
      </c>
      <c r="J383" s="272">
        <v>103.46666666666667</v>
      </c>
      <c r="K383" s="271">
        <v>100.4</v>
      </c>
      <c r="L383" s="271">
        <v>97.3</v>
      </c>
      <c r="M383" s="271">
        <v>3.22031</v>
      </c>
      <c r="N383" s="1"/>
      <c r="O383" s="1"/>
    </row>
    <row r="384" spans="1:15" ht="12.75" customHeight="1">
      <c r="A384" s="30">
        <v>374</v>
      </c>
      <c r="B384" s="281" t="s">
        <v>460</v>
      </c>
      <c r="C384" s="271">
        <v>189.8</v>
      </c>
      <c r="D384" s="272">
        <v>189.31666666666669</v>
      </c>
      <c r="E384" s="272">
        <v>185.98333333333338</v>
      </c>
      <c r="F384" s="272">
        <v>182.16666666666669</v>
      </c>
      <c r="G384" s="272">
        <v>178.83333333333337</v>
      </c>
      <c r="H384" s="272">
        <v>193.13333333333338</v>
      </c>
      <c r="I384" s="272">
        <v>196.4666666666667</v>
      </c>
      <c r="J384" s="272">
        <v>200.28333333333339</v>
      </c>
      <c r="K384" s="271">
        <v>192.65</v>
      </c>
      <c r="L384" s="271">
        <v>185.5</v>
      </c>
      <c r="M384" s="271">
        <v>28.442679999999999</v>
      </c>
      <c r="N384" s="1"/>
      <c r="O384" s="1"/>
    </row>
    <row r="385" spans="1:15" ht="12.75" customHeight="1">
      <c r="A385" s="30">
        <v>375</v>
      </c>
      <c r="B385" s="281" t="s">
        <v>461</v>
      </c>
      <c r="C385" s="271">
        <v>625.20000000000005</v>
      </c>
      <c r="D385" s="272">
        <v>620.7166666666667</v>
      </c>
      <c r="E385" s="272">
        <v>612.48333333333335</v>
      </c>
      <c r="F385" s="272">
        <v>599.76666666666665</v>
      </c>
      <c r="G385" s="272">
        <v>591.5333333333333</v>
      </c>
      <c r="H385" s="272">
        <v>633.43333333333339</v>
      </c>
      <c r="I385" s="272">
        <v>641.66666666666674</v>
      </c>
      <c r="J385" s="272">
        <v>654.38333333333344</v>
      </c>
      <c r="K385" s="271">
        <v>628.95000000000005</v>
      </c>
      <c r="L385" s="271">
        <v>608</v>
      </c>
      <c r="M385" s="271">
        <v>1.2734099999999999</v>
      </c>
      <c r="N385" s="1"/>
      <c r="O385" s="1"/>
    </row>
    <row r="386" spans="1:15" ht="12.75" customHeight="1">
      <c r="A386" s="30">
        <v>376</v>
      </c>
      <c r="B386" s="281" t="s">
        <v>462</v>
      </c>
      <c r="C386" s="271">
        <v>222.9</v>
      </c>
      <c r="D386" s="272">
        <v>222.06666666666669</v>
      </c>
      <c r="E386" s="272">
        <v>218.13333333333338</v>
      </c>
      <c r="F386" s="272">
        <v>213.3666666666667</v>
      </c>
      <c r="G386" s="272">
        <v>209.43333333333339</v>
      </c>
      <c r="H386" s="272">
        <v>226.83333333333337</v>
      </c>
      <c r="I386" s="272">
        <v>230.76666666666671</v>
      </c>
      <c r="J386" s="272">
        <v>235.53333333333336</v>
      </c>
      <c r="K386" s="271">
        <v>226</v>
      </c>
      <c r="L386" s="271">
        <v>217.3</v>
      </c>
      <c r="M386" s="271">
        <v>9.9573999999999998</v>
      </c>
      <c r="N386" s="1"/>
      <c r="O386" s="1"/>
    </row>
    <row r="387" spans="1:15" ht="12.75" customHeight="1">
      <c r="A387" s="30">
        <v>377</v>
      </c>
      <c r="B387" s="281" t="s">
        <v>463</v>
      </c>
      <c r="C387" s="271">
        <v>94.05</v>
      </c>
      <c r="D387" s="272">
        <v>92.2</v>
      </c>
      <c r="E387" s="272">
        <v>89.7</v>
      </c>
      <c r="F387" s="272">
        <v>85.35</v>
      </c>
      <c r="G387" s="272">
        <v>82.85</v>
      </c>
      <c r="H387" s="272">
        <v>96.550000000000011</v>
      </c>
      <c r="I387" s="272">
        <v>99.050000000000011</v>
      </c>
      <c r="J387" s="272">
        <v>103.40000000000002</v>
      </c>
      <c r="K387" s="271">
        <v>94.7</v>
      </c>
      <c r="L387" s="271">
        <v>87.85</v>
      </c>
      <c r="M387" s="271">
        <v>139.84567999999999</v>
      </c>
      <c r="N387" s="1"/>
      <c r="O387" s="1"/>
    </row>
    <row r="388" spans="1:15" ht="12.75" customHeight="1">
      <c r="A388" s="30">
        <v>378</v>
      </c>
      <c r="B388" s="281" t="s">
        <v>464</v>
      </c>
      <c r="C388" s="271">
        <v>1779.15</v>
      </c>
      <c r="D388" s="272">
        <v>1779.6166666666668</v>
      </c>
      <c r="E388" s="272">
        <v>1750.5333333333335</v>
      </c>
      <c r="F388" s="272">
        <v>1721.9166666666667</v>
      </c>
      <c r="G388" s="272">
        <v>1692.8333333333335</v>
      </c>
      <c r="H388" s="272">
        <v>1808.2333333333336</v>
      </c>
      <c r="I388" s="272">
        <v>1837.3166666666666</v>
      </c>
      <c r="J388" s="272">
        <v>1865.9333333333336</v>
      </c>
      <c r="K388" s="271">
        <v>1808.7</v>
      </c>
      <c r="L388" s="271">
        <v>1751</v>
      </c>
      <c r="M388" s="271">
        <v>0.14036999999999999</v>
      </c>
      <c r="N388" s="1"/>
      <c r="O388" s="1"/>
    </row>
    <row r="389" spans="1:15" ht="12.75" customHeight="1">
      <c r="A389" s="30">
        <v>379</v>
      </c>
      <c r="B389" s="281" t="s">
        <v>862</v>
      </c>
      <c r="C389" s="271">
        <v>45.05</v>
      </c>
      <c r="D389" s="272">
        <v>44.516666666666673</v>
      </c>
      <c r="E389" s="272">
        <v>43.333333333333343</v>
      </c>
      <c r="F389" s="272">
        <v>41.616666666666667</v>
      </c>
      <c r="G389" s="272">
        <v>40.433333333333337</v>
      </c>
      <c r="H389" s="272">
        <v>46.233333333333348</v>
      </c>
      <c r="I389" s="272">
        <v>47.416666666666671</v>
      </c>
      <c r="J389" s="272">
        <v>49.133333333333354</v>
      </c>
      <c r="K389" s="271">
        <v>45.7</v>
      </c>
      <c r="L389" s="271">
        <v>42.8</v>
      </c>
      <c r="M389" s="271">
        <v>29.855979999999999</v>
      </c>
      <c r="N389" s="1"/>
      <c r="O389" s="1"/>
    </row>
    <row r="390" spans="1:15" ht="12.75" customHeight="1">
      <c r="A390" s="30">
        <v>380</v>
      </c>
      <c r="B390" s="281" t="s">
        <v>465</v>
      </c>
      <c r="C390" s="271">
        <v>139.55000000000001</v>
      </c>
      <c r="D390" s="272">
        <v>137.4</v>
      </c>
      <c r="E390" s="272">
        <v>133.4</v>
      </c>
      <c r="F390" s="272">
        <v>127.25</v>
      </c>
      <c r="G390" s="272">
        <v>123.25</v>
      </c>
      <c r="H390" s="272">
        <v>143.55000000000001</v>
      </c>
      <c r="I390" s="272">
        <v>147.55000000000001</v>
      </c>
      <c r="J390" s="272">
        <v>153.70000000000002</v>
      </c>
      <c r="K390" s="271">
        <v>141.4</v>
      </c>
      <c r="L390" s="271">
        <v>131.25</v>
      </c>
      <c r="M390" s="271">
        <v>244.58653000000001</v>
      </c>
      <c r="N390" s="1"/>
      <c r="O390" s="1"/>
    </row>
    <row r="391" spans="1:15" ht="12.75" customHeight="1">
      <c r="A391" s="30">
        <v>381</v>
      </c>
      <c r="B391" s="281" t="s">
        <v>466</v>
      </c>
      <c r="C391" s="271">
        <v>1015.75</v>
      </c>
      <c r="D391" s="272">
        <v>1014.4666666666666</v>
      </c>
      <c r="E391" s="272">
        <v>1001.3333333333333</v>
      </c>
      <c r="F391" s="272">
        <v>986.91666666666663</v>
      </c>
      <c r="G391" s="272">
        <v>973.7833333333333</v>
      </c>
      <c r="H391" s="272">
        <v>1028.8833333333332</v>
      </c>
      <c r="I391" s="272">
        <v>1042.0166666666667</v>
      </c>
      <c r="J391" s="272">
        <v>1056.4333333333332</v>
      </c>
      <c r="K391" s="271">
        <v>1027.5999999999999</v>
      </c>
      <c r="L391" s="271">
        <v>1000.05</v>
      </c>
      <c r="M391" s="271">
        <v>1.65795</v>
      </c>
      <c r="N391" s="1"/>
      <c r="O391" s="1"/>
    </row>
    <row r="392" spans="1:15" ht="12.75" customHeight="1">
      <c r="A392" s="30">
        <v>382</v>
      </c>
      <c r="B392" s="281" t="s">
        <v>185</v>
      </c>
      <c r="C392" s="271">
        <v>2571.9</v>
      </c>
      <c r="D392" s="272">
        <v>2574.8833333333332</v>
      </c>
      <c r="E392" s="272">
        <v>2532.0166666666664</v>
      </c>
      <c r="F392" s="272">
        <v>2492.1333333333332</v>
      </c>
      <c r="G392" s="272">
        <v>2449.2666666666664</v>
      </c>
      <c r="H392" s="272">
        <v>2614.7666666666664</v>
      </c>
      <c r="I392" s="272">
        <v>2657.6333333333332</v>
      </c>
      <c r="J392" s="272">
        <v>2697.5166666666664</v>
      </c>
      <c r="K392" s="271">
        <v>2617.75</v>
      </c>
      <c r="L392" s="271">
        <v>2535</v>
      </c>
      <c r="M392" s="271">
        <v>66.765770000000003</v>
      </c>
      <c r="N392" s="1"/>
      <c r="O392" s="1"/>
    </row>
    <row r="393" spans="1:15" ht="12.75" customHeight="1">
      <c r="A393" s="30">
        <v>383</v>
      </c>
      <c r="B393" s="281" t="s">
        <v>825</v>
      </c>
      <c r="C393" s="271">
        <v>120.65</v>
      </c>
      <c r="D393" s="272">
        <v>121.61666666666667</v>
      </c>
      <c r="E393" s="272">
        <v>118.03333333333335</v>
      </c>
      <c r="F393" s="272">
        <v>115.41666666666667</v>
      </c>
      <c r="G393" s="272">
        <v>111.83333333333334</v>
      </c>
      <c r="H393" s="272">
        <v>124.23333333333335</v>
      </c>
      <c r="I393" s="272">
        <v>127.81666666666666</v>
      </c>
      <c r="J393" s="272">
        <v>130.43333333333334</v>
      </c>
      <c r="K393" s="271">
        <v>125.2</v>
      </c>
      <c r="L393" s="271">
        <v>119</v>
      </c>
      <c r="M393" s="271">
        <v>7.8541400000000001</v>
      </c>
      <c r="N393" s="1"/>
      <c r="O393" s="1"/>
    </row>
    <row r="394" spans="1:15" ht="12.75" customHeight="1">
      <c r="A394" s="30">
        <v>384</v>
      </c>
      <c r="B394" s="281" t="s">
        <v>467</v>
      </c>
      <c r="C394" s="271">
        <v>947.9</v>
      </c>
      <c r="D394" s="272">
        <v>945.7833333333333</v>
      </c>
      <c r="E394" s="272">
        <v>927.71666666666658</v>
      </c>
      <c r="F394" s="272">
        <v>907.5333333333333</v>
      </c>
      <c r="G394" s="272">
        <v>889.46666666666658</v>
      </c>
      <c r="H394" s="272">
        <v>965.96666666666658</v>
      </c>
      <c r="I394" s="272">
        <v>984.03333333333319</v>
      </c>
      <c r="J394" s="272">
        <v>1004.2166666666666</v>
      </c>
      <c r="K394" s="271">
        <v>963.85</v>
      </c>
      <c r="L394" s="271">
        <v>925.6</v>
      </c>
      <c r="M394" s="271">
        <v>1.98726</v>
      </c>
      <c r="N394" s="1"/>
      <c r="O394" s="1"/>
    </row>
    <row r="395" spans="1:15" ht="12.75" customHeight="1">
      <c r="A395" s="30">
        <v>385</v>
      </c>
      <c r="B395" s="281" t="s">
        <v>468</v>
      </c>
      <c r="C395" s="271">
        <v>1445.8</v>
      </c>
      <c r="D395" s="272">
        <v>1465.4666666666665</v>
      </c>
      <c r="E395" s="272">
        <v>1415.383333333333</v>
      </c>
      <c r="F395" s="272">
        <v>1384.9666666666665</v>
      </c>
      <c r="G395" s="272">
        <v>1334.883333333333</v>
      </c>
      <c r="H395" s="272">
        <v>1495.883333333333</v>
      </c>
      <c r="I395" s="272">
        <v>1545.9666666666665</v>
      </c>
      <c r="J395" s="272">
        <v>1576.383333333333</v>
      </c>
      <c r="K395" s="271">
        <v>1515.55</v>
      </c>
      <c r="L395" s="271">
        <v>1435.05</v>
      </c>
      <c r="M395" s="271">
        <v>4.3944799999999997</v>
      </c>
      <c r="N395" s="1"/>
      <c r="O395" s="1"/>
    </row>
    <row r="396" spans="1:15" ht="12.75" customHeight="1">
      <c r="A396" s="30">
        <v>386</v>
      </c>
      <c r="B396" s="281" t="s">
        <v>273</v>
      </c>
      <c r="C396" s="271">
        <v>944.35</v>
      </c>
      <c r="D396" s="272">
        <v>943.11666666666667</v>
      </c>
      <c r="E396" s="272">
        <v>936.23333333333335</v>
      </c>
      <c r="F396" s="272">
        <v>928.11666666666667</v>
      </c>
      <c r="G396" s="272">
        <v>921.23333333333335</v>
      </c>
      <c r="H396" s="272">
        <v>951.23333333333335</v>
      </c>
      <c r="I396" s="272">
        <v>958.11666666666679</v>
      </c>
      <c r="J396" s="272">
        <v>966.23333333333335</v>
      </c>
      <c r="K396" s="271">
        <v>950</v>
      </c>
      <c r="L396" s="271">
        <v>935</v>
      </c>
      <c r="M396" s="271">
        <v>11.1196</v>
      </c>
      <c r="N396" s="1"/>
      <c r="O396" s="1"/>
    </row>
    <row r="397" spans="1:15" ht="12.75" customHeight="1">
      <c r="A397" s="30">
        <v>387</v>
      </c>
      <c r="B397" s="281" t="s">
        <v>187</v>
      </c>
      <c r="C397" s="271">
        <v>1278.8</v>
      </c>
      <c r="D397" s="272">
        <v>1278.6666666666667</v>
      </c>
      <c r="E397" s="272">
        <v>1270.3833333333334</v>
      </c>
      <c r="F397" s="272">
        <v>1261.9666666666667</v>
      </c>
      <c r="G397" s="272">
        <v>1253.6833333333334</v>
      </c>
      <c r="H397" s="272">
        <v>1287.0833333333335</v>
      </c>
      <c r="I397" s="272">
        <v>1295.3666666666668</v>
      </c>
      <c r="J397" s="272">
        <v>1303.7833333333335</v>
      </c>
      <c r="K397" s="271">
        <v>1286.95</v>
      </c>
      <c r="L397" s="271">
        <v>1270.25</v>
      </c>
      <c r="M397" s="271">
        <v>10.158379999999999</v>
      </c>
      <c r="N397" s="1"/>
      <c r="O397" s="1"/>
    </row>
    <row r="398" spans="1:15" ht="12.75" customHeight="1">
      <c r="A398" s="30">
        <v>388</v>
      </c>
      <c r="B398" s="281" t="s">
        <v>469</v>
      </c>
      <c r="C398" s="271">
        <v>445.75</v>
      </c>
      <c r="D398" s="272">
        <v>446.7</v>
      </c>
      <c r="E398" s="272">
        <v>442.54999999999995</v>
      </c>
      <c r="F398" s="272">
        <v>439.34999999999997</v>
      </c>
      <c r="G398" s="272">
        <v>435.19999999999993</v>
      </c>
      <c r="H398" s="272">
        <v>449.9</v>
      </c>
      <c r="I398" s="272">
        <v>454.04999999999995</v>
      </c>
      <c r="J398" s="272">
        <v>457.25</v>
      </c>
      <c r="K398" s="271">
        <v>450.85</v>
      </c>
      <c r="L398" s="271">
        <v>443.5</v>
      </c>
      <c r="M398" s="271">
        <v>0.58794000000000002</v>
      </c>
      <c r="N398" s="1"/>
      <c r="O398" s="1"/>
    </row>
    <row r="399" spans="1:15" ht="12.75" customHeight="1">
      <c r="A399" s="30">
        <v>389</v>
      </c>
      <c r="B399" s="281" t="s">
        <v>470</v>
      </c>
      <c r="C399" s="271">
        <v>28.4</v>
      </c>
      <c r="D399" s="272">
        <v>28.616666666666664</v>
      </c>
      <c r="E399" s="272">
        <v>28.033333333333328</v>
      </c>
      <c r="F399" s="272">
        <v>27.666666666666664</v>
      </c>
      <c r="G399" s="272">
        <v>27.083333333333329</v>
      </c>
      <c r="H399" s="272">
        <v>28.983333333333327</v>
      </c>
      <c r="I399" s="272">
        <v>29.566666666666663</v>
      </c>
      <c r="J399" s="272">
        <v>29.933333333333326</v>
      </c>
      <c r="K399" s="271">
        <v>29.2</v>
      </c>
      <c r="L399" s="271">
        <v>28.25</v>
      </c>
      <c r="M399" s="271">
        <v>14.908580000000001</v>
      </c>
      <c r="N399" s="1"/>
      <c r="O399" s="1"/>
    </row>
    <row r="400" spans="1:15" ht="12.75" customHeight="1">
      <c r="A400" s="30">
        <v>390</v>
      </c>
      <c r="B400" s="281" t="s">
        <v>471</v>
      </c>
      <c r="C400" s="271">
        <v>4303.8999999999996</v>
      </c>
      <c r="D400" s="272">
        <v>4314.166666666667</v>
      </c>
      <c r="E400" s="272">
        <v>4234.7333333333336</v>
      </c>
      <c r="F400" s="272">
        <v>4165.5666666666666</v>
      </c>
      <c r="G400" s="272">
        <v>4086.1333333333332</v>
      </c>
      <c r="H400" s="272">
        <v>4383.3333333333339</v>
      </c>
      <c r="I400" s="272">
        <v>4462.7666666666664</v>
      </c>
      <c r="J400" s="272">
        <v>4531.9333333333343</v>
      </c>
      <c r="K400" s="271">
        <v>4393.6000000000004</v>
      </c>
      <c r="L400" s="271">
        <v>4245</v>
      </c>
      <c r="M400" s="271">
        <v>0.41624</v>
      </c>
      <c r="N400" s="1"/>
      <c r="O400" s="1"/>
    </row>
    <row r="401" spans="1:15" ht="12.75" customHeight="1">
      <c r="A401" s="30">
        <v>391</v>
      </c>
      <c r="B401" s="281" t="s">
        <v>191</v>
      </c>
      <c r="C401" s="271">
        <v>2453.9</v>
      </c>
      <c r="D401" s="272">
        <v>2443.6</v>
      </c>
      <c r="E401" s="272">
        <v>2413.2999999999997</v>
      </c>
      <c r="F401" s="272">
        <v>2372.6999999999998</v>
      </c>
      <c r="G401" s="272">
        <v>2342.3999999999996</v>
      </c>
      <c r="H401" s="272">
        <v>2484.1999999999998</v>
      </c>
      <c r="I401" s="272">
        <v>2514.5</v>
      </c>
      <c r="J401" s="272">
        <v>2555.1</v>
      </c>
      <c r="K401" s="271">
        <v>2473.9</v>
      </c>
      <c r="L401" s="271">
        <v>2403</v>
      </c>
      <c r="M401" s="271">
        <v>5.7289099999999999</v>
      </c>
      <c r="N401" s="1"/>
      <c r="O401" s="1"/>
    </row>
    <row r="402" spans="1:15" ht="12.75" customHeight="1">
      <c r="A402" s="30">
        <v>392</v>
      </c>
      <c r="B402" s="281" t="s">
        <v>274</v>
      </c>
      <c r="C402" s="271">
        <v>6594.2</v>
      </c>
      <c r="D402" s="272">
        <v>6591.4333333333334</v>
      </c>
      <c r="E402" s="272">
        <v>6555.4666666666672</v>
      </c>
      <c r="F402" s="272">
        <v>6516.7333333333336</v>
      </c>
      <c r="G402" s="272">
        <v>6480.7666666666673</v>
      </c>
      <c r="H402" s="272">
        <v>6630.166666666667</v>
      </c>
      <c r="I402" s="272">
        <v>6666.1333333333323</v>
      </c>
      <c r="J402" s="272">
        <v>6704.8666666666668</v>
      </c>
      <c r="K402" s="271">
        <v>6627.4</v>
      </c>
      <c r="L402" s="271">
        <v>6552.7</v>
      </c>
      <c r="M402" s="271">
        <v>0.26496999999999998</v>
      </c>
      <c r="N402" s="1"/>
      <c r="O402" s="1"/>
    </row>
    <row r="403" spans="1:15" ht="12.75" customHeight="1">
      <c r="A403" s="30">
        <v>393</v>
      </c>
      <c r="B403" s="281" t="s">
        <v>863</v>
      </c>
      <c r="C403" s="271">
        <v>1215.8</v>
      </c>
      <c r="D403" s="272">
        <v>1221.9333333333334</v>
      </c>
      <c r="E403" s="272">
        <v>1174.8666666666668</v>
      </c>
      <c r="F403" s="272">
        <v>1133.9333333333334</v>
      </c>
      <c r="G403" s="272">
        <v>1086.8666666666668</v>
      </c>
      <c r="H403" s="272">
        <v>1262.8666666666668</v>
      </c>
      <c r="I403" s="272">
        <v>1309.9333333333334</v>
      </c>
      <c r="J403" s="272">
        <v>1350.8666666666668</v>
      </c>
      <c r="K403" s="271">
        <v>1269</v>
      </c>
      <c r="L403" s="271">
        <v>1181</v>
      </c>
      <c r="M403" s="271">
        <v>1.65926</v>
      </c>
      <c r="N403" s="1"/>
      <c r="O403" s="1"/>
    </row>
    <row r="404" spans="1:15" ht="12.75" customHeight="1">
      <c r="A404" s="30">
        <v>394</v>
      </c>
      <c r="B404" s="281" t="s">
        <v>864</v>
      </c>
      <c r="C404" s="271">
        <v>405.8</v>
      </c>
      <c r="D404" s="272">
        <v>408.9666666666667</v>
      </c>
      <c r="E404" s="272">
        <v>398.03333333333342</v>
      </c>
      <c r="F404" s="272">
        <v>390.26666666666671</v>
      </c>
      <c r="G404" s="272">
        <v>379.33333333333343</v>
      </c>
      <c r="H404" s="272">
        <v>416.73333333333341</v>
      </c>
      <c r="I404" s="272">
        <v>427.66666666666669</v>
      </c>
      <c r="J404" s="272">
        <v>435.43333333333339</v>
      </c>
      <c r="K404" s="271">
        <v>419.9</v>
      </c>
      <c r="L404" s="271">
        <v>401.2</v>
      </c>
      <c r="M404" s="271">
        <v>1.0087999999999999</v>
      </c>
      <c r="N404" s="1"/>
      <c r="O404" s="1"/>
    </row>
    <row r="405" spans="1:15" ht="12.75" customHeight="1">
      <c r="A405" s="30">
        <v>395</v>
      </c>
      <c r="B405" s="281" t="s">
        <v>472</v>
      </c>
      <c r="C405" s="271">
        <v>2799.4</v>
      </c>
      <c r="D405" s="272">
        <v>2810.6833333333329</v>
      </c>
      <c r="E405" s="272">
        <v>2756.3666666666659</v>
      </c>
      <c r="F405" s="272">
        <v>2713.333333333333</v>
      </c>
      <c r="G405" s="272">
        <v>2659.016666666666</v>
      </c>
      <c r="H405" s="272">
        <v>2853.7166666666658</v>
      </c>
      <c r="I405" s="272">
        <v>2908.0333333333324</v>
      </c>
      <c r="J405" s="272">
        <v>2951.0666666666657</v>
      </c>
      <c r="K405" s="271">
        <v>2865</v>
      </c>
      <c r="L405" s="271">
        <v>2767.65</v>
      </c>
      <c r="M405" s="271">
        <v>1.1944999999999999</v>
      </c>
      <c r="N405" s="1"/>
      <c r="O405" s="1"/>
    </row>
    <row r="406" spans="1:15" ht="12.75" customHeight="1">
      <c r="A406" s="30">
        <v>396</v>
      </c>
      <c r="B406" s="281" t="s">
        <v>473</v>
      </c>
      <c r="C406" s="271">
        <v>129.9</v>
      </c>
      <c r="D406" s="272">
        <v>130</v>
      </c>
      <c r="E406" s="272">
        <v>127.5</v>
      </c>
      <c r="F406" s="272">
        <v>125.1</v>
      </c>
      <c r="G406" s="272">
        <v>122.6</v>
      </c>
      <c r="H406" s="272">
        <v>132.4</v>
      </c>
      <c r="I406" s="272">
        <v>134.9</v>
      </c>
      <c r="J406" s="272">
        <v>137.30000000000001</v>
      </c>
      <c r="K406" s="271">
        <v>132.5</v>
      </c>
      <c r="L406" s="271">
        <v>127.6</v>
      </c>
      <c r="M406" s="271">
        <v>17.08765</v>
      </c>
      <c r="N406" s="1"/>
      <c r="O406" s="1"/>
    </row>
    <row r="407" spans="1:15" ht="12.75" customHeight="1">
      <c r="A407" s="30">
        <v>397</v>
      </c>
      <c r="B407" s="281" t="s">
        <v>474</v>
      </c>
      <c r="C407" s="271">
        <v>2856.5</v>
      </c>
      <c r="D407" s="272">
        <v>2877.1666666666665</v>
      </c>
      <c r="E407" s="272">
        <v>2784.333333333333</v>
      </c>
      <c r="F407" s="272">
        <v>2712.1666666666665</v>
      </c>
      <c r="G407" s="272">
        <v>2619.333333333333</v>
      </c>
      <c r="H407" s="272">
        <v>2949.333333333333</v>
      </c>
      <c r="I407" s="272">
        <v>3042.1666666666661</v>
      </c>
      <c r="J407" s="272">
        <v>3114.333333333333</v>
      </c>
      <c r="K407" s="271">
        <v>2970</v>
      </c>
      <c r="L407" s="271">
        <v>2805</v>
      </c>
      <c r="M407" s="271">
        <v>0.32579999999999998</v>
      </c>
      <c r="N407" s="1"/>
      <c r="O407" s="1"/>
    </row>
    <row r="408" spans="1:15" ht="12.75" customHeight="1">
      <c r="A408" s="30">
        <v>398</v>
      </c>
      <c r="B408" s="281" t="s">
        <v>475</v>
      </c>
      <c r="C408" s="271">
        <v>418.55</v>
      </c>
      <c r="D408" s="272">
        <v>415.66666666666669</v>
      </c>
      <c r="E408" s="272">
        <v>407.33333333333337</v>
      </c>
      <c r="F408" s="272">
        <v>396.11666666666667</v>
      </c>
      <c r="G408" s="272">
        <v>387.78333333333336</v>
      </c>
      <c r="H408" s="272">
        <v>426.88333333333338</v>
      </c>
      <c r="I408" s="272">
        <v>435.21666666666675</v>
      </c>
      <c r="J408" s="272">
        <v>446.43333333333339</v>
      </c>
      <c r="K408" s="271">
        <v>424</v>
      </c>
      <c r="L408" s="271">
        <v>404.45</v>
      </c>
      <c r="M408" s="271">
        <v>1.5895300000000001</v>
      </c>
      <c r="N408" s="1"/>
      <c r="O408" s="1"/>
    </row>
    <row r="409" spans="1:15" ht="12.75" customHeight="1">
      <c r="A409" s="30">
        <v>399</v>
      </c>
      <c r="B409" s="281" t="s">
        <v>476</v>
      </c>
      <c r="C409" s="271">
        <v>115.1</v>
      </c>
      <c r="D409" s="272">
        <v>113.86666666666667</v>
      </c>
      <c r="E409" s="272">
        <v>111.73333333333335</v>
      </c>
      <c r="F409" s="272">
        <v>108.36666666666667</v>
      </c>
      <c r="G409" s="272">
        <v>106.23333333333335</v>
      </c>
      <c r="H409" s="272">
        <v>117.23333333333335</v>
      </c>
      <c r="I409" s="272">
        <v>119.36666666666667</v>
      </c>
      <c r="J409" s="272">
        <v>122.73333333333335</v>
      </c>
      <c r="K409" s="271">
        <v>116</v>
      </c>
      <c r="L409" s="271">
        <v>110.5</v>
      </c>
      <c r="M409" s="271">
        <v>37.075780000000002</v>
      </c>
      <c r="N409" s="1"/>
      <c r="O409" s="1"/>
    </row>
    <row r="410" spans="1:15" ht="12.75" customHeight="1">
      <c r="A410" s="30">
        <v>400</v>
      </c>
      <c r="B410" s="281" t="s">
        <v>189</v>
      </c>
      <c r="C410" s="271">
        <v>20687.900000000001</v>
      </c>
      <c r="D410" s="272">
        <v>20825.866666666669</v>
      </c>
      <c r="E410" s="272">
        <v>20401.983333333337</v>
      </c>
      <c r="F410" s="272">
        <v>20116.066666666669</v>
      </c>
      <c r="G410" s="272">
        <v>19692.183333333338</v>
      </c>
      <c r="H410" s="272">
        <v>21111.783333333336</v>
      </c>
      <c r="I410" s="272">
        <v>21535.666666666668</v>
      </c>
      <c r="J410" s="272">
        <v>21821.583333333336</v>
      </c>
      <c r="K410" s="271">
        <v>21249.75</v>
      </c>
      <c r="L410" s="271">
        <v>20539.95</v>
      </c>
      <c r="M410" s="271">
        <v>0.28415000000000001</v>
      </c>
      <c r="N410" s="1"/>
      <c r="O410" s="1"/>
    </row>
    <row r="411" spans="1:15" ht="12.75" customHeight="1">
      <c r="A411" s="30">
        <v>401</v>
      </c>
      <c r="B411" s="281" t="s">
        <v>865</v>
      </c>
      <c r="C411" s="271">
        <v>47.55</v>
      </c>
      <c r="D411" s="272">
        <v>47.866666666666667</v>
      </c>
      <c r="E411" s="272">
        <v>46.433333333333337</v>
      </c>
      <c r="F411" s="272">
        <v>45.31666666666667</v>
      </c>
      <c r="G411" s="272">
        <v>43.88333333333334</v>
      </c>
      <c r="H411" s="272">
        <v>48.983333333333334</v>
      </c>
      <c r="I411" s="272">
        <v>50.416666666666657</v>
      </c>
      <c r="J411" s="272">
        <v>51.533333333333331</v>
      </c>
      <c r="K411" s="271">
        <v>49.3</v>
      </c>
      <c r="L411" s="271">
        <v>46.75</v>
      </c>
      <c r="M411" s="271">
        <v>118.14042999999999</v>
      </c>
      <c r="N411" s="1"/>
      <c r="O411" s="1"/>
    </row>
    <row r="412" spans="1:15" ht="12.75" customHeight="1">
      <c r="A412" s="30">
        <v>402</v>
      </c>
      <c r="B412" s="281" t="s">
        <v>477</v>
      </c>
      <c r="C412" s="271">
        <v>1960</v>
      </c>
      <c r="D412" s="272">
        <v>1950.25</v>
      </c>
      <c r="E412" s="272">
        <v>1934.75</v>
      </c>
      <c r="F412" s="272">
        <v>1909.5</v>
      </c>
      <c r="G412" s="272">
        <v>1894</v>
      </c>
      <c r="H412" s="272">
        <v>1975.5</v>
      </c>
      <c r="I412" s="272">
        <v>1991</v>
      </c>
      <c r="J412" s="272">
        <v>2016.25</v>
      </c>
      <c r="K412" s="271">
        <v>1965.75</v>
      </c>
      <c r="L412" s="271">
        <v>1925</v>
      </c>
      <c r="M412" s="271">
        <v>0.73202</v>
      </c>
      <c r="N412" s="1"/>
      <c r="O412" s="1"/>
    </row>
    <row r="413" spans="1:15" ht="12.75" customHeight="1">
      <c r="A413" s="30">
        <v>403</v>
      </c>
      <c r="B413" s="281" t="s">
        <v>192</v>
      </c>
      <c r="C413" s="271">
        <v>1359.9</v>
      </c>
      <c r="D413" s="272">
        <v>1356.8166666666666</v>
      </c>
      <c r="E413" s="272">
        <v>1336.6333333333332</v>
      </c>
      <c r="F413" s="272">
        <v>1313.3666666666666</v>
      </c>
      <c r="G413" s="272">
        <v>1293.1833333333332</v>
      </c>
      <c r="H413" s="272">
        <v>1380.0833333333333</v>
      </c>
      <c r="I413" s="272">
        <v>1400.2666666666667</v>
      </c>
      <c r="J413" s="272">
        <v>1423.5333333333333</v>
      </c>
      <c r="K413" s="271">
        <v>1377</v>
      </c>
      <c r="L413" s="271">
        <v>1333.55</v>
      </c>
      <c r="M413" s="271">
        <v>9.2935400000000001</v>
      </c>
      <c r="N413" s="1"/>
      <c r="O413" s="1"/>
    </row>
    <row r="414" spans="1:15" ht="12.75" customHeight="1">
      <c r="A414" s="30">
        <v>404</v>
      </c>
      <c r="B414" s="281" t="s">
        <v>866</v>
      </c>
      <c r="C414" s="271">
        <v>300.89999999999998</v>
      </c>
      <c r="D414" s="272">
        <v>302.96666666666664</v>
      </c>
      <c r="E414" s="272">
        <v>297.93333333333328</v>
      </c>
      <c r="F414" s="272">
        <v>294.96666666666664</v>
      </c>
      <c r="G414" s="272">
        <v>289.93333333333328</v>
      </c>
      <c r="H414" s="272">
        <v>305.93333333333328</v>
      </c>
      <c r="I414" s="272">
        <v>310.9666666666667</v>
      </c>
      <c r="J414" s="272">
        <v>313.93333333333328</v>
      </c>
      <c r="K414" s="271">
        <v>308</v>
      </c>
      <c r="L414" s="271">
        <v>300</v>
      </c>
      <c r="M414" s="271">
        <v>0.91591999999999996</v>
      </c>
      <c r="N414" s="1"/>
      <c r="O414" s="1"/>
    </row>
    <row r="415" spans="1:15" ht="12.75" customHeight="1">
      <c r="A415" s="30">
        <v>405</v>
      </c>
      <c r="B415" s="281" t="s">
        <v>190</v>
      </c>
      <c r="C415" s="271">
        <v>2648.5</v>
      </c>
      <c r="D415" s="272">
        <v>2634.85</v>
      </c>
      <c r="E415" s="272">
        <v>2614.75</v>
      </c>
      <c r="F415" s="272">
        <v>2581</v>
      </c>
      <c r="G415" s="272">
        <v>2560.9</v>
      </c>
      <c r="H415" s="272">
        <v>2668.6</v>
      </c>
      <c r="I415" s="272">
        <v>2688.6999999999994</v>
      </c>
      <c r="J415" s="272">
        <v>2722.45</v>
      </c>
      <c r="K415" s="271">
        <v>2654.95</v>
      </c>
      <c r="L415" s="271">
        <v>2601.1</v>
      </c>
      <c r="M415" s="271">
        <v>3.50685</v>
      </c>
      <c r="N415" s="1"/>
      <c r="O415" s="1"/>
    </row>
    <row r="416" spans="1:15" ht="12.75" customHeight="1">
      <c r="A416" s="30">
        <v>406</v>
      </c>
      <c r="B416" s="281" t="s">
        <v>478</v>
      </c>
      <c r="C416" s="271">
        <v>673.05</v>
      </c>
      <c r="D416" s="272">
        <v>679.75</v>
      </c>
      <c r="E416" s="272">
        <v>661</v>
      </c>
      <c r="F416" s="272">
        <v>648.95000000000005</v>
      </c>
      <c r="G416" s="272">
        <v>630.20000000000005</v>
      </c>
      <c r="H416" s="272">
        <v>691.8</v>
      </c>
      <c r="I416" s="272">
        <v>710.55</v>
      </c>
      <c r="J416" s="272">
        <v>722.59999999999991</v>
      </c>
      <c r="K416" s="271">
        <v>698.5</v>
      </c>
      <c r="L416" s="271">
        <v>667.7</v>
      </c>
      <c r="M416" s="271">
        <v>2.3220399999999999</v>
      </c>
      <c r="N416" s="1"/>
      <c r="O416" s="1"/>
    </row>
    <row r="417" spans="1:15" ht="12.75" customHeight="1">
      <c r="A417" s="30">
        <v>407</v>
      </c>
      <c r="B417" s="281" t="s">
        <v>479</v>
      </c>
      <c r="C417" s="271">
        <v>2987.15</v>
      </c>
      <c r="D417" s="272">
        <v>2936.3833333333332</v>
      </c>
      <c r="E417" s="272">
        <v>2873.7666666666664</v>
      </c>
      <c r="F417" s="272">
        <v>2760.3833333333332</v>
      </c>
      <c r="G417" s="272">
        <v>2697.7666666666664</v>
      </c>
      <c r="H417" s="272">
        <v>3049.7666666666664</v>
      </c>
      <c r="I417" s="272">
        <v>3112.3833333333332</v>
      </c>
      <c r="J417" s="272">
        <v>3225.7666666666664</v>
      </c>
      <c r="K417" s="271">
        <v>2999</v>
      </c>
      <c r="L417" s="271">
        <v>2823</v>
      </c>
      <c r="M417" s="271">
        <v>2.0527500000000001</v>
      </c>
      <c r="N417" s="1"/>
      <c r="O417" s="1"/>
    </row>
    <row r="418" spans="1:15" ht="12.75" customHeight="1">
      <c r="A418" s="30">
        <v>408</v>
      </c>
      <c r="B418" s="281" t="s">
        <v>480</v>
      </c>
      <c r="C418" s="271">
        <v>388.5</v>
      </c>
      <c r="D418" s="272">
        <v>389.98333333333335</v>
      </c>
      <c r="E418" s="272">
        <v>375.9666666666667</v>
      </c>
      <c r="F418" s="272">
        <v>363.43333333333334</v>
      </c>
      <c r="G418" s="272">
        <v>349.41666666666669</v>
      </c>
      <c r="H418" s="272">
        <v>402.51666666666671</v>
      </c>
      <c r="I418" s="272">
        <v>416.53333333333336</v>
      </c>
      <c r="J418" s="272">
        <v>429.06666666666672</v>
      </c>
      <c r="K418" s="271">
        <v>404</v>
      </c>
      <c r="L418" s="271">
        <v>377.45</v>
      </c>
      <c r="M418" s="271">
        <v>4.7250899999999998</v>
      </c>
      <c r="N418" s="1"/>
      <c r="O418" s="1"/>
    </row>
    <row r="419" spans="1:15" ht="12.75" customHeight="1">
      <c r="A419" s="30">
        <v>409</v>
      </c>
      <c r="B419" s="281" t="s">
        <v>826</v>
      </c>
      <c r="C419" s="271">
        <v>576</v>
      </c>
      <c r="D419" s="272">
        <v>585.66666666666663</v>
      </c>
      <c r="E419" s="272">
        <v>564.33333333333326</v>
      </c>
      <c r="F419" s="272">
        <v>552.66666666666663</v>
      </c>
      <c r="G419" s="272">
        <v>531.33333333333326</v>
      </c>
      <c r="H419" s="272">
        <v>597.33333333333326</v>
      </c>
      <c r="I419" s="272">
        <v>618.66666666666652</v>
      </c>
      <c r="J419" s="272">
        <v>630.33333333333326</v>
      </c>
      <c r="K419" s="271">
        <v>607</v>
      </c>
      <c r="L419" s="271">
        <v>574</v>
      </c>
      <c r="M419" s="271">
        <v>10.81124</v>
      </c>
      <c r="N419" s="1"/>
      <c r="O419" s="1"/>
    </row>
    <row r="420" spans="1:15" ht="12.75" customHeight="1">
      <c r="A420" s="30">
        <v>410</v>
      </c>
      <c r="B420" s="281" t="s">
        <v>481</v>
      </c>
      <c r="C420" s="271">
        <v>712.1</v>
      </c>
      <c r="D420" s="272">
        <v>714.44999999999993</v>
      </c>
      <c r="E420" s="272">
        <v>700.99999999999989</v>
      </c>
      <c r="F420" s="272">
        <v>689.9</v>
      </c>
      <c r="G420" s="272">
        <v>676.44999999999993</v>
      </c>
      <c r="H420" s="272">
        <v>725.54999999999984</v>
      </c>
      <c r="I420" s="272">
        <v>738.99999999999989</v>
      </c>
      <c r="J420" s="272">
        <v>750.0999999999998</v>
      </c>
      <c r="K420" s="271">
        <v>727.9</v>
      </c>
      <c r="L420" s="271">
        <v>703.35</v>
      </c>
      <c r="M420" s="271">
        <v>1.2019599999999999</v>
      </c>
      <c r="N420" s="1"/>
      <c r="O420" s="1"/>
    </row>
    <row r="421" spans="1:15" ht="12.75" customHeight="1">
      <c r="A421" s="30">
        <v>411</v>
      </c>
      <c r="B421" s="281" t="s">
        <v>482</v>
      </c>
      <c r="C421" s="271">
        <v>47.05</v>
      </c>
      <c r="D421" s="272">
        <v>47.916666666666664</v>
      </c>
      <c r="E421" s="272">
        <v>45.133333333333326</v>
      </c>
      <c r="F421" s="272">
        <v>43.216666666666661</v>
      </c>
      <c r="G421" s="272">
        <v>40.433333333333323</v>
      </c>
      <c r="H421" s="272">
        <v>49.833333333333329</v>
      </c>
      <c r="I421" s="272">
        <v>52.616666666666674</v>
      </c>
      <c r="J421" s="272">
        <v>54.533333333333331</v>
      </c>
      <c r="K421" s="271">
        <v>50.7</v>
      </c>
      <c r="L421" s="271">
        <v>46</v>
      </c>
      <c r="M421" s="271">
        <v>119.4222</v>
      </c>
      <c r="N421" s="1"/>
      <c r="O421" s="1"/>
    </row>
    <row r="422" spans="1:15" ht="12.75" customHeight="1">
      <c r="A422" s="30">
        <v>412</v>
      </c>
      <c r="B422" s="281" t="s">
        <v>867</v>
      </c>
      <c r="C422" s="271">
        <v>700.3</v>
      </c>
      <c r="D422" s="272">
        <v>704.5</v>
      </c>
      <c r="E422" s="272">
        <v>676.1</v>
      </c>
      <c r="F422" s="272">
        <v>651.9</v>
      </c>
      <c r="G422" s="272">
        <v>623.5</v>
      </c>
      <c r="H422" s="272">
        <v>728.7</v>
      </c>
      <c r="I422" s="272">
        <v>757.10000000000014</v>
      </c>
      <c r="J422" s="272">
        <v>781.30000000000007</v>
      </c>
      <c r="K422" s="271">
        <v>732.9</v>
      </c>
      <c r="L422" s="271">
        <v>680.3</v>
      </c>
      <c r="M422" s="271">
        <v>2.1442000000000001</v>
      </c>
      <c r="N422" s="1"/>
      <c r="O422" s="1"/>
    </row>
    <row r="423" spans="1:15" ht="12.75" customHeight="1">
      <c r="A423" s="30">
        <v>413</v>
      </c>
      <c r="B423" s="281" t="s">
        <v>188</v>
      </c>
      <c r="C423" s="271">
        <v>533.25</v>
      </c>
      <c r="D423" s="272">
        <v>533.81666666666672</v>
      </c>
      <c r="E423" s="272">
        <v>523.63333333333344</v>
      </c>
      <c r="F423" s="272">
        <v>514.01666666666677</v>
      </c>
      <c r="G423" s="272">
        <v>503.83333333333348</v>
      </c>
      <c r="H423" s="272">
        <v>543.43333333333339</v>
      </c>
      <c r="I423" s="272">
        <v>553.61666666666656</v>
      </c>
      <c r="J423" s="272">
        <v>563.23333333333335</v>
      </c>
      <c r="K423" s="271">
        <v>544</v>
      </c>
      <c r="L423" s="271">
        <v>524.20000000000005</v>
      </c>
      <c r="M423" s="271">
        <v>180.72292999999999</v>
      </c>
      <c r="N423" s="1"/>
      <c r="O423" s="1"/>
    </row>
    <row r="424" spans="1:15" ht="12.75" customHeight="1">
      <c r="A424" s="30">
        <v>414</v>
      </c>
      <c r="B424" s="281" t="s">
        <v>186</v>
      </c>
      <c r="C424" s="271">
        <v>76.95</v>
      </c>
      <c r="D424" s="272">
        <v>77.016666666666666</v>
      </c>
      <c r="E424" s="272">
        <v>75.883333333333326</v>
      </c>
      <c r="F424" s="272">
        <v>74.816666666666663</v>
      </c>
      <c r="G424" s="272">
        <v>73.683333333333323</v>
      </c>
      <c r="H424" s="272">
        <v>78.083333333333329</v>
      </c>
      <c r="I424" s="272">
        <v>79.216666666666683</v>
      </c>
      <c r="J424" s="272">
        <v>80.283333333333331</v>
      </c>
      <c r="K424" s="271">
        <v>78.150000000000006</v>
      </c>
      <c r="L424" s="271">
        <v>75.95</v>
      </c>
      <c r="M424" s="271">
        <v>248.26809</v>
      </c>
      <c r="N424" s="1"/>
      <c r="O424" s="1"/>
    </row>
    <row r="425" spans="1:15" ht="12.75" customHeight="1">
      <c r="A425" s="30">
        <v>415</v>
      </c>
      <c r="B425" s="281" t="s">
        <v>483</v>
      </c>
      <c r="C425" s="271">
        <v>294.25</v>
      </c>
      <c r="D425" s="272">
        <v>295.38333333333333</v>
      </c>
      <c r="E425" s="272">
        <v>289.61666666666667</v>
      </c>
      <c r="F425" s="272">
        <v>284.98333333333335</v>
      </c>
      <c r="G425" s="272">
        <v>279.2166666666667</v>
      </c>
      <c r="H425" s="272">
        <v>300.01666666666665</v>
      </c>
      <c r="I425" s="272">
        <v>305.7833333333333</v>
      </c>
      <c r="J425" s="272">
        <v>310.41666666666663</v>
      </c>
      <c r="K425" s="271">
        <v>301.14999999999998</v>
      </c>
      <c r="L425" s="271">
        <v>290.75</v>
      </c>
      <c r="M425" s="271">
        <v>1.9172899999999999</v>
      </c>
      <c r="N425" s="1"/>
      <c r="O425" s="1"/>
    </row>
    <row r="426" spans="1:15" ht="12.75" customHeight="1">
      <c r="A426" s="30">
        <v>416</v>
      </c>
      <c r="B426" s="281" t="s">
        <v>484</v>
      </c>
      <c r="C426" s="271">
        <v>153.69999999999999</v>
      </c>
      <c r="D426" s="272">
        <v>152.08333333333334</v>
      </c>
      <c r="E426" s="272">
        <v>149.26666666666668</v>
      </c>
      <c r="F426" s="272">
        <v>144.83333333333334</v>
      </c>
      <c r="G426" s="272">
        <v>142.01666666666668</v>
      </c>
      <c r="H426" s="272">
        <v>156.51666666666668</v>
      </c>
      <c r="I426" s="272">
        <v>159.33333333333334</v>
      </c>
      <c r="J426" s="272">
        <v>163.76666666666668</v>
      </c>
      <c r="K426" s="271">
        <v>154.9</v>
      </c>
      <c r="L426" s="271">
        <v>147.65</v>
      </c>
      <c r="M426" s="271">
        <v>22.754349999999999</v>
      </c>
      <c r="N426" s="1"/>
      <c r="O426" s="1"/>
    </row>
    <row r="427" spans="1:15" ht="12.75" customHeight="1">
      <c r="A427" s="30">
        <v>417</v>
      </c>
      <c r="B427" s="281" t="s">
        <v>485</v>
      </c>
      <c r="C427" s="271">
        <v>351.15</v>
      </c>
      <c r="D427" s="272">
        <v>350.35000000000008</v>
      </c>
      <c r="E427" s="272">
        <v>343.40000000000015</v>
      </c>
      <c r="F427" s="272">
        <v>335.65000000000009</v>
      </c>
      <c r="G427" s="272">
        <v>328.70000000000016</v>
      </c>
      <c r="H427" s="272">
        <v>358.10000000000014</v>
      </c>
      <c r="I427" s="272">
        <v>365.05000000000007</v>
      </c>
      <c r="J427" s="272">
        <v>372.80000000000013</v>
      </c>
      <c r="K427" s="271">
        <v>357.3</v>
      </c>
      <c r="L427" s="271">
        <v>342.6</v>
      </c>
      <c r="M427" s="271">
        <v>5.6883999999999997</v>
      </c>
      <c r="N427" s="1"/>
      <c r="O427" s="1"/>
    </row>
    <row r="428" spans="1:15" ht="12.75" customHeight="1">
      <c r="A428" s="30">
        <v>418</v>
      </c>
      <c r="B428" s="281" t="s">
        <v>486</v>
      </c>
      <c r="C428" s="271">
        <v>477.35</v>
      </c>
      <c r="D428" s="272">
        <v>478.48333333333335</v>
      </c>
      <c r="E428" s="272">
        <v>469.9666666666667</v>
      </c>
      <c r="F428" s="272">
        <v>462.58333333333337</v>
      </c>
      <c r="G428" s="272">
        <v>454.06666666666672</v>
      </c>
      <c r="H428" s="272">
        <v>485.86666666666667</v>
      </c>
      <c r="I428" s="272">
        <v>494.38333333333333</v>
      </c>
      <c r="J428" s="272">
        <v>501.76666666666665</v>
      </c>
      <c r="K428" s="271">
        <v>487</v>
      </c>
      <c r="L428" s="271">
        <v>471.1</v>
      </c>
      <c r="M428" s="271">
        <v>0.52605000000000002</v>
      </c>
      <c r="N428" s="1"/>
      <c r="O428" s="1"/>
    </row>
    <row r="429" spans="1:15" ht="12.75" customHeight="1">
      <c r="A429" s="30">
        <v>419</v>
      </c>
      <c r="B429" s="281" t="s">
        <v>487</v>
      </c>
      <c r="C429" s="271">
        <v>467.55</v>
      </c>
      <c r="D429" s="272">
        <v>465.14999999999992</v>
      </c>
      <c r="E429" s="272">
        <v>453.29999999999984</v>
      </c>
      <c r="F429" s="272">
        <v>439.0499999999999</v>
      </c>
      <c r="G429" s="272">
        <v>427.19999999999982</v>
      </c>
      <c r="H429" s="272">
        <v>479.39999999999986</v>
      </c>
      <c r="I429" s="272">
        <v>491.24999999999989</v>
      </c>
      <c r="J429" s="272">
        <v>505.49999999999989</v>
      </c>
      <c r="K429" s="271">
        <v>477</v>
      </c>
      <c r="L429" s="271">
        <v>450.9</v>
      </c>
      <c r="M429" s="271">
        <v>5.5292199999999996</v>
      </c>
      <c r="N429" s="1"/>
      <c r="O429" s="1"/>
    </row>
    <row r="430" spans="1:15" ht="12.75" customHeight="1">
      <c r="A430" s="30">
        <v>420</v>
      </c>
      <c r="B430" s="281" t="s">
        <v>488</v>
      </c>
      <c r="C430" s="271">
        <v>224</v>
      </c>
      <c r="D430" s="272">
        <v>222.38333333333333</v>
      </c>
      <c r="E430" s="272">
        <v>219.06666666666666</v>
      </c>
      <c r="F430" s="272">
        <v>214.13333333333333</v>
      </c>
      <c r="G430" s="272">
        <v>210.81666666666666</v>
      </c>
      <c r="H430" s="272">
        <v>227.31666666666666</v>
      </c>
      <c r="I430" s="272">
        <v>230.63333333333333</v>
      </c>
      <c r="J430" s="272">
        <v>235.56666666666666</v>
      </c>
      <c r="K430" s="271">
        <v>225.7</v>
      </c>
      <c r="L430" s="271">
        <v>217.45</v>
      </c>
      <c r="M430" s="271">
        <v>1.5899799999999999</v>
      </c>
      <c r="N430" s="1"/>
      <c r="O430" s="1"/>
    </row>
    <row r="431" spans="1:15" ht="12.75" customHeight="1">
      <c r="A431" s="30">
        <v>421</v>
      </c>
      <c r="B431" s="281" t="s">
        <v>193</v>
      </c>
      <c r="C431" s="271">
        <v>918.5</v>
      </c>
      <c r="D431" s="272">
        <v>911.36666666666667</v>
      </c>
      <c r="E431" s="272">
        <v>902.73333333333335</v>
      </c>
      <c r="F431" s="272">
        <v>886.9666666666667</v>
      </c>
      <c r="G431" s="272">
        <v>878.33333333333337</v>
      </c>
      <c r="H431" s="272">
        <v>927.13333333333333</v>
      </c>
      <c r="I431" s="272">
        <v>935.76666666666677</v>
      </c>
      <c r="J431" s="272">
        <v>951.5333333333333</v>
      </c>
      <c r="K431" s="271">
        <v>920</v>
      </c>
      <c r="L431" s="271">
        <v>895.6</v>
      </c>
      <c r="M431" s="271">
        <v>31.514810000000001</v>
      </c>
      <c r="N431" s="1"/>
      <c r="O431" s="1"/>
    </row>
    <row r="432" spans="1:15" ht="12.75" customHeight="1">
      <c r="A432" s="30">
        <v>422</v>
      </c>
      <c r="B432" s="281" t="s">
        <v>194</v>
      </c>
      <c r="C432" s="271">
        <v>470.25</v>
      </c>
      <c r="D432" s="272">
        <v>470.81666666666666</v>
      </c>
      <c r="E432" s="272">
        <v>462.48333333333335</v>
      </c>
      <c r="F432" s="272">
        <v>454.7166666666667</v>
      </c>
      <c r="G432" s="272">
        <v>446.38333333333338</v>
      </c>
      <c r="H432" s="272">
        <v>478.58333333333331</v>
      </c>
      <c r="I432" s="272">
        <v>486.91666666666669</v>
      </c>
      <c r="J432" s="272">
        <v>494.68333333333328</v>
      </c>
      <c r="K432" s="271">
        <v>479.15</v>
      </c>
      <c r="L432" s="271">
        <v>463.05</v>
      </c>
      <c r="M432" s="271">
        <v>21.42821</v>
      </c>
      <c r="N432" s="1"/>
      <c r="O432" s="1"/>
    </row>
    <row r="433" spans="1:15" ht="12.75" customHeight="1">
      <c r="A433" s="30">
        <v>423</v>
      </c>
      <c r="B433" s="281" t="s">
        <v>489</v>
      </c>
      <c r="C433" s="271">
        <v>2097.4499999999998</v>
      </c>
      <c r="D433" s="272">
        <v>2086.15</v>
      </c>
      <c r="E433" s="272">
        <v>2063.8500000000004</v>
      </c>
      <c r="F433" s="272">
        <v>2030.2500000000005</v>
      </c>
      <c r="G433" s="272">
        <v>2007.9500000000007</v>
      </c>
      <c r="H433" s="272">
        <v>2119.75</v>
      </c>
      <c r="I433" s="272">
        <v>2142.0500000000002</v>
      </c>
      <c r="J433" s="272">
        <v>2175.6499999999996</v>
      </c>
      <c r="K433" s="271">
        <v>2108.4499999999998</v>
      </c>
      <c r="L433" s="271">
        <v>2052.5500000000002</v>
      </c>
      <c r="M433" s="271">
        <v>0.34195999999999999</v>
      </c>
      <c r="N433" s="1"/>
      <c r="O433" s="1"/>
    </row>
    <row r="434" spans="1:15" ht="12.75" customHeight="1">
      <c r="A434" s="30">
        <v>424</v>
      </c>
      <c r="B434" s="281" t="s">
        <v>490</v>
      </c>
      <c r="C434" s="271">
        <v>829.9</v>
      </c>
      <c r="D434" s="272">
        <v>835</v>
      </c>
      <c r="E434" s="272">
        <v>814.9</v>
      </c>
      <c r="F434" s="272">
        <v>799.9</v>
      </c>
      <c r="G434" s="272">
        <v>779.8</v>
      </c>
      <c r="H434" s="272">
        <v>850</v>
      </c>
      <c r="I434" s="272">
        <v>870.09999999999991</v>
      </c>
      <c r="J434" s="272">
        <v>885.1</v>
      </c>
      <c r="K434" s="271">
        <v>855.1</v>
      </c>
      <c r="L434" s="271">
        <v>820</v>
      </c>
      <c r="M434" s="271">
        <v>0.70411999999999997</v>
      </c>
      <c r="N434" s="1"/>
      <c r="O434" s="1"/>
    </row>
    <row r="435" spans="1:15" ht="12.75" customHeight="1">
      <c r="A435" s="30">
        <v>425</v>
      </c>
      <c r="B435" s="281" t="s">
        <v>491</v>
      </c>
      <c r="C435" s="271">
        <v>512.25</v>
      </c>
      <c r="D435" s="272">
        <v>507.68333333333334</v>
      </c>
      <c r="E435" s="272">
        <v>500.56666666666672</v>
      </c>
      <c r="F435" s="272">
        <v>488.88333333333338</v>
      </c>
      <c r="G435" s="272">
        <v>481.76666666666677</v>
      </c>
      <c r="H435" s="272">
        <v>519.36666666666667</v>
      </c>
      <c r="I435" s="272">
        <v>526.48333333333335</v>
      </c>
      <c r="J435" s="272">
        <v>538.16666666666663</v>
      </c>
      <c r="K435" s="271">
        <v>514.79999999999995</v>
      </c>
      <c r="L435" s="271">
        <v>496</v>
      </c>
      <c r="M435" s="271">
        <v>2.8606600000000002</v>
      </c>
      <c r="N435" s="1"/>
      <c r="O435" s="1"/>
    </row>
    <row r="436" spans="1:15" ht="12.75" customHeight="1">
      <c r="A436" s="30">
        <v>426</v>
      </c>
      <c r="B436" s="281" t="s">
        <v>492</v>
      </c>
      <c r="C436" s="271">
        <v>341.45</v>
      </c>
      <c r="D436" s="272">
        <v>341.38333333333338</v>
      </c>
      <c r="E436" s="272">
        <v>338.06666666666678</v>
      </c>
      <c r="F436" s="272">
        <v>334.68333333333339</v>
      </c>
      <c r="G436" s="272">
        <v>331.36666666666679</v>
      </c>
      <c r="H436" s="272">
        <v>344.76666666666677</v>
      </c>
      <c r="I436" s="272">
        <v>348.08333333333337</v>
      </c>
      <c r="J436" s="272">
        <v>351.46666666666675</v>
      </c>
      <c r="K436" s="271">
        <v>344.7</v>
      </c>
      <c r="L436" s="271">
        <v>338</v>
      </c>
      <c r="M436" s="271">
        <v>1.3505400000000001</v>
      </c>
      <c r="N436" s="1"/>
      <c r="O436" s="1"/>
    </row>
    <row r="437" spans="1:15" ht="12.75" customHeight="1">
      <c r="A437" s="30">
        <v>427</v>
      </c>
      <c r="B437" s="281" t="s">
        <v>493</v>
      </c>
      <c r="C437" s="271">
        <v>1893</v>
      </c>
      <c r="D437" s="272">
        <v>1882.1000000000001</v>
      </c>
      <c r="E437" s="272">
        <v>1864.2000000000003</v>
      </c>
      <c r="F437" s="272">
        <v>1835.4</v>
      </c>
      <c r="G437" s="272">
        <v>1817.5000000000002</v>
      </c>
      <c r="H437" s="272">
        <v>1910.9000000000003</v>
      </c>
      <c r="I437" s="272">
        <v>1928.8000000000004</v>
      </c>
      <c r="J437" s="272">
        <v>1957.6000000000004</v>
      </c>
      <c r="K437" s="271">
        <v>1900</v>
      </c>
      <c r="L437" s="271">
        <v>1853.3</v>
      </c>
      <c r="M437" s="271">
        <v>0.53285000000000005</v>
      </c>
      <c r="N437" s="1"/>
      <c r="O437" s="1"/>
    </row>
    <row r="438" spans="1:15" ht="12.75" customHeight="1">
      <c r="A438" s="30">
        <v>428</v>
      </c>
      <c r="B438" s="281" t="s">
        <v>494</v>
      </c>
      <c r="C438" s="271">
        <v>467.8</v>
      </c>
      <c r="D438" s="272">
        <v>467.39999999999992</v>
      </c>
      <c r="E438" s="272">
        <v>461.54999999999984</v>
      </c>
      <c r="F438" s="272">
        <v>455.2999999999999</v>
      </c>
      <c r="G438" s="272">
        <v>449.44999999999982</v>
      </c>
      <c r="H438" s="272">
        <v>473.64999999999986</v>
      </c>
      <c r="I438" s="272">
        <v>479.49999999999989</v>
      </c>
      <c r="J438" s="272">
        <v>485.74999999999989</v>
      </c>
      <c r="K438" s="271">
        <v>473.25</v>
      </c>
      <c r="L438" s="271">
        <v>461.15</v>
      </c>
      <c r="M438" s="271">
        <v>1.5224299999999999</v>
      </c>
      <c r="N438" s="1"/>
      <c r="O438" s="1"/>
    </row>
    <row r="439" spans="1:15" ht="12.75" customHeight="1">
      <c r="A439" s="30">
        <v>429</v>
      </c>
      <c r="B439" s="281" t="s">
        <v>495</v>
      </c>
      <c r="C439" s="271">
        <v>7.1</v>
      </c>
      <c r="D439" s="272">
        <v>7.1333333333333329</v>
      </c>
      <c r="E439" s="272">
        <v>6.9166666666666661</v>
      </c>
      <c r="F439" s="272">
        <v>6.7333333333333334</v>
      </c>
      <c r="G439" s="272">
        <v>6.5166666666666666</v>
      </c>
      <c r="H439" s="272">
        <v>7.3166666666666655</v>
      </c>
      <c r="I439" s="272">
        <v>7.5333333333333323</v>
      </c>
      <c r="J439" s="272">
        <v>7.716666666666665</v>
      </c>
      <c r="K439" s="271">
        <v>7.35</v>
      </c>
      <c r="L439" s="271">
        <v>6.95</v>
      </c>
      <c r="M439" s="271">
        <v>623.44560999999999</v>
      </c>
      <c r="N439" s="1"/>
      <c r="O439" s="1"/>
    </row>
    <row r="440" spans="1:15" ht="12.75" customHeight="1">
      <c r="A440" s="30">
        <v>430</v>
      </c>
      <c r="B440" s="281" t="s">
        <v>496</v>
      </c>
      <c r="C440" s="271">
        <v>929.3</v>
      </c>
      <c r="D440" s="272">
        <v>928.56666666666661</v>
      </c>
      <c r="E440" s="272">
        <v>921.78333333333319</v>
      </c>
      <c r="F440" s="272">
        <v>914.26666666666654</v>
      </c>
      <c r="G440" s="272">
        <v>907.48333333333312</v>
      </c>
      <c r="H440" s="272">
        <v>936.08333333333326</v>
      </c>
      <c r="I440" s="272">
        <v>942.86666666666656</v>
      </c>
      <c r="J440" s="272">
        <v>950.38333333333333</v>
      </c>
      <c r="K440" s="271">
        <v>935.35</v>
      </c>
      <c r="L440" s="271">
        <v>921.05</v>
      </c>
      <c r="M440" s="271">
        <v>0.57516</v>
      </c>
      <c r="N440" s="1"/>
      <c r="O440" s="1"/>
    </row>
    <row r="441" spans="1:15" ht="12.75" customHeight="1">
      <c r="A441" s="30">
        <v>431</v>
      </c>
      <c r="B441" s="281" t="s">
        <v>275</v>
      </c>
      <c r="C441" s="271">
        <v>570.4</v>
      </c>
      <c r="D441" s="272">
        <v>565.68333333333328</v>
      </c>
      <c r="E441" s="272">
        <v>559.31666666666661</v>
      </c>
      <c r="F441" s="272">
        <v>548.23333333333335</v>
      </c>
      <c r="G441" s="272">
        <v>541.86666666666667</v>
      </c>
      <c r="H441" s="272">
        <v>576.76666666666654</v>
      </c>
      <c r="I441" s="272">
        <v>583.1333333333331</v>
      </c>
      <c r="J441" s="272">
        <v>594.21666666666647</v>
      </c>
      <c r="K441" s="271">
        <v>572.04999999999995</v>
      </c>
      <c r="L441" s="271">
        <v>554.6</v>
      </c>
      <c r="M441" s="271">
        <v>5.3608799999999999</v>
      </c>
      <c r="N441" s="1"/>
      <c r="O441" s="1"/>
    </row>
    <row r="442" spans="1:15" ht="12.75" customHeight="1">
      <c r="A442" s="30">
        <v>432</v>
      </c>
      <c r="B442" s="281" t="s">
        <v>497</v>
      </c>
      <c r="C442" s="271">
        <v>1703.4</v>
      </c>
      <c r="D442" s="272">
        <v>1726.4833333333333</v>
      </c>
      <c r="E442" s="272">
        <v>1662.9666666666667</v>
      </c>
      <c r="F442" s="272">
        <v>1622.5333333333333</v>
      </c>
      <c r="G442" s="272">
        <v>1559.0166666666667</v>
      </c>
      <c r="H442" s="272">
        <v>1766.9166666666667</v>
      </c>
      <c r="I442" s="272">
        <v>1830.4333333333336</v>
      </c>
      <c r="J442" s="272">
        <v>1870.8666666666668</v>
      </c>
      <c r="K442" s="271">
        <v>1790</v>
      </c>
      <c r="L442" s="271">
        <v>1686.05</v>
      </c>
      <c r="M442" s="271">
        <v>0.69064999999999999</v>
      </c>
      <c r="N442" s="1"/>
      <c r="O442" s="1"/>
    </row>
    <row r="443" spans="1:15" ht="12.75" customHeight="1">
      <c r="A443" s="30">
        <v>433</v>
      </c>
      <c r="B443" s="281" t="s">
        <v>498</v>
      </c>
      <c r="C443" s="271">
        <v>604.54999999999995</v>
      </c>
      <c r="D443" s="272">
        <v>605.5</v>
      </c>
      <c r="E443" s="272">
        <v>596</v>
      </c>
      <c r="F443" s="272">
        <v>587.45000000000005</v>
      </c>
      <c r="G443" s="272">
        <v>577.95000000000005</v>
      </c>
      <c r="H443" s="272">
        <v>614.04999999999995</v>
      </c>
      <c r="I443" s="272">
        <v>623.54999999999995</v>
      </c>
      <c r="J443" s="272">
        <v>632.09999999999991</v>
      </c>
      <c r="K443" s="271">
        <v>615</v>
      </c>
      <c r="L443" s="271">
        <v>596.95000000000005</v>
      </c>
      <c r="M443" s="271">
        <v>0.29643999999999998</v>
      </c>
      <c r="N443" s="1"/>
      <c r="O443" s="1"/>
    </row>
    <row r="444" spans="1:15" ht="12.75" customHeight="1">
      <c r="A444" s="30">
        <v>434</v>
      </c>
      <c r="B444" s="281" t="s">
        <v>499</v>
      </c>
      <c r="C444" s="271">
        <v>887.25</v>
      </c>
      <c r="D444" s="272">
        <v>889.69999999999993</v>
      </c>
      <c r="E444" s="272">
        <v>880.04999999999984</v>
      </c>
      <c r="F444" s="272">
        <v>872.84999999999991</v>
      </c>
      <c r="G444" s="272">
        <v>863.19999999999982</v>
      </c>
      <c r="H444" s="272">
        <v>896.89999999999986</v>
      </c>
      <c r="I444" s="272">
        <v>906.55</v>
      </c>
      <c r="J444" s="272">
        <v>913.74999999999989</v>
      </c>
      <c r="K444" s="271">
        <v>899.35</v>
      </c>
      <c r="L444" s="271">
        <v>882.5</v>
      </c>
      <c r="M444" s="271">
        <v>0.27667999999999998</v>
      </c>
      <c r="N444" s="1"/>
      <c r="O444" s="1"/>
    </row>
    <row r="445" spans="1:15" ht="12.75" customHeight="1">
      <c r="A445" s="30">
        <v>435</v>
      </c>
      <c r="B445" s="281" t="s">
        <v>500</v>
      </c>
      <c r="C445" s="271">
        <v>38.450000000000003</v>
      </c>
      <c r="D445" s="272">
        <v>38.633333333333333</v>
      </c>
      <c r="E445" s="272">
        <v>37.866666666666667</v>
      </c>
      <c r="F445" s="272">
        <v>37.283333333333331</v>
      </c>
      <c r="G445" s="272">
        <v>36.516666666666666</v>
      </c>
      <c r="H445" s="272">
        <v>39.216666666666669</v>
      </c>
      <c r="I445" s="272">
        <v>39.983333333333334</v>
      </c>
      <c r="J445" s="272">
        <v>40.56666666666667</v>
      </c>
      <c r="K445" s="271">
        <v>39.4</v>
      </c>
      <c r="L445" s="271">
        <v>38.049999999999997</v>
      </c>
      <c r="M445" s="271">
        <v>76.271789999999996</v>
      </c>
      <c r="N445" s="1"/>
      <c r="O445" s="1"/>
    </row>
    <row r="446" spans="1:15" ht="12.75" customHeight="1">
      <c r="A446" s="30">
        <v>436</v>
      </c>
      <c r="B446" s="281" t="s">
        <v>206</v>
      </c>
      <c r="C446" s="271">
        <v>934.1</v>
      </c>
      <c r="D446" s="272">
        <v>934.31666666666661</v>
      </c>
      <c r="E446" s="272">
        <v>923.98333333333323</v>
      </c>
      <c r="F446" s="272">
        <v>913.86666666666667</v>
      </c>
      <c r="G446" s="272">
        <v>903.5333333333333</v>
      </c>
      <c r="H446" s="272">
        <v>944.43333333333317</v>
      </c>
      <c r="I446" s="272">
        <v>954.76666666666665</v>
      </c>
      <c r="J446" s="272">
        <v>964.8833333333331</v>
      </c>
      <c r="K446" s="271">
        <v>944.65</v>
      </c>
      <c r="L446" s="271">
        <v>924.2</v>
      </c>
      <c r="M446" s="271">
        <v>12.657299999999999</v>
      </c>
      <c r="N446" s="1"/>
      <c r="O446" s="1"/>
    </row>
    <row r="447" spans="1:15" ht="12.75" customHeight="1">
      <c r="A447" s="30">
        <v>437</v>
      </c>
      <c r="B447" s="281" t="s">
        <v>501</v>
      </c>
      <c r="C447" s="271">
        <v>766.05</v>
      </c>
      <c r="D447" s="272">
        <v>767.41666666666663</v>
      </c>
      <c r="E447" s="272">
        <v>739.83333333333326</v>
      </c>
      <c r="F447" s="272">
        <v>713.61666666666667</v>
      </c>
      <c r="G447" s="272">
        <v>686.0333333333333</v>
      </c>
      <c r="H447" s="272">
        <v>793.63333333333321</v>
      </c>
      <c r="I447" s="272">
        <v>821.21666666666647</v>
      </c>
      <c r="J447" s="272">
        <v>847.43333333333317</v>
      </c>
      <c r="K447" s="271">
        <v>795</v>
      </c>
      <c r="L447" s="271">
        <v>741.2</v>
      </c>
      <c r="M447" s="271">
        <v>15.930249999999999</v>
      </c>
      <c r="N447" s="1"/>
      <c r="O447" s="1"/>
    </row>
    <row r="448" spans="1:15" ht="12.75" customHeight="1">
      <c r="A448" s="30">
        <v>438</v>
      </c>
      <c r="B448" s="281" t="s">
        <v>195</v>
      </c>
      <c r="C448" s="271">
        <v>950.8</v>
      </c>
      <c r="D448" s="272">
        <v>949.69999999999993</v>
      </c>
      <c r="E448" s="272">
        <v>937.39999999999986</v>
      </c>
      <c r="F448" s="272">
        <v>923.99999999999989</v>
      </c>
      <c r="G448" s="272">
        <v>911.69999999999982</v>
      </c>
      <c r="H448" s="272">
        <v>963.09999999999991</v>
      </c>
      <c r="I448" s="272">
        <v>975.39999999999986</v>
      </c>
      <c r="J448" s="272">
        <v>988.8</v>
      </c>
      <c r="K448" s="271">
        <v>962</v>
      </c>
      <c r="L448" s="271">
        <v>936.3</v>
      </c>
      <c r="M448" s="271">
        <v>16.82996</v>
      </c>
      <c r="N448" s="1"/>
      <c r="O448" s="1"/>
    </row>
    <row r="449" spans="1:15" ht="12.75" customHeight="1">
      <c r="A449" s="30">
        <v>439</v>
      </c>
      <c r="B449" s="281" t="s">
        <v>502</v>
      </c>
      <c r="C449" s="271">
        <v>219.3</v>
      </c>
      <c r="D449" s="272">
        <v>220.58333333333334</v>
      </c>
      <c r="E449" s="272">
        <v>216.2166666666667</v>
      </c>
      <c r="F449" s="272">
        <v>213.13333333333335</v>
      </c>
      <c r="G449" s="272">
        <v>208.76666666666671</v>
      </c>
      <c r="H449" s="272">
        <v>223.66666666666669</v>
      </c>
      <c r="I449" s="272">
        <v>228.0333333333333</v>
      </c>
      <c r="J449" s="272">
        <v>231.11666666666667</v>
      </c>
      <c r="K449" s="271">
        <v>224.95</v>
      </c>
      <c r="L449" s="271">
        <v>217.5</v>
      </c>
      <c r="M449" s="271">
        <v>16.411549999999998</v>
      </c>
      <c r="N449" s="1"/>
      <c r="O449" s="1"/>
    </row>
    <row r="450" spans="1:15" ht="12.75" customHeight="1">
      <c r="A450" s="30">
        <v>440</v>
      </c>
      <c r="B450" s="281" t="s">
        <v>503</v>
      </c>
      <c r="C450" s="271">
        <v>1051.05</v>
      </c>
      <c r="D450" s="272">
        <v>1055.4833333333333</v>
      </c>
      <c r="E450" s="272">
        <v>1026.3666666666668</v>
      </c>
      <c r="F450" s="272">
        <v>1001.6833333333334</v>
      </c>
      <c r="G450" s="272">
        <v>972.56666666666683</v>
      </c>
      <c r="H450" s="272">
        <v>1080.1666666666667</v>
      </c>
      <c r="I450" s="272">
        <v>1109.2833333333331</v>
      </c>
      <c r="J450" s="272">
        <v>1133.9666666666667</v>
      </c>
      <c r="K450" s="271">
        <v>1084.5999999999999</v>
      </c>
      <c r="L450" s="271">
        <v>1030.8</v>
      </c>
      <c r="M450" s="271">
        <v>6.1485500000000002</v>
      </c>
      <c r="N450" s="1"/>
      <c r="O450" s="1"/>
    </row>
    <row r="451" spans="1:15" ht="12.75" customHeight="1">
      <c r="A451" s="30">
        <v>441</v>
      </c>
      <c r="B451" s="281" t="s">
        <v>200</v>
      </c>
      <c r="C451" s="271">
        <v>3354.95</v>
      </c>
      <c r="D451" s="272">
        <v>3350.0666666666671</v>
      </c>
      <c r="E451" s="272">
        <v>3312.233333333334</v>
      </c>
      <c r="F451" s="272">
        <v>3269.5166666666669</v>
      </c>
      <c r="G451" s="272">
        <v>3231.6833333333338</v>
      </c>
      <c r="H451" s="272">
        <v>3392.7833333333342</v>
      </c>
      <c r="I451" s="272">
        <v>3430.6166666666672</v>
      </c>
      <c r="J451" s="272">
        <v>3473.3333333333344</v>
      </c>
      <c r="K451" s="271">
        <v>3387.9</v>
      </c>
      <c r="L451" s="271">
        <v>3307.35</v>
      </c>
      <c r="M451" s="271">
        <v>21.505669999999999</v>
      </c>
      <c r="N451" s="1"/>
      <c r="O451" s="1"/>
    </row>
    <row r="452" spans="1:15" ht="12.75" customHeight="1">
      <c r="A452" s="30">
        <v>442</v>
      </c>
      <c r="B452" s="281" t="s">
        <v>196</v>
      </c>
      <c r="C452" s="271">
        <v>789.25</v>
      </c>
      <c r="D452" s="272">
        <v>789.44999999999993</v>
      </c>
      <c r="E452" s="272">
        <v>780.89999999999986</v>
      </c>
      <c r="F452" s="272">
        <v>772.55</v>
      </c>
      <c r="G452" s="272">
        <v>763.99999999999989</v>
      </c>
      <c r="H452" s="272">
        <v>797.79999999999984</v>
      </c>
      <c r="I452" s="272">
        <v>806.3499999999998</v>
      </c>
      <c r="J452" s="272">
        <v>814.69999999999982</v>
      </c>
      <c r="K452" s="271">
        <v>798</v>
      </c>
      <c r="L452" s="271">
        <v>781.1</v>
      </c>
      <c r="M452" s="271">
        <v>153.58133000000001</v>
      </c>
      <c r="N452" s="1"/>
      <c r="O452" s="1"/>
    </row>
    <row r="453" spans="1:15" ht="12.75" customHeight="1">
      <c r="A453" s="30">
        <v>443</v>
      </c>
      <c r="B453" s="281" t="s">
        <v>276</v>
      </c>
      <c r="C453" s="271">
        <v>8956.7000000000007</v>
      </c>
      <c r="D453" s="272">
        <v>8913.8833333333332</v>
      </c>
      <c r="E453" s="272">
        <v>8802.8166666666657</v>
      </c>
      <c r="F453" s="272">
        <v>8648.9333333333325</v>
      </c>
      <c r="G453" s="272">
        <v>8537.866666666665</v>
      </c>
      <c r="H453" s="272">
        <v>9067.7666666666664</v>
      </c>
      <c r="I453" s="272">
        <v>9178.8333333333358</v>
      </c>
      <c r="J453" s="272">
        <v>9332.7166666666672</v>
      </c>
      <c r="K453" s="271">
        <v>9024.9500000000007</v>
      </c>
      <c r="L453" s="271">
        <v>8760</v>
      </c>
      <c r="M453" s="271">
        <v>4.2208600000000001</v>
      </c>
      <c r="N453" s="1"/>
      <c r="O453" s="1"/>
    </row>
    <row r="454" spans="1:15" ht="12.75" customHeight="1">
      <c r="A454" s="30">
        <v>444</v>
      </c>
      <c r="B454" s="281" t="s">
        <v>868</v>
      </c>
      <c r="C454" s="271">
        <v>1468.8</v>
      </c>
      <c r="D454" s="272">
        <v>1469.3166666666668</v>
      </c>
      <c r="E454" s="272">
        <v>1454.6333333333337</v>
      </c>
      <c r="F454" s="272">
        <v>1440.4666666666669</v>
      </c>
      <c r="G454" s="272">
        <v>1425.7833333333338</v>
      </c>
      <c r="H454" s="272">
        <v>1483.4833333333336</v>
      </c>
      <c r="I454" s="272">
        <v>1498.1666666666665</v>
      </c>
      <c r="J454" s="272">
        <v>1512.3333333333335</v>
      </c>
      <c r="K454" s="271">
        <v>1484</v>
      </c>
      <c r="L454" s="271">
        <v>1455.15</v>
      </c>
      <c r="M454" s="271">
        <v>0.19692999999999999</v>
      </c>
      <c r="N454" s="1"/>
      <c r="O454" s="1"/>
    </row>
    <row r="455" spans="1:15" ht="12.75" customHeight="1">
      <c r="A455" s="30">
        <v>445</v>
      </c>
      <c r="B455" s="281" t="s">
        <v>504</v>
      </c>
      <c r="C455" s="271">
        <v>227.85</v>
      </c>
      <c r="D455" s="272">
        <v>226.38333333333333</v>
      </c>
      <c r="E455" s="272">
        <v>223.06666666666666</v>
      </c>
      <c r="F455" s="272">
        <v>218.28333333333333</v>
      </c>
      <c r="G455" s="272">
        <v>214.96666666666667</v>
      </c>
      <c r="H455" s="272">
        <v>231.16666666666666</v>
      </c>
      <c r="I455" s="272">
        <v>234.48333333333332</v>
      </c>
      <c r="J455" s="272">
        <v>239.26666666666665</v>
      </c>
      <c r="K455" s="271">
        <v>229.7</v>
      </c>
      <c r="L455" s="271">
        <v>221.6</v>
      </c>
      <c r="M455" s="271">
        <v>23.930530000000001</v>
      </c>
      <c r="N455" s="1"/>
      <c r="O455" s="1"/>
    </row>
    <row r="456" spans="1:15" ht="12.75" customHeight="1">
      <c r="A456" s="30">
        <v>446</v>
      </c>
      <c r="B456" s="281" t="s">
        <v>197</v>
      </c>
      <c r="C456" s="271">
        <v>468.9</v>
      </c>
      <c r="D456" s="272">
        <v>466.43333333333334</v>
      </c>
      <c r="E456" s="272">
        <v>458.91666666666669</v>
      </c>
      <c r="F456" s="272">
        <v>448.93333333333334</v>
      </c>
      <c r="G456" s="272">
        <v>441.41666666666669</v>
      </c>
      <c r="H456" s="272">
        <v>476.41666666666669</v>
      </c>
      <c r="I456" s="272">
        <v>483.93333333333334</v>
      </c>
      <c r="J456" s="272">
        <v>493.91666666666669</v>
      </c>
      <c r="K456" s="271">
        <v>473.95</v>
      </c>
      <c r="L456" s="271">
        <v>456.45</v>
      </c>
      <c r="M456" s="271">
        <v>185.40405000000001</v>
      </c>
      <c r="N456" s="1"/>
      <c r="O456" s="1"/>
    </row>
    <row r="457" spans="1:15" ht="12.75" customHeight="1">
      <c r="A457" s="30">
        <v>447</v>
      </c>
      <c r="B457" s="281" t="s">
        <v>198</v>
      </c>
      <c r="C457" s="271">
        <v>227.65</v>
      </c>
      <c r="D457" s="272">
        <v>229.25</v>
      </c>
      <c r="E457" s="272">
        <v>223.7</v>
      </c>
      <c r="F457" s="272">
        <v>219.75</v>
      </c>
      <c r="G457" s="272">
        <v>214.2</v>
      </c>
      <c r="H457" s="272">
        <v>233.2</v>
      </c>
      <c r="I457" s="272">
        <v>238.75</v>
      </c>
      <c r="J457" s="272">
        <v>242.7</v>
      </c>
      <c r="K457" s="271">
        <v>234.8</v>
      </c>
      <c r="L457" s="271">
        <v>225.3</v>
      </c>
      <c r="M457" s="271">
        <v>209.79139000000001</v>
      </c>
      <c r="N457" s="1"/>
      <c r="O457" s="1"/>
    </row>
    <row r="458" spans="1:15" ht="12.75" customHeight="1">
      <c r="A458" s="30">
        <v>448</v>
      </c>
      <c r="B458" s="281" t="s">
        <v>812</v>
      </c>
      <c r="C458" s="271">
        <v>604.4</v>
      </c>
      <c r="D458" s="272">
        <v>609.76666666666665</v>
      </c>
      <c r="E458" s="272">
        <v>597.63333333333333</v>
      </c>
      <c r="F458" s="272">
        <v>590.86666666666667</v>
      </c>
      <c r="G458" s="272">
        <v>578.73333333333335</v>
      </c>
      <c r="H458" s="272">
        <v>616.5333333333333</v>
      </c>
      <c r="I458" s="272">
        <v>628.66666666666652</v>
      </c>
      <c r="J458" s="272">
        <v>635.43333333333328</v>
      </c>
      <c r="K458" s="271">
        <v>621.9</v>
      </c>
      <c r="L458" s="271">
        <v>603</v>
      </c>
      <c r="M458" s="271">
        <v>0.41715000000000002</v>
      </c>
      <c r="N458" s="1"/>
      <c r="O458" s="1"/>
    </row>
    <row r="459" spans="1:15" ht="12.75" customHeight="1">
      <c r="A459" s="30">
        <v>449</v>
      </c>
      <c r="B459" s="281" t="s">
        <v>199</v>
      </c>
      <c r="C459" s="271">
        <v>107.7</v>
      </c>
      <c r="D459" s="272">
        <v>107.75</v>
      </c>
      <c r="E459" s="272">
        <v>106</v>
      </c>
      <c r="F459" s="272">
        <v>104.3</v>
      </c>
      <c r="G459" s="272">
        <v>102.55</v>
      </c>
      <c r="H459" s="272">
        <v>109.45</v>
      </c>
      <c r="I459" s="272">
        <v>111.2</v>
      </c>
      <c r="J459" s="272">
        <v>112.9</v>
      </c>
      <c r="K459" s="271">
        <v>109.5</v>
      </c>
      <c r="L459" s="271">
        <v>106.05</v>
      </c>
      <c r="M459" s="271">
        <v>795.26153999999997</v>
      </c>
      <c r="N459" s="1"/>
      <c r="O459" s="1"/>
    </row>
    <row r="460" spans="1:15" ht="12.75" customHeight="1">
      <c r="A460" s="30">
        <v>450</v>
      </c>
      <c r="B460" s="281" t="s">
        <v>813</v>
      </c>
      <c r="C460" s="271">
        <v>108.95</v>
      </c>
      <c r="D460" s="272">
        <v>109.75</v>
      </c>
      <c r="E460" s="272">
        <v>106.7</v>
      </c>
      <c r="F460" s="272">
        <v>104.45</v>
      </c>
      <c r="G460" s="272">
        <v>101.4</v>
      </c>
      <c r="H460" s="272">
        <v>112</v>
      </c>
      <c r="I460" s="272">
        <v>115.05000000000001</v>
      </c>
      <c r="J460" s="272">
        <v>117.3</v>
      </c>
      <c r="K460" s="271">
        <v>112.8</v>
      </c>
      <c r="L460" s="271">
        <v>107.5</v>
      </c>
      <c r="M460" s="271">
        <v>29.33785</v>
      </c>
      <c r="N460" s="1"/>
      <c r="O460" s="1"/>
    </row>
    <row r="461" spans="1:15" ht="12.75" customHeight="1">
      <c r="A461" s="30">
        <v>451</v>
      </c>
      <c r="B461" s="281" t="s">
        <v>505</v>
      </c>
      <c r="C461" s="271">
        <v>3286.45</v>
      </c>
      <c r="D461" s="272">
        <v>3272.1166666666668</v>
      </c>
      <c r="E461" s="272">
        <v>3245.2333333333336</v>
      </c>
      <c r="F461" s="272">
        <v>3204.0166666666669</v>
      </c>
      <c r="G461" s="272">
        <v>3177.1333333333337</v>
      </c>
      <c r="H461" s="272">
        <v>3313.3333333333335</v>
      </c>
      <c r="I461" s="272">
        <v>3340.2166666666667</v>
      </c>
      <c r="J461" s="272">
        <v>3381.4333333333334</v>
      </c>
      <c r="K461" s="271">
        <v>3299</v>
      </c>
      <c r="L461" s="271">
        <v>3230.9</v>
      </c>
      <c r="M461" s="271">
        <v>0.15961</v>
      </c>
      <c r="N461" s="1"/>
      <c r="O461" s="1"/>
    </row>
    <row r="462" spans="1:15" ht="12.75" customHeight="1">
      <c r="A462" s="30">
        <v>452</v>
      </c>
      <c r="B462" s="281" t="s">
        <v>201</v>
      </c>
      <c r="C462" s="271">
        <v>1056.05</v>
      </c>
      <c r="D462" s="272">
        <v>1054.9833333333333</v>
      </c>
      <c r="E462" s="272">
        <v>1037.2666666666667</v>
      </c>
      <c r="F462" s="272">
        <v>1018.4833333333333</v>
      </c>
      <c r="G462" s="272">
        <v>1000.7666666666667</v>
      </c>
      <c r="H462" s="272">
        <v>1073.7666666666667</v>
      </c>
      <c r="I462" s="272">
        <v>1091.4833333333333</v>
      </c>
      <c r="J462" s="272">
        <v>1110.2666666666667</v>
      </c>
      <c r="K462" s="271">
        <v>1072.7</v>
      </c>
      <c r="L462" s="271">
        <v>1036.2</v>
      </c>
      <c r="M462" s="271">
        <v>53.606319999999997</v>
      </c>
      <c r="N462" s="1"/>
      <c r="O462" s="1"/>
    </row>
    <row r="463" spans="1:15" ht="12.75" customHeight="1">
      <c r="A463" s="30">
        <v>453</v>
      </c>
      <c r="B463" s="281" t="s">
        <v>506</v>
      </c>
      <c r="C463" s="271">
        <v>89.8</v>
      </c>
      <c r="D463" s="272">
        <v>89.833333333333329</v>
      </c>
      <c r="E463" s="272">
        <v>88.266666666666652</v>
      </c>
      <c r="F463" s="272">
        <v>86.73333333333332</v>
      </c>
      <c r="G463" s="272">
        <v>85.166666666666643</v>
      </c>
      <c r="H463" s="272">
        <v>91.36666666666666</v>
      </c>
      <c r="I463" s="272">
        <v>92.933333333333351</v>
      </c>
      <c r="J463" s="272">
        <v>94.466666666666669</v>
      </c>
      <c r="K463" s="271">
        <v>91.4</v>
      </c>
      <c r="L463" s="271">
        <v>88.3</v>
      </c>
      <c r="M463" s="271">
        <v>12.794549999999999</v>
      </c>
      <c r="N463" s="1"/>
      <c r="O463" s="1"/>
    </row>
    <row r="464" spans="1:15" ht="12.75" customHeight="1">
      <c r="A464" s="30">
        <v>454</v>
      </c>
      <c r="B464" s="281" t="s">
        <v>182</v>
      </c>
      <c r="C464" s="271">
        <v>735.95</v>
      </c>
      <c r="D464" s="272">
        <v>731.15</v>
      </c>
      <c r="E464" s="272">
        <v>722.84999999999991</v>
      </c>
      <c r="F464" s="272">
        <v>709.74999999999989</v>
      </c>
      <c r="G464" s="272">
        <v>701.44999999999982</v>
      </c>
      <c r="H464" s="272">
        <v>744.25</v>
      </c>
      <c r="I464" s="272">
        <v>752.55</v>
      </c>
      <c r="J464" s="272">
        <v>765.65000000000009</v>
      </c>
      <c r="K464" s="271">
        <v>739.45</v>
      </c>
      <c r="L464" s="271">
        <v>718.05</v>
      </c>
      <c r="M464" s="271">
        <v>3.7166299999999999</v>
      </c>
      <c r="N464" s="1"/>
      <c r="O464" s="1"/>
    </row>
    <row r="465" spans="1:15" ht="12.75" customHeight="1">
      <c r="A465" s="30">
        <v>455</v>
      </c>
      <c r="B465" s="281" t="s">
        <v>507</v>
      </c>
      <c r="C465" s="271">
        <v>2074.35</v>
      </c>
      <c r="D465" s="272">
        <v>2057.2833333333333</v>
      </c>
      <c r="E465" s="272">
        <v>2031.6166666666668</v>
      </c>
      <c r="F465" s="272">
        <v>1988.8833333333334</v>
      </c>
      <c r="G465" s="272">
        <v>1963.2166666666669</v>
      </c>
      <c r="H465" s="272">
        <v>2100.0166666666664</v>
      </c>
      <c r="I465" s="272">
        <v>2125.6833333333334</v>
      </c>
      <c r="J465" s="272">
        <v>2168.4166666666665</v>
      </c>
      <c r="K465" s="271">
        <v>2082.9499999999998</v>
      </c>
      <c r="L465" s="271">
        <v>2014.55</v>
      </c>
      <c r="M465" s="271">
        <v>0.98416000000000003</v>
      </c>
      <c r="N465" s="1"/>
      <c r="O465" s="1"/>
    </row>
    <row r="466" spans="1:15" ht="12.75" customHeight="1">
      <c r="A466" s="30">
        <v>456</v>
      </c>
      <c r="B466" s="281" t="s">
        <v>508</v>
      </c>
      <c r="C466" s="271">
        <v>627.20000000000005</v>
      </c>
      <c r="D466" s="272">
        <v>629.13333333333333</v>
      </c>
      <c r="E466" s="272">
        <v>621.81666666666661</v>
      </c>
      <c r="F466" s="272">
        <v>616.43333333333328</v>
      </c>
      <c r="G466" s="272">
        <v>609.11666666666656</v>
      </c>
      <c r="H466" s="272">
        <v>634.51666666666665</v>
      </c>
      <c r="I466" s="272">
        <v>641.83333333333348</v>
      </c>
      <c r="J466" s="272">
        <v>647.2166666666667</v>
      </c>
      <c r="K466" s="271">
        <v>636.45000000000005</v>
      </c>
      <c r="L466" s="271">
        <v>623.75</v>
      </c>
      <c r="M466" s="271">
        <v>0.58416999999999997</v>
      </c>
      <c r="N466" s="1"/>
      <c r="O466" s="1"/>
    </row>
    <row r="467" spans="1:15" ht="12.75" customHeight="1">
      <c r="A467" s="30">
        <v>457</v>
      </c>
      <c r="B467" s="281" t="s">
        <v>509</v>
      </c>
      <c r="C467" s="271">
        <v>2990.55</v>
      </c>
      <c r="D467" s="272">
        <v>2983.5166666666664</v>
      </c>
      <c r="E467" s="272">
        <v>2932.0333333333328</v>
      </c>
      <c r="F467" s="272">
        <v>2873.5166666666664</v>
      </c>
      <c r="G467" s="272">
        <v>2822.0333333333328</v>
      </c>
      <c r="H467" s="272">
        <v>3042.0333333333328</v>
      </c>
      <c r="I467" s="272">
        <v>3093.5166666666664</v>
      </c>
      <c r="J467" s="272">
        <v>3152.0333333333328</v>
      </c>
      <c r="K467" s="271">
        <v>3035</v>
      </c>
      <c r="L467" s="271">
        <v>2925</v>
      </c>
      <c r="M467" s="271">
        <v>0.42663000000000001</v>
      </c>
      <c r="N467" s="1"/>
      <c r="O467" s="1"/>
    </row>
    <row r="468" spans="1:15" ht="12.75" customHeight="1">
      <c r="A468" s="30">
        <v>458</v>
      </c>
      <c r="B468" s="281" t="s">
        <v>202</v>
      </c>
      <c r="C468" s="271">
        <v>2423.65</v>
      </c>
      <c r="D468" s="272">
        <v>2408.35</v>
      </c>
      <c r="E468" s="272">
        <v>2386.25</v>
      </c>
      <c r="F468" s="272">
        <v>2348.85</v>
      </c>
      <c r="G468" s="272">
        <v>2326.75</v>
      </c>
      <c r="H468" s="272">
        <v>2445.75</v>
      </c>
      <c r="I468" s="272">
        <v>2467.8499999999995</v>
      </c>
      <c r="J468" s="272">
        <v>2505.25</v>
      </c>
      <c r="K468" s="271">
        <v>2430.4499999999998</v>
      </c>
      <c r="L468" s="271">
        <v>2370.9499999999998</v>
      </c>
      <c r="M468" s="271">
        <v>10.155900000000001</v>
      </c>
      <c r="N468" s="1"/>
      <c r="O468" s="1"/>
    </row>
    <row r="469" spans="1:15" ht="12.75" customHeight="1">
      <c r="A469" s="30">
        <v>459</v>
      </c>
      <c r="B469" s="281" t="s">
        <v>203</v>
      </c>
      <c r="C469" s="271">
        <v>1560.7</v>
      </c>
      <c r="D469" s="272">
        <v>1544.6833333333334</v>
      </c>
      <c r="E469" s="272">
        <v>1519.3166666666668</v>
      </c>
      <c r="F469" s="272">
        <v>1477.9333333333334</v>
      </c>
      <c r="G469" s="272">
        <v>1452.5666666666668</v>
      </c>
      <c r="H469" s="272">
        <v>1586.0666666666668</v>
      </c>
      <c r="I469" s="272">
        <v>1611.4333333333336</v>
      </c>
      <c r="J469" s="272">
        <v>1652.8166666666668</v>
      </c>
      <c r="K469" s="271">
        <v>1570.05</v>
      </c>
      <c r="L469" s="271">
        <v>1503.3</v>
      </c>
      <c r="M469" s="271">
        <v>4.7352600000000002</v>
      </c>
      <c r="N469" s="1"/>
      <c r="O469" s="1"/>
    </row>
    <row r="470" spans="1:15" ht="12.75" customHeight="1">
      <c r="A470" s="30">
        <v>460</v>
      </c>
      <c r="B470" s="281" t="s">
        <v>204</v>
      </c>
      <c r="C470" s="271">
        <v>531.6</v>
      </c>
      <c r="D470" s="272">
        <v>531.81666666666672</v>
      </c>
      <c r="E470" s="272">
        <v>524.73333333333346</v>
      </c>
      <c r="F470" s="272">
        <v>517.86666666666679</v>
      </c>
      <c r="G470" s="272">
        <v>510.78333333333353</v>
      </c>
      <c r="H470" s="272">
        <v>538.68333333333339</v>
      </c>
      <c r="I470" s="272">
        <v>545.76666666666665</v>
      </c>
      <c r="J470" s="272">
        <v>552.63333333333333</v>
      </c>
      <c r="K470" s="271">
        <v>538.9</v>
      </c>
      <c r="L470" s="271">
        <v>524.95000000000005</v>
      </c>
      <c r="M470" s="271">
        <v>5.7602500000000001</v>
      </c>
      <c r="N470" s="1"/>
      <c r="O470" s="1"/>
    </row>
    <row r="471" spans="1:15" ht="12.75" customHeight="1">
      <c r="A471" s="30">
        <v>461</v>
      </c>
      <c r="B471" s="281" t="s">
        <v>205</v>
      </c>
      <c r="C471" s="271">
        <v>1316.75</v>
      </c>
      <c r="D471" s="272">
        <v>1309.95</v>
      </c>
      <c r="E471" s="272">
        <v>1294.9000000000001</v>
      </c>
      <c r="F471" s="272">
        <v>1273.05</v>
      </c>
      <c r="G471" s="272">
        <v>1258</v>
      </c>
      <c r="H471" s="272">
        <v>1331.8000000000002</v>
      </c>
      <c r="I471" s="272">
        <v>1346.85</v>
      </c>
      <c r="J471" s="272">
        <v>1368.7000000000003</v>
      </c>
      <c r="K471" s="271">
        <v>1325</v>
      </c>
      <c r="L471" s="271">
        <v>1288.0999999999999</v>
      </c>
      <c r="M471" s="271">
        <v>3.9372500000000001</v>
      </c>
      <c r="N471" s="1"/>
      <c r="O471" s="1"/>
    </row>
    <row r="472" spans="1:15" ht="12.75" customHeight="1">
      <c r="A472" s="30">
        <v>462</v>
      </c>
      <c r="B472" s="281" t="s">
        <v>510</v>
      </c>
      <c r="C472" s="271">
        <v>41.05</v>
      </c>
      <c r="D472" s="272">
        <v>40.533333333333331</v>
      </c>
      <c r="E472" s="272">
        <v>39.516666666666666</v>
      </c>
      <c r="F472" s="272">
        <v>37.983333333333334</v>
      </c>
      <c r="G472" s="272">
        <v>36.966666666666669</v>
      </c>
      <c r="H472" s="272">
        <v>42.066666666666663</v>
      </c>
      <c r="I472" s="272">
        <v>43.083333333333329</v>
      </c>
      <c r="J472" s="272">
        <v>44.61666666666666</v>
      </c>
      <c r="K472" s="271">
        <v>41.55</v>
      </c>
      <c r="L472" s="271">
        <v>39</v>
      </c>
      <c r="M472" s="271">
        <v>156.28783999999999</v>
      </c>
      <c r="N472" s="1"/>
      <c r="O472" s="1"/>
    </row>
    <row r="473" spans="1:15" ht="12.75" customHeight="1">
      <c r="A473" s="30">
        <v>463</v>
      </c>
      <c r="B473" s="281" t="s">
        <v>869</v>
      </c>
      <c r="C473" s="271">
        <v>236.1</v>
      </c>
      <c r="D473" s="272">
        <v>239.61666666666667</v>
      </c>
      <c r="E473" s="272">
        <v>230.48333333333335</v>
      </c>
      <c r="F473" s="272">
        <v>224.86666666666667</v>
      </c>
      <c r="G473" s="272">
        <v>215.73333333333335</v>
      </c>
      <c r="H473" s="272">
        <v>245.23333333333335</v>
      </c>
      <c r="I473" s="272">
        <v>254.36666666666667</v>
      </c>
      <c r="J473" s="272">
        <v>259.98333333333335</v>
      </c>
      <c r="K473" s="271">
        <v>248.75</v>
      </c>
      <c r="L473" s="271">
        <v>234</v>
      </c>
      <c r="M473" s="271">
        <v>9.0667799999999996</v>
      </c>
      <c r="N473" s="1"/>
      <c r="O473" s="1"/>
    </row>
    <row r="474" spans="1:15" ht="12.75" customHeight="1">
      <c r="A474" s="30">
        <v>464</v>
      </c>
      <c r="B474" s="281" t="s">
        <v>511</v>
      </c>
      <c r="C474" s="271">
        <v>186.45</v>
      </c>
      <c r="D474" s="272">
        <v>187.58333333333334</v>
      </c>
      <c r="E474" s="272">
        <v>181.06666666666669</v>
      </c>
      <c r="F474" s="272">
        <v>175.68333333333334</v>
      </c>
      <c r="G474" s="272">
        <v>169.16666666666669</v>
      </c>
      <c r="H474" s="272">
        <v>192.9666666666667</v>
      </c>
      <c r="I474" s="272">
        <v>199.48333333333335</v>
      </c>
      <c r="J474" s="272">
        <v>204.8666666666667</v>
      </c>
      <c r="K474" s="271">
        <v>194.1</v>
      </c>
      <c r="L474" s="271">
        <v>182.2</v>
      </c>
      <c r="M474" s="271">
        <v>3.1922600000000001</v>
      </c>
      <c r="N474" s="1"/>
      <c r="O474" s="1"/>
    </row>
    <row r="475" spans="1:15" ht="12.75" customHeight="1">
      <c r="A475" s="30">
        <v>465</v>
      </c>
      <c r="B475" s="281" t="s">
        <v>512</v>
      </c>
      <c r="C475" s="271">
        <v>2219.5</v>
      </c>
      <c r="D475" s="272">
        <v>2197.4666666666667</v>
      </c>
      <c r="E475" s="272">
        <v>2147.2833333333333</v>
      </c>
      <c r="F475" s="272">
        <v>2075.0666666666666</v>
      </c>
      <c r="G475" s="272">
        <v>2024.8833333333332</v>
      </c>
      <c r="H475" s="272">
        <v>2269.6833333333334</v>
      </c>
      <c r="I475" s="272">
        <v>2319.8666666666668</v>
      </c>
      <c r="J475" s="272">
        <v>2392.0833333333335</v>
      </c>
      <c r="K475" s="271">
        <v>2247.65</v>
      </c>
      <c r="L475" s="271">
        <v>2125.25</v>
      </c>
      <c r="M475" s="271">
        <v>7.7169299999999996</v>
      </c>
      <c r="N475" s="1"/>
      <c r="O475" s="1"/>
    </row>
    <row r="476" spans="1:15" ht="12.75" customHeight="1">
      <c r="A476" s="30">
        <v>466</v>
      </c>
      <c r="B476" s="281" t="s">
        <v>513</v>
      </c>
      <c r="C476" s="271">
        <v>12.15</v>
      </c>
      <c r="D476" s="272">
        <v>12.183333333333332</v>
      </c>
      <c r="E476" s="272">
        <v>12.016666666666664</v>
      </c>
      <c r="F476" s="272">
        <v>11.883333333333333</v>
      </c>
      <c r="G476" s="272">
        <v>11.716666666666665</v>
      </c>
      <c r="H476" s="272">
        <v>12.316666666666663</v>
      </c>
      <c r="I476" s="272">
        <v>12.483333333333331</v>
      </c>
      <c r="J476" s="272">
        <v>12.616666666666662</v>
      </c>
      <c r="K476" s="271">
        <v>12.35</v>
      </c>
      <c r="L476" s="271">
        <v>12.05</v>
      </c>
      <c r="M476" s="271">
        <v>37.045909999999999</v>
      </c>
      <c r="N476" s="1"/>
      <c r="O476" s="1"/>
    </row>
    <row r="477" spans="1:15" ht="12.75" customHeight="1">
      <c r="A477" s="30">
        <v>467</v>
      </c>
      <c r="B477" s="281" t="s">
        <v>514</v>
      </c>
      <c r="C477" s="271">
        <v>625.9</v>
      </c>
      <c r="D477" s="272">
        <v>624.38333333333333</v>
      </c>
      <c r="E477" s="272">
        <v>616.26666666666665</v>
      </c>
      <c r="F477" s="272">
        <v>606.63333333333333</v>
      </c>
      <c r="G477" s="272">
        <v>598.51666666666665</v>
      </c>
      <c r="H477" s="272">
        <v>634.01666666666665</v>
      </c>
      <c r="I477" s="272">
        <v>642.13333333333321</v>
      </c>
      <c r="J477" s="272">
        <v>651.76666666666665</v>
      </c>
      <c r="K477" s="271">
        <v>632.5</v>
      </c>
      <c r="L477" s="271">
        <v>614.75</v>
      </c>
      <c r="M477" s="271">
        <v>2.03016</v>
      </c>
      <c r="N477" s="1"/>
      <c r="O477" s="1"/>
    </row>
    <row r="478" spans="1:15" ht="12.75" customHeight="1">
      <c r="A478" s="30">
        <v>468</v>
      </c>
      <c r="B478" s="281" t="s">
        <v>209</v>
      </c>
      <c r="C478" s="271">
        <v>731.75</v>
      </c>
      <c r="D478" s="272">
        <v>731.36666666666667</v>
      </c>
      <c r="E478" s="272">
        <v>721.7833333333333</v>
      </c>
      <c r="F478" s="272">
        <v>711.81666666666661</v>
      </c>
      <c r="G478" s="272">
        <v>702.23333333333323</v>
      </c>
      <c r="H478" s="272">
        <v>741.33333333333337</v>
      </c>
      <c r="I478" s="272">
        <v>750.91666666666663</v>
      </c>
      <c r="J478" s="272">
        <v>760.88333333333344</v>
      </c>
      <c r="K478" s="271">
        <v>740.95</v>
      </c>
      <c r="L478" s="271">
        <v>721.4</v>
      </c>
      <c r="M478" s="271">
        <v>17.811360000000001</v>
      </c>
      <c r="N478" s="1"/>
      <c r="O478" s="1"/>
    </row>
    <row r="479" spans="1:15" ht="12.75" customHeight="1">
      <c r="A479" s="30">
        <v>469</v>
      </c>
      <c r="B479" s="281" t="s">
        <v>515</v>
      </c>
      <c r="C479" s="271">
        <v>726.5</v>
      </c>
      <c r="D479" s="272">
        <v>723.80000000000007</v>
      </c>
      <c r="E479" s="272">
        <v>709.60000000000014</v>
      </c>
      <c r="F479" s="272">
        <v>692.7</v>
      </c>
      <c r="G479" s="272">
        <v>678.50000000000011</v>
      </c>
      <c r="H479" s="272">
        <v>740.70000000000016</v>
      </c>
      <c r="I479" s="272">
        <v>754.9000000000002</v>
      </c>
      <c r="J479" s="272">
        <v>771.80000000000018</v>
      </c>
      <c r="K479" s="271">
        <v>738</v>
      </c>
      <c r="L479" s="271">
        <v>706.9</v>
      </c>
      <c r="M479" s="271">
        <v>1.8506899999999999</v>
      </c>
      <c r="N479" s="1"/>
      <c r="O479" s="1"/>
    </row>
    <row r="480" spans="1:15" ht="12.75" customHeight="1">
      <c r="A480" s="30">
        <v>470</v>
      </c>
      <c r="B480" s="281" t="s">
        <v>208</v>
      </c>
      <c r="C480" s="271">
        <v>6588.05</v>
      </c>
      <c r="D480" s="272">
        <v>6607.8</v>
      </c>
      <c r="E480" s="272">
        <v>6530.25</v>
      </c>
      <c r="F480" s="272">
        <v>6472.45</v>
      </c>
      <c r="G480" s="272">
        <v>6394.9</v>
      </c>
      <c r="H480" s="272">
        <v>6665.6</v>
      </c>
      <c r="I480" s="272">
        <v>6743.1500000000015</v>
      </c>
      <c r="J480" s="272">
        <v>6800.9500000000007</v>
      </c>
      <c r="K480" s="271">
        <v>6685.35</v>
      </c>
      <c r="L480" s="271">
        <v>6550</v>
      </c>
      <c r="M480" s="271">
        <v>2.7581500000000001</v>
      </c>
      <c r="N480" s="1"/>
      <c r="O480" s="1"/>
    </row>
    <row r="481" spans="1:15" ht="12.75" customHeight="1">
      <c r="A481" s="30">
        <v>471</v>
      </c>
      <c r="B481" s="281" t="s">
        <v>277</v>
      </c>
      <c r="C481" s="271">
        <v>38.75</v>
      </c>
      <c r="D481" s="272">
        <v>38.916666666666664</v>
      </c>
      <c r="E481" s="272">
        <v>38.233333333333327</v>
      </c>
      <c r="F481" s="272">
        <v>37.716666666666661</v>
      </c>
      <c r="G481" s="272">
        <v>37.033333333333324</v>
      </c>
      <c r="H481" s="272">
        <v>39.43333333333333</v>
      </c>
      <c r="I481" s="272">
        <v>40.116666666666667</v>
      </c>
      <c r="J481" s="272">
        <v>40.633333333333333</v>
      </c>
      <c r="K481" s="271">
        <v>39.6</v>
      </c>
      <c r="L481" s="271">
        <v>38.4</v>
      </c>
      <c r="M481" s="271">
        <v>60.438110000000002</v>
      </c>
      <c r="N481" s="1"/>
      <c r="O481" s="1"/>
    </row>
    <row r="482" spans="1:15" ht="12.75" customHeight="1">
      <c r="A482" s="30">
        <v>472</v>
      </c>
      <c r="B482" s="281" t="s">
        <v>207</v>
      </c>
      <c r="C482" s="271">
        <v>1612.1</v>
      </c>
      <c r="D482" s="272">
        <v>1603.7</v>
      </c>
      <c r="E482" s="272">
        <v>1580.4</v>
      </c>
      <c r="F482" s="272">
        <v>1548.7</v>
      </c>
      <c r="G482" s="272">
        <v>1525.4</v>
      </c>
      <c r="H482" s="272">
        <v>1635.4</v>
      </c>
      <c r="I482" s="272">
        <v>1658.6999999999998</v>
      </c>
      <c r="J482" s="272">
        <v>1690.4</v>
      </c>
      <c r="K482" s="271">
        <v>1627</v>
      </c>
      <c r="L482" s="271">
        <v>1572</v>
      </c>
      <c r="M482" s="271">
        <v>2.1059299999999999</v>
      </c>
      <c r="N482" s="1"/>
      <c r="O482" s="1"/>
    </row>
    <row r="483" spans="1:15" ht="12.75" customHeight="1">
      <c r="A483" s="30">
        <v>473</v>
      </c>
      <c r="B483" s="281" t="s">
        <v>154</v>
      </c>
      <c r="C483" s="271">
        <v>786.2</v>
      </c>
      <c r="D483" s="272">
        <v>784.73333333333323</v>
      </c>
      <c r="E483" s="272">
        <v>775.46666666666647</v>
      </c>
      <c r="F483" s="272">
        <v>764.73333333333323</v>
      </c>
      <c r="G483" s="272">
        <v>755.46666666666647</v>
      </c>
      <c r="H483" s="272">
        <v>795.46666666666647</v>
      </c>
      <c r="I483" s="272">
        <v>804.73333333333312</v>
      </c>
      <c r="J483" s="272">
        <v>815.46666666666647</v>
      </c>
      <c r="K483" s="271">
        <v>794</v>
      </c>
      <c r="L483" s="271">
        <v>774</v>
      </c>
      <c r="M483" s="271">
        <v>10.86913</v>
      </c>
      <c r="N483" s="1"/>
      <c r="O483" s="1"/>
    </row>
    <row r="484" spans="1:15" ht="12.75" customHeight="1">
      <c r="A484" s="30">
        <v>474</v>
      </c>
      <c r="B484" s="281" t="s">
        <v>278</v>
      </c>
      <c r="C484" s="271">
        <v>238.05</v>
      </c>
      <c r="D484" s="272">
        <v>237.78333333333333</v>
      </c>
      <c r="E484" s="272">
        <v>235.66666666666666</v>
      </c>
      <c r="F484" s="272">
        <v>233.28333333333333</v>
      </c>
      <c r="G484" s="272">
        <v>231.16666666666666</v>
      </c>
      <c r="H484" s="272">
        <v>240.16666666666666</v>
      </c>
      <c r="I484" s="272">
        <v>242.28333333333333</v>
      </c>
      <c r="J484" s="272">
        <v>244.66666666666666</v>
      </c>
      <c r="K484" s="271">
        <v>239.9</v>
      </c>
      <c r="L484" s="271">
        <v>235.4</v>
      </c>
      <c r="M484" s="271">
        <v>4.85351</v>
      </c>
      <c r="N484" s="1"/>
      <c r="O484" s="1"/>
    </row>
    <row r="485" spans="1:15" ht="12.75" customHeight="1">
      <c r="A485" s="30">
        <v>475</v>
      </c>
      <c r="B485" s="281" t="s">
        <v>516</v>
      </c>
      <c r="C485" s="271">
        <v>2974.35</v>
      </c>
      <c r="D485" s="272">
        <v>2959.65</v>
      </c>
      <c r="E485" s="272">
        <v>2921.4</v>
      </c>
      <c r="F485" s="272">
        <v>2868.45</v>
      </c>
      <c r="G485" s="272">
        <v>2830.2</v>
      </c>
      <c r="H485" s="272">
        <v>3012.6000000000004</v>
      </c>
      <c r="I485" s="272">
        <v>3050.8500000000004</v>
      </c>
      <c r="J485" s="272">
        <v>3103.8000000000006</v>
      </c>
      <c r="K485" s="271">
        <v>2997.9</v>
      </c>
      <c r="L485" s="271">
        <v>2906.7</v>
      </c>
      <c r="M485" s="271">
        <v>0.43286000000000002</v>
      </c>
      <c r="N485" s="1"/>
      <c r="O485" s="1"/>
    </row>
    <row r="486" spans="1:15" ht="12.75" customHeight="1">
      <c r="A486" s="30">
        <v>476</v>
      </c>
      <c r="B486" s="281" t="s">
        <v>517</v>
      </c>
      <c r="C486" s="271">
        <v>599.95000000000005</v>
      </c>
      <c r="D486" s="272">
        <v>607.13333333333333</v>
      </c>
      <c r="E486" s="272">
        <v>591.2166666666667</v>
      </c>
      <c r="F486" s="272">
        <v>582.48333333333335</v>
      </c>
      <c r="G486" s="272">
        <v>566.56666666666672</v>
      </c>
      <c r="H486" s="272">
        <v>615.86666666666667</v>
      </c>
      <c r="I486" s="272">
        <v>631.78333333333342</v>
      </c>
      <c r="J486" s="272">
        <v>640.51666666666665</v>
      </c>
      <c r="K486" s="271">
        <v>623.04999999999995</v>
      </c>
      <c r="L486" s="271">
        <v>598.4</v>
      </c>
      <c r="M486" s="271">
        <v>2.8812099999999998</v>
      </c>
      <c r="N486" s="1"/>
      <c r="O486" s="1"/>
    </row>
    <row r="487" spans="1:15" ht="12.75" customHeight="1">
      <c r="A487" s="30">
        <v>477</v>
      </c>
      <c r="B487" s="281" t="s">
        <v>518</v>
      </c>
      <c r="C487" s="271">
        <v>304.7</v>
      </c>
      <c r="D487" s="272">
        <v>311.26666666666665</v>
      </c>
      <c r="E487" s="272">
        <v>293.88333333333333</v>
      </c>
      <c r="F487" s="272">
        <v>283.06666666666666</v>
      </c>
      <c r="G487" s="272">
        <v>265.68333333333334</v>
      </c>
      <c r="H487" s="272">
        <v>322.08333333333331</v>
      </c>
      <c r="I487" s="272">
        <v>339.46666666666664</v>
      </c>
      <c r="J487" s="272">
        <v>350.2833333333333</v>
      </c>
      <c r="K487" s="271">
        <v>328.65</v>
      </c>
      <c r="L487" s="271">
        <v>300.45</v>
      </c>
      <c r="M487" s="271">
        <v>16.750599999999999</v>
      </c>
      <c r="N487" s="1"/>
      <c r="O487" s="1"/>
    </row>
    <row r="488" spans="1:15" ht="12.75" customHeight="1">
      <c r="A488" s="30">
        <v>478</v>
      </c>
      <c r="B488" s="290" t="s">
        <v>519</v>
      </c>
      <c r="C488" s="291">
        <v>29.5</v>
      </c>
      <c r="D488" s="291">
        <v>29.2</v>
      </c>
      <c r="E488" s="291">
        <v>28.299999999999997</v>
      </c>
      <c r="F488" s="291">
        <v>27.099999999999998</v>
      </c>
      <c r="G488" s="291">
        <v>26.199999999999996</v>
      </c>
      <c r="H488" s="291">
        <v>30.4</v>
      </c>
      <c r="I488" s="291">
        <v>31.299999999999997</v>
      </c>
      <c r="J488" s="290">
        <v>32.5</v>
      </c>
      <c r="K488" s="290">
        <v>30.1</v>
      </c>
      <c r="L488" s="290">
        <v>28</v>
      </c>
      <c r="M488" s="242">
        <v>36.883679999999998</v>
      </c>
      <c r="N488" s="1"/>
      <c r="O488" s="1"/>
    </row>
    <row r="489" spans="1:15" ht="12.75" customHeight="1">
      <c r="A489" s="30">
        <v>479</v>
      </c>
      <c r="B489" s="290" t="s">
        <v>520</v>
      </c>
      <c r="C489" s="291">
        <v>317.10000000000002</v>
      </c>
      <c r="D489" s="291">
        <v>316.68333333333334</v>
      </c>
      <c r="E489" s="291">
        <v>309.36666666666667</v>
      </c>
      <c r="F489" s="291">
        <v>301.63333333333333</v>
      </c>
      <c r="G489" s="291">
        <v>294.31666666666666</v>
      </c>
      <c r="H489" s="291">
        <v>324.41666666666669</v>
      </c>
      <c r="I489" s="291">
        <v>331.73333333333341</v>
      </c>
      <c r="J489" s="290">
        <v>339.4666666666667</v>
      </c>
      <c r="K489" s="290">
        <v>324</v>
      </c>
      <c r="L489" s="290">
        <v>308.95</v>
      </c>
      <c r="M489" s="242">
        <v>14.747669999999999</v>
      </c>
      <c r="N489" s="1"/>
      <c r="O489" s="1"/>
    </row>
    <row r="490" spans="1:15" ht="12.75" customHeight="1">
      <c r="A490" s="30">
        <v>480</v>
      </c>
      <c r="B490" s="290" t="s">
        <v>521</v>
      </c>
      <c r="C490" s="271">
        <v>341.3</v>
      </c>
      <c r="D490" s="272">
        <v>344.11666666666662</v>
      </c>
      <c r="E490" s="272">
        <v>335.53333333333325</v>
      </c>
      <c r="F490" s="272">
        <v>329.76666666666665</v>
      </c>
      <c r="G490" s="272">
        <v>321.18333333333328</v>
      </c>
      <c r="H490" s="272">
        <v>349.88333333333321</v>
      </c>
      <c r="I490" s="272">
        <v>358.46666666666658</v>
      </c>
      <c r="J490" s="272">
        <v>364.23333333333318</v>
      </c>
      <c r="K490" s="271">
        <v>352.7</v>
      </c>
      <c r="L490" s="271">
        <v>338.35</v>
      </c>
      <c r="M490" s="271">
        <v>1.1086</v>
      </c>
      <c r="N490" s="1"/>
      <c r="O490" s="1"/>
    </row>
    <row r="491" spans="1:15" ht="12.75" customHeight="1">
      <c r="A491" s="30">
        <v>481</v>
      </c>
      <c r="B491" s="290" t="s">
        <v>279</v>
      </c>
      <c r="C491" s="291">
        <v>1003.75</v>
      </c>
      <c r="D491" s="291">
        <v>992.44999999999993</v>
      </c>
      <c r="E491" s="291">
        <v>957.09999999999991</v>
      </c>
      <c r="F491" s="291">
        <v>910.44999999999993</v>
      </c>
      <c r="G491" s="291">
        <v>875.09999999999991</v>
      </c>
      <c r="H491" s="291">
        <v>1039.0999999999999</v>
      </c>
      <c r="I491" s="291">
        <v>1074.45</v>
      </c>
      <c r="J491" s="290">
        <v>1121.0999999999999</v>
      </c>
      <c r="K491" s="290">
        <v>1027.8</v>
      </c>
      <c r="L491" s="290">
        <v>945.8</v>
      </c>
      <c r="M491" s="242">
        <v>36.124279999999999</v>
      </c>
      <c r="N491" s="1"/>
      <c r="O491" s="1"/>
    </row>
    <row r="492" spans="1:15" ht="12.75" customHeight="1">
      <c r="A492" s="30">
        <v>482</v>
      </c>
      <c r="B492" s="302" t="s">
        <v>210</v>
      </c>
      <c r="C492" s="271">
        <v>250.25</v>
      </c>
      <c r="D492" s="272">
        <v>249.9</v>
      </c>
      <c r="E492" s="272">
        <v>246.10000000000002</v>
      </c>
      <c r="F492" s="272">
        <v>241.95000000000002</v>
      </c>
      <c r="G492" s="272">
        <v>238.15000000000003</v>
      </c>
      <c r="H492" s="272">
        <v>254.05</v>
      </c>
      <c r="I492" s="272">
        <v>257.85000000000002</v>
      </c>
      <c r="J492" s="272">
        <v>262</v>
      </c>
      <c r="K492" s="271">
        <v>253.7</v>
      </c>
      <c r="L492" s="271">
        <v>245.75</v>
      </c>
      <c r="M492" s="271">
        <v>94.635319999999993</v>
      </c>
      <c r="N492" s="1"/>
      <c r="O492" s="1"/>
    </row>
    <row r="493" spans="1:15" ht="12.75" customHeight="1">
      <c r="A493" s="30">
        <v>483</v>
      </c>
      <c r="B493" s="304" t="s">
        <v>522</v>
      </c>
      <c r="C493" s="291">
        <v>2398.5</v>
      </c>
      <c r="D493" s="291">
        <v>2388.0499999999997</v>
      </c>
      <c r="E493" s="272">
        <v>2343.4499999999994</v>
      </c>
      <c r="F493" s="272">
        <v>2288.3999999999996</v>
      </c>
      <c r="G493" s="272">
        <v>2243.7999999999993</v>
      </c>
      <c r="H493" s="272">
        <v>2443.0999999999995</v>
      </c>
      <c r="I493" s="272">
        <v>2487.6999999999998</v>
      </c>
      <c r="J493" s="272">
        <v>2542.7499999999995</v>
      </c>
      <c r="K493" s="271">
        <v>2432.65</v>
      </c>
      <c r="L493" s="271">
        <v>2333</v>
      </c>
      <c r="M493" s="271">
        <v>0.82638999999999996</v>
      </c>
      <c r="N493" s="1"/>
      <c r="O493" s="1"/>
    </row>
    <row r="494" spans="1:15" ht="12.75" customHeight="1">
      <c r="A494" s="30">
        <v>484</v>
      </c>
      <c r="B494" s="252" t="s">
        <v>870</v>
      </c>
      <c r="C494" s="271">
        <v>380.9</v>
      </c>
      <c r="D494" s="272">
        <v>383.8</v>
      </c>
      <c r="E494" s="272">
        <v>367.70000000000005</v>
      </c>
      <c r="F494" s="272">
        <v>354.50000000000006</v>
      </c>
      <c r="G494" s="272">
        <v>338.40000000000009</v>
      </c>
      <c r="H494" s="272">
        <v>397</v>
      </c>
      <c r="I494" s="272">
        <v>413.1</v>
      </c>
      <c r="J494" s="272">
        <v>426.29999999999995</v>
      </c>
      <c r="K494" s="271">
        <v>399.9</v>
      </c>
      <c r="L494" s="271">
        <v>370.6</v>
      </c>
      <c r="M494" s="271">
        <v>2.7170399999999999</v>
      </c>
      <c r="N494" s="1"/>
      <c r="O494" s="1"/>
    </row>
    <row r="495" spans="1:15" ht="12.75" customHeight="1">
      <c r="A495" s="30">
        <v>485</v>
      </c>
      <c r="B495" s="290" t="s">
        <v>523</v>
      </c>
      <c r="C495" s="291">
        <v>2199.5500000000002</v>
      </c>
      <c r="D495" s="291">
        <v>2182.2166666666667</v>
      </c>
      <c r="E495" s="272">
        <v>2154.4333333333334</v>
      </c>
      <c r="F495" s="272">
        <v>2109.3166666666666</v>
      </c>
      <c r="G495" s="272">
        <v>2081.5333333333333</v>
      </c>
      <c r="H495" s="272">
        <v>2227.3333333333335</v>
      </c>
      <c r="I495" s="272">
        <v>2255.1166666666672</v>
      </c>
      <c r="J495" s="272">
        <v>2300.2333333333336</v>
      </c>
      <c r="K495" s="271">
        <v>2210</v>
      </c>
      <c r="L495" s="271">
        <v>2137.1</v>
      </c>
      <c r="M495" s="271">
        <v>0.62997000000000003</v>
      </c>
      <c r="N495" s="1"/>
      <c r="O495" s="1"/>
    </row>
    <row r="496" spans="1:15" ht="12.75" customHeight="1">
      <c r="A496" s="30">
        <v>486</v>
      </c>
      <c r="B496" s="242" t="s">
        <v>127</v>
      </c>
      <c r="C496" s="271">
        <v>8.75</v>
      </c>
      <c r="D496" s="272">
        <v>8.7833333333333332</v>
      </c>
      <c r="E496" s="272">
        <v>8.5166666666666657</v>
      </c>
      <c r="F496" s="272">
        <v>8.2833333333333332</v>
      </c>
      <c r="G496" s="272">
        <v>8.0166666666666657</v>
      </c>
      <c r="H496" s="272">
        <v>9.0166666666666657</v>
      </c>
      <c r="I496" s="272">
        <v>9.283333333333335</v>
      </c>
      <c r="J496" s="272">
        <v>9.5166666666666657</v>
      </c>
      <c r="K496" s="271">
        <v>9.0500000000000007</v>
      </c>
      <c r="L496" s="271">
        <v>8.5500000000000007</v>
      </c>
      <c r="M496" s="271">
        <v>2261.3913400000001</v>
      </c>
      <c r="N496" s="1"/>
      <c r="O496" s="1"/>
    </row>
    <row r="497" spans="1:15" ht="12.75" customHeight="1">
      <c r="A497" s="30">
        <v>487</v>
      </c>
      <c r="B497" s="303" t="s">
        <v>211</v>
      </c>
      <c r="C497" s="291">
        <v>1000.15</v>
      </c>
      <c r="D497" s="291">
        <v>996.86666666666679</v>
      </c>
      <c r="E497" s="272">
        <v>985.73333333333358</v>
      </c>
      <c r="F497" s="272">
        <v>971.31666666666683</v>
      </c>
      <c r="G497" s="272">
        <v>960.18333333333362</v>
      </c>
      <c r="H497" s="272">
        <v>1011.2833333333335</v>
      </c>
      <c r="I497" s="272">
        <v>1022.4166666666667</v>
      </c>
      <c r="J497" s="272">
        <v>1036.8333333333335</v>
      </c>
      <c r="K497" s="271">
        <v>1008</v>
      </c>
      <c r="L497" s="271">
        <v>982.45</v>
      </c>
      <c r="M497" s="271">
        <v>12.707750000000001</v>
      </c>
      <c r="N497" s="1"/>
      <c r="O497" s="1"/>
    </row>
    <row r="498" spans="1:15" ht="12.75" customHeight="1">
      <c r="A498" s="30">
        <v>488</v>
      </c>
      <c r="B498" s="242" t="s">
        <v>524</v>
      </c>
      <c r="C498" s="271">
        <v>220.7</v>
      </c>
      <c r="D498" s="272">
        <v>223.15</v>
      </c>
      <c r="E498" s="272">
        <v>215.55</v>
      </c>
      <c r="F498" s="272">
        <v>210.4</v>
      </c>
      <c r="G498" s="272">
        <v>202.8</v>
      </c>
      <c r="H498" s="272">
        <v>228.3</v>
      </c>
      <c r="I498" s="272">
        <v>235.89999999999998</v>
      </c>
      <c r="J498" s="272">
        <v>241.05</v>
      </c>
      <c r="K498" s="271">
        <v>230.75</v>
      </c>
      <c r="L498" s="271">
        <v>218</v>
      </c>
      <c r="M498" s="271">
        <v>12.372769999999999</v>
      </c>
      <c r="N498" s="1"/>
      <c r="O498" s="1"/>
    </row>
    <row r="499" spans="1:15" ht="12.75" customHeight="1">
      <c r="A499" s="30">
        <v>489</v>
      </c>
      <c r="B499" s="242" t="s">
        <v>525</v>
      </c>
      <c r="C499" s="291">
        <v>73.900000000000006</v>
      </c>
      <c r="D499" s="291">
        <v>73.650000000000006</v>
      </c>
      <c r="E499" s="272">
        <v>72.400000000000006</v>
      </c>
      <c r="F499" s="272">
        <v>70.900000000000006</v>
      </c>
      <c r="G499" s="272">
        <v>69.650000000000006</v>
      </c>
      <c r="H499" s="272">
        <v>75.150000000000006</v>
      </c>
      <c r="I499" s="272">
        <v>76.400000000000006</v>
      </c>
      <c r="J499" s="272">
        <v>77.900000000000006</v>
      </c>
      <c r="K499" s="271">
        <v>74.900000000000006</v>
      </c>
      <c r="L499" s="271">
        <v>72.150000000000006</v>
      </c>
      <c r="M499" s="271">
        <v>13.52266</v>
      </c>
      <c r="N499" s="1"/>
      <c r="O499" s="1"/>
    </row>
    <row r="500" spans="1:15" ht="12.75" customHeight="1">
      <c r="A500" s="30">
        <v>490</v>
      </c>
      <c r="B500" s="242" t="s">
        <v>526</v>
      </c>
      <c r="C500" s="291">
        <v>609.75</v>
      </c>
      <c r="D500" s="291">
        <v>609.33333333333337</v>
      </c>
      <c r="E500" s="272">
        <v>598.9666666666667</v>
      </c>
      <c r="F500" s="272">
        <v>588.18333333333328</v>
      </c>
      <c r="G500" s="272">
        <v>577.81666666666661</v>
      </c>
      <c r="H500" s="272">
        <v>620.11666666666679</v>
      </c>
      <c r="I500" s="272">
        <v>630.48333333333335</v>
      </c>
      <c r="J500" s="272">
        <v>641.26666666666688</v>
      </c>
      <c r="K500" s="271">
        <v>619.70000000000005</v>
      </c>
      <c r="L500" s="271">
        <v>598.54999999999995</v>
      </c>
      <c r="M500" s="271">
        <v>1.3147599999999999</v>
      </c>
      <c r="N500" s="1"/>
      <c r="O500" s="1"/>
    </row>
    <row r="501" spans="1:15" ht="12.75" customHeight="1">
      <c r="A501" s="30">
        <v>491</v>
      </c>
      <c r="B501" s="242" t="s">
        <v>280</v>
      </c>
      <c r="C501" s="291">
        <v>1789.5</v>
      </c>
      <c r="D501" s="291">
        <v>1783.3999999999999</v>
      </c>
      <c r="E501" s="272">
        <v>1768.0999999999997</v>
      </c>
      <c r="F501" s="272">
        <v>1746.6999999999998</v>
      </c>
      <c r="G501" s="272">
        <v>1731.3999999999996</v>
      </c>
      <c r="H501" s="272">
        <v>1804.7999999999997</v>
      </c>
      <c r="I501" s="272">
        <v>1820.1</v>
      </c>
      <c r="J501" s="272">
        <v>1841.4999999999998</v>
      </c>
      <c r="K501" s="271">
        <v>1798.7</v>
      </c>
      <c r="L501" s="271">
        <v>1762</v>
      </c>
      <c r="M501" s="271">
        <v>1.1289199999999999</v>
      </c>
      <c r="N501" s="1"/>
      <c r="O501" s="1"/>
    </row>
    <row r="502" spans="1:15" ht="12.75" customHeight="1">
      <c r="A502" s="30">
        <v>492</v>
      </c>
      <c r="B502" s="242" t="s">
        <v>212</v>
      </c>
      <c r="C502" s="291">
        <v>435.5</v>
      </c>
      <c r="D502" s="291">
        <v>434.3</v>
      </c>
      <c r="E502" s="272">
        <v>428.3</v>
      </c>
      <c r="F502" s="272">
        <v>421.1</v>
      </c>
      <c r="G502" s="272">
        <v>415.1</v>
      </c>
      <c r="H502" s="272">
        <v>441.5</v>
      </c>
      <c r="I502" s="272">
        <v>447.5</v>
      </c>
      <c r="J502" s="272">
        <v>454.7</v>
      </c>
      <c r="K502" s="271">
        <v>440.3</v>
      </c>
      <c r="L502" s="271">
        <v>427.1</v>
      </c>
      <c r="M502" s="271">
        <v>88.945670000000007</v>
      </c>
      <c r="N502" s="1"/>
      <c r="O502" s="1"/>
    </row>
    <row r="503" spans="1:15" ht="12.75" customHeight="1">
      <c r="A503" s="30">
        <v>493</v>
      </c>
      <c r="B503" s="242" t="s">
        <v>527</v>
      </c>
      <c r="C503" s="291">
        <v>235.45</v>
      </c>
      <c r="D503" s="291">
        <v>234.2166666666667</v>
      </c>
      <c r="E503" s="272">
        <v>228.53333333333339</v>
      </c>
      <c r="F503" s="272">
        <v>221.6166666666667</v>
      </c>
      <c r="G503" s="272">
        <v>215.93333333333339</v>
      </c>
      <c r="H503" s="272">
        <v>241.13333333333338</v>
      </c>
      <c r="I503" s="272">
        <v>246.81666666666666</v>
      </c>
      <c r="J503" s="272">
        <v>253.73333333333338</v>
      </c>
      <c r="K503" s="271">
        <v>239.9</v>
      </c>
      <c r="L503" s="271">
        <v>227.3</v>
      </c>
      <c r="M503" s="271">
        <v>7.9748099999999997</v>
      </c>
      <c r="N503" s="1"/>
      <c r="O503" s="1"/>
    </row>
    <row r="504" spans="1:15" ht="12.75" customHeight="1">
      <c r="A504" s="30">
        <v>494</v>
      </c>
      <c r="B504" s="242" t="s">
        <v>281</v>
      </c>
      <c r="C504" s="291">
        <v>16.649999999999999</v>
      </c>
      <c r="D504" s="291">
        <v>16.683333333333334</v>
      </c>
      <c r="E504" s="272">
        <v>16.316666666666666</v>
      </c>
      <c r="F504" s="272">
        <v>15.983333333333334</v>
      </c>
      <c r="G504" s="272">
        <v>15.616666666666667</v>
      </c>
      <c r="H504" s="272">
        <v>17.016666666666666</v>
      </c>
      <c r="I504" s="272">
        <v>17.383333333333333</v>
      </c>
      <c r="J504" s="272">
        <v>17.716666666666665</v>
      </c>
      <c r="K504" s="271">
        <v>17.05</v>
      </c>
      <c r="L504" s="271">
        <v>16.350000000000001</v>
      </c>
      <c r="M504" s="271">
        <v>2344.8438099999998</v>
      </c>
      <c r="N504" s="1"/>
      <c r="O504" s="1"/>
    </row>
    <row r="505" spans="1:15" ht="12.75" customHeight="1">
      <c r="A505" s="30">
        <v>495</v>
      </c>
      <c r="B505" s="242" t="s">
        <v>871</v>
      </c>
      <c r="C505" s="291">
        <v>8732.9500000000007</v>
      </c>
      <c r="D505" s="291">
        <v>8711</v>
      </c>
      <c r="E505" s="272">
        <v>8649.35</v>
      </c>
      <c r="F505" s="272">
        <v>8565.75</v>
      </c>
      <c r="G505" s="272">
        <v>8504.1</v>
      </c>
      <c r="H505" s="272">
        <v>8794.6</v>
      </c>
      <c r="I505" s="272">
        <v>8856.2500000000018</v>
      </c>
      <c r="J505" s="272">
        <v>8939.85</v>
      </c>
      <c r="K505" s="271">
        <v>8772.65</v>
      </c>
      <c r="L505" s="271">
        <v>8627.4</v>
      </c>
      <c r="M505" s="271">
        <v>9.1560000000000002E-2</v>
      </c>
      <c r="N505" s="1"/>
      <c r="O505" s="1"/>
    </row>
    <row r="506" spans="1:15" ht="12.75" customHeight="1">
      <c r="A506" s="30">
        <v>496</v>
      </c>
      <c r="B506" s="242" t="s">
        <v>213</v>
      </c>
      <c r="C506" s="242">
        <v>242.65</v>
      </c>
      <c r="D506" s="291">
        <v>241.26666666666665</v>
      </c>
      <c r="E506" s="272">
        <v>237.7833333333333</v>
      </c>
      <c r="F506" s="272">
        <v>232.91666666666666</v>
      </c>
      <c r="G506" s="272">
        <v>229.43333333333331</v>
      </c>
      <c r="H506" s="272">
        <v>246.1333333333333</v>
      </c>
      <c r="I506" s="272">
        <v>249.61666666666665</v>
      </c>
      <c r="J506" s="272">
        <v>254.48333333333329</v>
      </c>
      <c r="K506" s="271">
        <v>244.75</v>
      </c>
      <c r="L506" s="271">
        <v>236.4</v>
      </c>
      <c r="M506" s="271">
        <v>58.785220000000002</v>
      </c>
      <c r="N506" s="1"/>
      <c r="O506" s="1"/>
    </row>
    <row r="507" spans="1:15" ht="12.75" customHeight="1">
      <c r="A507" s="30">
        <v>497</v>
      </c>
      <c r="B507" s="242" t="s">
        <v>528</v>
      </c>
      <c r="C507" s="242">
        <v>246.7</v>
      </c>
      <c r="D507" s="291">
        <v>247.43333333333331</v>
      </c>
      <c r="E507" s="272">
        <v>242.86666666666662</v>
      </c>
      <c r="F507" s="272">
        <v>239.0333333333333</v>
      </c>
      <c r="G507" s="272">
        <v>234.46666666666661</v>
      </c>
      <c r="H507" s="272">
        <v>251.26666666666662</v>
      </c>
      <c r="I507" s="272">
        <v>255.83333333333329</v>
      </c>
      <c r="J507" s="272">
        <v>259.66666666666663</v>
      </c>
      <c r="K507" s="271">
        <v>252</v>
      </c>
      <c r="L507" s="271">
        <v>243.6</v>
      </c>
      <c r="M507" s="271">
        <v>16.875990000000002</v>
      </c>
      <c r="N507" s="1"/>
      <c r="O507" s="1"/>
    </row>
    <row r="508" spans="1:15" ht="12.75" customHeight="1">
      <c r="A508" s="30">
        <v>498</v>
      </c>
      <c r="B508" s="242" t="s">
        <v>843</v>
      </c>
      <c r="C508" s="242">
        <v>57.85</v>
      </c>
      <c r="D508" s="291">
        <v>57</v>
      </c>
      <c r="E508" s="272">
        <v>55.35</v>
      </c>
      <c r="F508" s="272">
        <v>52.85</v>
      </c>
      <c r="G508" s="272">
        <v>51.2</v>
      </c>
      <c r="H508" s="272">
        <v>59.5</v>
      </c>
      <c r="I508" s="272">
        <v>61.150000000000006</v>
      </c>
      <c r="J508" s="272">
        <v>63.65</v>
      </c>
      <c r="K508" s="271">
        <v>58.65</v>
      </c>
      <c r="L508" s="271">
        <v>54.5</v>
      </c>
      <c r="M508" s="271">
        <v>4201.8340500000004</v>
      </c>
      <c r="N508" s="1"/>
      <c r="O508" s="1"/>
    </row>
    <row r="509" spans="1:15" ht="12.75" customHeight="1">
      <c r="A509" s="30">
        <v>499</v>
      </c>
      <c r="B509" s="242" t="s">
        <v>827</v>
      </c>
      <c r="C509" s="242">
        <v>364.6</v>
      </c>
      <c r="D509" s="291">
        <v>358.83333333333331</v>
      </c>
      <c r="E509" s="272">
        <v>351.76666666666665</v>
      </c>
      <c r="F509" s="272">
        <v>338.93333333333334</v>
      </c>
      <c r="G509" s="272">
        <v>331.86666666666667</v>
      </c>
      <c r="H509" s="272">
        <v>371.66666666666663</v>
      </c>
      <c r="I509" s="272">
        <v>378.73333333333335</v>
      </c>
      <c r="J509" s="272">
        <v>391.56666666666661</v>
      </c>
      <c r="K509" s="271">
        <v>365.9</v>
      </c>
      <c r="L509" s="271">
        <v>346</v>
      </c>
      <c r="M509" s="271">
        <v>50.845579999999998</v>
      </c>
      <c r="N509" s="1"/>
      <c r="O509" s="1"/>
    </row>
    <row r="510" spans="1:15" ht="12.75" customHeight="1">
      <c r="A510" s="252">
        <v>500</v>
      </c>
      <c r="B510" s="242" t="s">
        <v>529</v>
      </c>
      <c r="C510" s="291">
        <v>1611.5</v>
      </c>
      <c r="D510" s="272">
        <v>1600.5</v>
      </c>
      <c r="E510" s="272">
        <v>1579</v>
      </c>
      <c r="F510" s="272">
        <v>1546.5</v>
      </c>
      <c r="G510" s="272">
        <v>1525</v>
      </c>
      <c r="H510" s="272">
        <v>1633</v>
      </c>
      <c r="I510" s="272">
        <v>1654.5</v>
      </c>
      <c r="J510" s="271">
        <v>1687</v>
      </c>
      <c r="K510" s="271">
        <v>1622</v>
      </c>
      <c r="L510" s="271">
        <v>1568</v>
      </c>
      <c r="M510" s="242">
        <v>0.65080000000000005</v>
      </c>
      <c r="N510" s="1"/>
      <c r="O510" s="1"/>
    </row>
    <row r="511" spans="1:15" ht="12.75" customHeight="1">
      <c r="A511" s="30">
        <v>501</v>
      </c>
      <c r="B511" s="242" t="s">
        <v>530</v>
      </c>
      <c r="C511" s="291">
        <v>2283.65</v>
      </c>
      <c r="D511" s="272">
        <v>2295.2333333333331</v>
      </c>
      <c r="E511" s="272">
        <v>2250.4666666666662</v>
      </c>
      <c r="F511" s="272">
        <v>2217.2833333333333</v>
      </c>
      <c r="G511" s="272">
        <v>2172.5166666666664</v>
      </c>
      <c r="H511" s="272">
        <v>2328.4166666666661</v>
      </c>
      <c r="I511" s="272">
        <v>2373.1833333333334</v>
      </c>
      <c r="J511" s="271">
        <v>2406.3666666666659</v>
      </c>
      <c r="K511" s="271">
        <v>2340</v>
      </c>
      <c r="L511" s="271">
        <v>2262.0500000000002</v>
      </c>
      <c r="M511" s="242">
        <v>0.66307000000000005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3" t="s">
        <v>284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218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224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225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226</v>
      </c>
      <c r="N531" s="1"/>
      <c r="O531" s="1"/>
    </row>
    <row r="532" spans="1:15" ht="12.75" customHeight="1">
      <c r="A532" s="67" t="s">
        <v>227</v>
      </c>
      <c r="N532" s="1"/>
      <c r="O532" s="1"/>
    </row>
    <row r="533" spans="1:15" ht="12.75" customHeight="1">
      <c r="A533" s="67" t="s">
        <v>228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50" sqref="H5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12"/>
      <c r="B5" s="413"/>
      <c r="C5" s="412"/>
      <c r="D5" s="413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531</v>
      </c>
      <c r="B7" s="414" t="s">
        <v>532</v>
      </c>
      <c r="C7" s="413"/>
      <c r="D7" s="7">
        <f>Main!B10</f>
        <v>44778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533</v>
      </c>
      <c r="B9" s="85" t="s">
        <v>534</v>
      </c>
      <c r="C9" s="85" t="s">
        <v>535</v>
      </c>
      <c r="D9" s="85" t="s">
        <v>536</v>
      </c>
      <c r="E9" s="85" t="s">
        <v>537</v>
      </c>
      <c r="F9" s="85" t="s">
        <v>538</v>
      </c>
      <c r="G9" s="85" t="s">
        <v>539</v>
      </c>
      <c r="H9" s="85" t="s">
        <v>540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44777</v>
      </c>
      <c r="B10" s="29">
        <v>542670</v>
      </c>
      <c r="C10" s="28" t="s">
        <v>1024</v>
      </c>
      <c r="D10" s="28" t="s">
        <v>1025</v>
      </c>
      <c r="E10" s="28" t="s">
        <v>542</v>
      </c>
      <c r="F10" s="87">
        <v>640000</v>
      </c>
      <c r="G10" s="29">
        <v>49.73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44777</v>
      </c>
      <c r="B11" s="29">
        <v>542670</v>
      </c>
      <c r="C11" s="28" t="s">
        <v>1024</v>
      </c>
      <c r="D11" s="28" t="s">
        <v>1026</v>
      </c>
      <c r="E11" s="28" t="s">
        <v>541</v>
      </c>
      <c r="F11" s="87">
        <v>640000</v>
      </c>
      <c r="G11" s="29">
        <v>49.73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44777</v>
      </c>
      <c r="B12" s="29">
        <v>537292</v>
      </c>
      <c r="C12" s="28" t="s">
        <v>1027</v>
      </c>
      <c r="D12" s="28" t="s">
        <v>1028</v>
      </c>
      <c r="E12" s="28" t="s">
        <v>541</v>
      </c>
      <c r="F12" s="87">
        <v>34800</v>
      </c>
      <c r="G12" s="29">
        <v>85.01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44777</v>
      </c>
      <c r="B13" s="29">
        <v>537292</v>
      </c>
      <c r="C13" s="28" t="s">
        <v>1027</v>
      </c>
      <c r="D13" s="28" t="s">
        <v>1029</v>
      </c>
      <c r="E13" s="28" t="s">
        <v>542</v>
      </c>
      <c r="F13" s="87">
        <v>34000</v>
      </c>
      <c r="G13" s="29">
        <v>85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44777</v>
      </c>
      <c r="B14" s="29">
        <v>540361</v>
      </c>
      <c r="C14" s="28" t="s">
        <v>1030</v>
      </c>
      <c r="D14" s="28" t="s">
        <v>1031</v>
      </c>
      <c r="E14" s="28" t="s">
        <v>542</v>
      </c>
      <c r="F14" s="87">
        <v>275015</v>
      </c>
      <c r="G14" s="29">
        <v>41.77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44777</v>
      </c>
      <c r="B15" s="29">
        <v>539559</v>
      </c>
      <c r="C15" s="28" t="s">
        <v>1032</v>
      </c>
      <c r="D15" s="28" t="s">
        <v>1033</v>
      </c>
      <c r="E15" s="28" t="s">
        <v>541</v>
      </c>
      <c r="F15" s="87">
        <v>37760</v>
      </c>
      <c r="G15" s="29">
        <v>47.2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44777</v>
      </c>
      <c r="B16" s="29">
        <v>539559</v>
      </c>
      <c r="C16" s="28" t="s">
        <v>1032</v>
      </c>
      <c r="D16" s="28" t="s">
        <v>1034</v>
      </c>
      <c r="E16" s="28" t="s">
        <v>542</v>
      </c>
      <c r="F16" s="87">
        <v>17043</v>
      </c>
      <c r="G16" s="29">
        <v>47.94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44777</v>
      </c>
      <c r="B17" s="29">
        <v>542724</v>
      </c>
      <c r="C17" s="28" t="s">
        <v>974</v>
      </c>
      <c r="D17" s="28" t="s">
        <v>975</v>
      </c>
      <c r="E17" s="28" t="s">
        <v>542</v>
      </c>
      <c r="F17" s="87">
        <v>411240</v>
      </c>
      <c r="G17" s="29">
        <v>2.91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44777</v>
      </c>
      <c r="B18" s="29">
        <v>542724</v>
      </c>
      <c r="C18" s="28" t="s">
        <v>974</v>
      </c>
      <c r="D18" s="28" t="s">
        <v>1035</v>
      </c>
      <c r="E18" s="28" t="s">
        <v>542</v>
      </c>
      <c r="F18" s="87">
        <v>331653</v>
      </c>
      <c r="G18" s="29">
        <v>2.91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44777</v>
      </c>
      <c r="B19" s="29">
        <v>542724</v>
      </c>
      <c r="C19" s="28" t="s">
        <v>974</v>
      </c>
      <c r="D19" s="28" t="s">
        <v>1035</v>
      </c>
      <c r="E19" s="28" t="s">
        <v>541</v>
      </c>
      <c r="F19" s="87">
        <v>331653</v>
      </c>
      <c r="G19" s="29">
        <v>2.91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44777</v>
      </c>
      <c r="B20" s="29">
        <v>542724</v>
      </c>
      <c r="C20" s="28" t="s">
        <v>974</v>
      </c>
      <c r="D20" s="28" t="s">
        <v>1036</v>
      </c>
      <c r="E20" s="28" t="s">
        <v>541</v>
      </c>
      <c r="F20" s="87">
        <v>116528</v>
      </c>
      <c r="G20" s="29">
        <v>2.86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44777</v>
      </c>
      <c r="B21" s="29">
        <v>542724</v>
      </c>
      <c r="C21" s="28" t="s">
        <v>974</v>
      </c>
      <c r="D21" s="28" t="s">
        <v>1036</v>
      </c>
      <c r="E21" s="28" t="s">
        <v>542</v>
      </c>
      <c r="F21" s="87">
        <v>313942</v>
      </c>
      <c r="G21" s="29">
        <v>2.9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44777</v>
      </c>
      <c r="B22" s="29">
        <v>542924</v>
      </c>
      <c r="C22" s="28" t="s">
        <v>996</v>
      </c>
      <c r="D22" s="28" t="s">
        <v>1037</v>
      </c>
      <c r="E22" s="28" t="s">
        <v>542</v>
      </c>
      <c r="F22" s="87">
        <v>52500</v>
      </c>
      <c r="G22" s="29">
        <v>6.33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44777</v>
      </c>
      <c r="B23" s="29">
        <v>543544</v>
      </c>
      <c r="C23" s="28" t="s">
        <v>1038</v>
      </c>
      <c r="D23" s="28" t="s">
        <v>1039</v>
      </c>
      <c r="E23" s="28" t="s">
        <v>541</v>
      </c>
      <c r="F23" s="87">
        <v>38000</v>
      </c>
      <c r="G23" s="29">
        <v>199.55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44777</v>
      </c>
      <c r="B24" s="29">
        <v>543286</v>
      </c>
      <c r="C24" s="28" t="s">
        <v>950</v>
      </c>
      <c r="D24" s="28" t="s">
        <v>997</v>
      </c>
      <c r="E24" s="28" t="s">
        <v>542</v>
      </c>
      <c r="F24" s="87">
        <v>36000</v>
      </c>
      <c r="G24" s="29">
        <v>18.18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44777</v>
      </c>
      <c r="B25" s="29">
        <v>543286</v>
      </c>
      <c r="C25" s="28" t="s">
        <v>950</v>
      </c>
      <c r="D25" s="28" t="s">
        <v>1008</v>
      </c>
      <c r="E25" s="28" t="s">
        <v>541</v>
      </c>
      <c r="F25" s="87">
        <v>36000</v>
      </c>
      <c r="G25" s="29">
        <v>18.18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44777</v>
      </c>
      <c r="B26" s="29">
        <v>543286</v>
      </c>
      <c r="C26" s="28" t="s">
        <v>950</v>
      </c>
      <c r="D26" s="28" t="s">
        <v>1008</v>
      </c>
      <c r="E26" s="28" t="s">
        <v>542</v>
      </c>
      <c r="F26" s="87">
        <v>18000</v>
      </c>
      <c r="G26" s="29">
        <v>18.149999999999999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44777</v>
      </c>
      <c r="B27" s="29">
        <v>540515</v>
      </c>
      <c r="C27" s="28" t="s">
        <v>1040</v>
      </c>
      <c r="D27" s="28" t="s">
        <v>1041</v>
      </c>
      <c r="E27" s="28" t="s">
        <v>542</v>
      </c>
      <c r="F27" s="87">
        <v>60000</v>
      </c>
      <c r="G27" s="29">
        <v>7.03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44777</v>
      </c>
      <c r="B28" s="29">
        <v>540515</v>
      </c>
      <c r="C28" s="28" t="s">
        <v>1040</v>
      </c>
      <c r="D28" s="28" t="s">
        <v>1042</v>
      </c>
      <c r="E28" s="28" t="s">
        <v>542</v>
      </c>
      <c r="F28" s="87">
        <v>28000</v>
      </c>
      <c r="G28" s="29">
        <v>7.03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44777</v>
      </c>
      <c r="B29" s="29">
        <v>540515</v>
      </c>
      <c r="C29" s="28" t="s">
        <v>1040</v>
      </c>
      <c r="D29" s="28" t="s">
        <v>1043</v>
      </c>
      <c r="E29" s="28" t="s">
        <v>541</v>
      </c>
      <c r="F29" s="87">
        <v>92600</v>
      </c>
      <c r="G29" s="29">
        <v>7.03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44777</v>
      </c>
      <c r="B30" s="29">
        <v>531328</v>
      </c>
      <c r="C30" s="28" t="s">
        <v>1009</v>
      </c>
      <c r="D30" s="28" t="s">
        <v>1010</v>
      </c>
      <c r="E30" s="28" t="s">
        <v>542</v>
      </c>
      <c r="F30" s="87">
        <v>787702</v>
      </c>
      <c r="G30" s="29">
        <v>0.76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44777</v>
      </c>
      <c r="B31" s="29">
        <v>543287</v>
      </c>
      <c r="C31" s="28" t="s">
        <v>804</v>
      </c>
      <c r="D31" s="28" t="s">
        <v>1044</v>
      </c>
      <c r="E31" s="28" t="s">
        <v>542</v>
      </c>
      <c r="F31" s="87">
        <v>2644464</v>
      </c>
      <c r="G31" s="29">
        <v>1048.01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44777</v>
      </c>
      <c r="B32" s="29">
        <v>539767</v>
      </c>
      <c r="C32" s="28" t="s">
        <v>1011</v>
      </c>
      <c r="D32" s="28" t="s">
        <v>1045</v>
      </c>
      <c r="E32" s="28" t="s">
        <v>542</v>
      </c>
      <c r="F32" s="87">
        <v>52499</v>
      </c>
      <c r="G32" s="29">
        <v>20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44777</v>
      </c>
      <c r="B33" s="29">
        <v>539767</v>
      </c>
      <c r="C33" s="28" t="s">
        <v>1011</v>
      </c>
      <c r="D33" s="28" t="s">
        <v>1046</v>
      </c>
      <c r="E33" s="28" t="s">
        <v>541</v>
      </c>
      <c r="F33" s="87">
        <v>59655</v>
      </c>
      <c r="G33" s="29">
        <v>20.02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44777</v>
      </c>
      <c r="B34" s="29">
        <v>530167</v>
      </c>
      <c r="C34" s="28" t="s">
        <v>1047</v>
      </c>
      <c r="D34" s="28" t="s">
        <v>1048</v>
      </c>
      <c r="E34" s="28" t="s">
        <v>542</v>
      </c>
      <c r="F34" s="87">
        <v>25050</v>
      </c>
      <c r="G34" s="29">
        <v>27.4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44777</v>
      </c>
      <c r="B35" s="29">
        <v>540243</v>
      </c>
      <c r="C35" s="28" t="s">
        <v>1049</v>
      </c>
      <c r="D35" s="28" t="s">
        <v>1050</v>
      </c>
      <c r="E35" s="28" t="s">
        <v>541</v>
      </c>
      <c r="F35" s="87">
        <v>15039</v>
      </c>
      <c r="G35" s="29">
        <v>13.51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44777</v>
      </c>
      <c r="B36" s="29">
        <v>538742</v>
      </c>
      <c r="C36" s="28" t="s">
        <v>1051</v>
      </c>
      <c r="D36" s="28" t="s">
        <v>1052</v>
      </c>
      <c r="E36" s="28" t="s">
        <v>542</v>
      </c>
      <c r="F36" s="87">
        <v>72390</v>
      </c>
      <c r="G36" s="29">
        <v>18.45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44777</v>
      </c>
      <c r="B37" s="29">
        <v>538742</v>
      </c>
      <c r="C37" s="28" t="s">
        <v>1051</v>
      </c>
      <c r="D37" s="28" t="s">
        <v>1053</v>
      </c>
      <c r="E37" s="28" t="s">
        <v>541</v>
      </c>
      <c r="F37" s="87">
        <v>66913</v>
      </c>
      <c r="G37" s="29">
        <v>18.39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44777</v>
      </c>
      <c r="B38" s="29">
        <v>538742</v>
      </c>
      <c r="C38" s="28" t="s">
        <v>1051</v>
      </c>
      <c r="D38" s="28" t="s">
        <v>1054</v>
      </c>
      <c r="E38" s="28" t="s">
        <v>542</v>
      </c>
      <c r="F38" s="87">
        <v>25000</v>
      </c>
      <c r="G38" s="29">
        <v>18.350000000000001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44777</v>
      </c>
      <c r="B39" s="29">
        <v>538742</v>
      </c>
      <c r="C39" s="28" t="s">
        <v>1051</v>
      </c>
      <c r="D39" s="28" t="s">
        <v>1054</v>
      </c>
      <c r="E39" s="28" t="s">
        <v>541</v>
      </c>
      <c r="F39" s="87">
        <v>25000</v>
      </c>
      <c r="G39" s="29">
        <v>18.5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44777</v>
      </c>
      <c r="B40" s="29">
        <v>538742</v>
      </c>
      <c r="C40" s="28" t="s">
        <v>1051</v>
      </c>
      <c r="D40" s="28" t="s">
        <v>1055</v>
      </c>
      <c r="E40" s="28" t="s">
        <v>542</v>
      </c>
      <c r="F40" s="87">
        <v>25100</v>
      </c>
      <c r="G40" s="29">
        <v>18.3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44777</v>
      </c>
      <c r="B41" s="29">
        <v>538742</v>
      </c>
      <c r="C41" s="28" t="s">
        <v>1051</v>
      </c>
      <c r="D41" s="28" t="s">
        <v>1056</v>
      </c>
      <c r="E41" s="28" t="s">
        <v>542</v>
      </c>
      <c r="F41" s="87">
        <v>32390</v>
      </c>
      <c r="G41" s="29">
        <v>18.420000000000002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44777</v>
      </c>
      <c r="B42" s="29">
        <v>538742</v>
      </c>
      <c r="C42" s="28" t="s">
        <v>1051</v>
      </c>
      <c r="D42" s="28" t="s">
        <v>1055</v>
      </c>
      <c r="E42" s="28" t="s">
        <v>541</v>
      </c>
      <c r="F42" s="87">
        <v>25100</v>
      </c>
      <c r="G42" s="29">
        <v>18.350000000000001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44777</v>
      </c>
      <c r="B43" s="29">
        <v>538742</v>
      </c>
      <c r="C43" s="28" t="s">
        <v>1051</v>
      </c>
      <c r="D43" s="28" t="s">
        <v>1056</v>
      </c>
      <c r="E43" s="28" t="s">
        <v>541</v>
      </c>
      <c r="F43" s="87">
        <v>32390</v>
      </c>
      <c r="G43" s="29">
        <v>18.420000000000002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44777</v>
      </c>
      <c r="B44" s="29">
        <v>511557</v>
      </c>
      <c r="C44" s="28" t="s">
        <v>1057</v>
      </c>
      <c r="D44" s="28" t="s">
        <v>1058</v>
      </c>
      <c r="E44" s="28" t="s">
        <v>541</v>
      </c>
      <c r="F44" s="87">
        <v>1500000</v>
      </c>
      <c r="G44" s="29">
        <v>1.72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44777</v>
      </c>
      <c r="B45" s="29">
        <v>511557</v>
      </c>
      <c r="C45" s="28" t="s">
        <v>1057</v>
      </c>
      <c r="D45" s="28" t="s">
        <v>1059</v>
      </c>
      <c r="E45" s="28" t="s">
        <v>541</v>
      </c>
      <c r="F45" s="87">
        <v>1150000</v>
      </c>
      <c r="G45" s="29">
        <v>1.72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44777</v>
      </c>
      <c r="B46" s="29">
        <v>538540</v>
      </c>
      <c r="C46" s="28" t="s">
        <v>1060</v>
      </c>
      <c r="D46" s="28" t="s">
        <v>1061</v>
      </c>
      <c r="E46" s="28" t="s">
        <v>541</v>
      </c>
      <c r="F46" s="87">
        <v>282506</v>
      </c>
      <c r="G46" s="29">
        <v>1.92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44777</v>
      </c>
      <c r="B47" s="29">
        <v>538875</v>
      </c>
      <c r="C47" s="28" t="s">
        <v>1012</v>
      </c>
      <c r="D47" s="28" t="s">
        <v>1013</v>
      </c>
      <c r="E47" s="28" t="s">
        <v>542</v>
      </c>
      <c r="F47" s="87">
        <v>100000</v>
      </c>
      <c r="G47" s="29">
        <v>21.45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44777</v>
      </c>
      <c r="B48" s="29">
        <v>543464</v>
      </c>
      <c r="C48" s="28" t="s">
        <v>1062</v>
      </c>
      <c r="D48" s="28" t="s">
        <v>1063</v>
      </c>
      <c r="E48" s="28" t="s">
        <v>541</v>
      </c>
      <c r="F48" s="87">
        <v>50000</v>
      </c>
      <c r="G48" s="29">
        <v>110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44777</v>
      </c>
      <c r="B49" s="29">
        <v>522209</v>
      </c>
      <c r="C49" s="28" t="s">
        <v>1064</v>
      </c>
      <c r="D49" s="28" t="s">
        <v>1065</v>
      </c>
      <c r="E49" s="28" t="s">
        <v>541</v>
      </c>
      <c r="F49" s="87">
        <v>100000</v>
      </c>
      <c r="G49" s="29">
        <v>4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44777</v>
      </c>
      <c r="B50" s="29">
        <v>522209</v>
      </c>
      <c r="C50" s="28" t="s">
        <v>1064</v>
      </c>
      <c r="D50" s="28" t="s">
        <v>1066</v>
      </c>
      <c r="E50" s="28" t="s">
        <v>542</v>
      </c>
      <c r="F50" s="87">
        <v>162762</v>
      </c>
      <c r="G50" s="29">
        <v>4</v>
      </c>
      <c r="H50" s="29" t="s">
        <v>306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44777</v>
      </c>
      <c r="B51" s="29" t="s">
        <v>983</v>
      </c>
      <c r="C51" s="28" t="s">
        <v>984</v>
      </c>
      <c r="D51" s="28" t="s">
        <v>1067</v>
      </c>
      <c r="E51" s="28" t="s">
        <v>541</v>
      </c>
      <c r="F51" s="87">
        <v>100000</v>
      </c>
      <c r="G51" s="29">
        <v>30.3</v>
      </c>
      <c r="H51" s="29" t="s">
        <v>818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44777</v>
      </c>
      <c r="B52" s="29" t="s">
        <v>1068</v>
      </c>
      <c r="C52" s="28" t="s">
        <v>1069</v>
      </c>
      <c r="D52" s="28" t="s">
        <v>1070</v>
      </c>
      <c r="E52" s="28" t="s">
        <v>541</v>
      </c>
      <c r="F52" s="87">
        <v>3600000</v>
      </c>
      <c r="G52" s="29">
        <v>2.5</v>
      </c>
      <c r="H52" s="29" t="s">
        <v>818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44777</v>
      </c>
      <c r="B53" s="29" t="s">
        <v>1071</v>
      </c>
      <c r="C53" s="28" t="s">
        <v>1072</v>
      </c>
      <c r="D53" s="28" t="s">
        <v>1067</v>
      </c>
      <c r="E53" s="28" t="s">
        <v>541</v>
      </c>
      <c r="F53" s="87">
        <v>234559</v>
      </c>
      <c r="G53" s="29">
        <v>45.73</v>
      </c>
      <c r="H53" s="29" t="s">
        <v>818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44777</v>
      </c>
      <c r="B54" s="29" t="s">
        <v>1014</v>
      </c>
      <c r="C54" s="28" t="s">
        <v>1015</v>
      </c>
      <c r="D54" s="28" t="s">
        <v>1073</v>
      </c>
      <c r="E54" s="28" t="s">
        <v>541</v>
      </c>
      <c r="F54" s="87">
        <v>296966</v>
      </c>
      <c r="G54" s="29">
        <v>42.93</v>
      </c>
      <c r="H54" s="29" t="s">
        <v>818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44777</v>
      </c>
      <c r="B55" s="29" t="s">
        <v>1074</v>
      </c>
      <c r="C55" s="28" t="s">
        <v>1075</v>
      </c>
      <c r="D55" s="28" t="s">
        <v>1076</v>
      </c>
      <c r="E55" s="28" t="s">
        <v>541</v>
      </c>
      <c r="F55" s="87">
        <v>99000</v>
      </c>
      <c r="G55" s="29">
        <v>18.989999999999998</v>
      </c>
      <c r="H55" s="29" t="s">
        <v>818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44777</v>
      </c>
      <c r="B56" s="29" t="s">
        <v>983</v>
      </c>
      <c r="C56" s="28" t="s">
        <v>984</v>
      </c>
      <c r="D56" s="28" t="s">
        <v>985</v>
      </c>
      <c r="E56" s="28" t="s">
        <v>542</v>
      </c>
      <c r="F56" s="87">
        <v>100000</v>
      </c>
      <c r="G56" s="29">
        <v>30.3</v>
      </c>
      <c r="H56" s="29" t="s">
        <v>818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44777</v>
      </c>
      <c r="B57" s="29" t="s">
        <v>1077</v>
      </c>
      <c r="C57" s="28" t="s">
        <v>1078</v>
      </c>
      <c r="D57" s="28" t="s">
        <v>1079</v>
      </c>
      <c r="E57" s="28" t="s">
        <v>542</v>
      </c>
      <c r="F57" s="87">
        <v>700000</v>
      </c>
      <c r="G57" s="29">
        <v>24.63</v>
      </c>
      <c r="H57" s="29" t="s">
        <v>818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44777</v>
      </c>
      <c r="B58" s="29" t="s">
        <v>1080</v>
      </c>
      <c r="C58" s="28" t="s">
        <v>1081</v>
      </c>
      <c r="D58" s="28" t="s">
        <v>1082</v>
      </c>
      <c r="E58" s="28" t="s">
        <v>542</v>
      </c>
      <c r="F58" s="87">
        <v>2768097</v>
      </c>
      <c r="G58" s="29">
        <v>2.46</v>
      </c>
      <c r="H58" s="29" t="s">
        <v>818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44777</v>
      </c>
      <c r="B59" s="29" t="s">
        <v>1083</v>
      </c>
      <c r="C59" s="28" t="s">
        <v>1084</v>
      </c>
      <c r="D59" s="28" t="s">
        <v>1082</v>
      </c>
      <c r="E59" s="28" t="s">
        <v>542</v>
      </c>
      <c r="F59" s="87">
        <v>3614668</v>
      </c>
      <c r="G59" s="29">
        <v>5.25</v>
      </c>
      <c r="H59" s="29" t="s">
        <v>818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44777</v>
      </c>
      <c r="B60" s="29" t="s">
        <v>1071</v>
      </c>
      <c r="C60" s="28" t="s">
        <v>1072</v>
      </c>
      <c r="D60" s="28" t="s">
        <v>1067</v>
      </c>
      <c r="E60" s="28" t="s">
        <v>542</v>
      </c>
      <c r="F60" s="87">
        <v>336968</v>
      </c>
      <c r="G60" s="29">
        <v>45.59</v>
      </c>
      <c r="H60" s="29" t="s">
        <v>818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44777</v>
      </c>
      <c r="B61" s="29" t="s">
        <v>1014</v>
      </c>
      <c r="C61" s="28" t="s">
        <v>1015</v>
      </c>
      <c r="D61" s="28" t="s">
        <v>1073</v>
      </c>
      <c r="E61" s="28" t="s">
        <v>542</v>
      </c>
      <c r="F61" s="87">
        <v>296966</v>
      </c>
      <c r="G61" s="29">
        <v>43.16</v>
      </c>
      <c r="H61" s="29" t="s">
        <v>818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44777</v>
      </c>
      <c r="B62" s="29" t="s">
        <v>804</v>
      </c>
      <c r="C62" s="28" t="s">
        <v>1085</v>
      </c>
      <c r="D62" s="28" t="s">
        <v>1044</v>
      </c>
      <c r="E62" s="28" t="s">
        <v>542</v>
      </c>
      <c r="F62" s="87">
        <v>4384464</v>
      </c>
      <c r="G62" s="29">
        <v>1047.21</v>
      </c>
      <c r="H62" s="29" t="s">
        <v>818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44777</v>
      </c>
      <c r="B63" s="29" t="s">
        <v>1074</v>
      </c>
      <c r="C63" s="28" t="s">
        <v>1075</v>
      </c>
      <c r="D63" s="28" t="s">
        <v>1076</v>
      </c>
      <c r="E63" s="28" t="s">
        <v>542</v>
      </c>
      <c r="F63" s="87">
        <v>99000</v>
      </c>
      <c r="G63" s="29">
        <v>19.100000000000001</v>
      </c>
      <c r="H63" s="29" t="s">
        <v>818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44777</v>
      </c>
      <c r="B64" s="29" t="s">
        <v>1086</v>
      </c>
      <c r="C64" s="28" t="s">
        <v>1087</v>
      </c>
      <c r="D64" s="28" t="s">
        <v>1088</v>
      </c>
      <c r="E64" s="28" t="s">
        <v>542</v>
      </c>
      <c r="F64" s="87">
        <v>143500</v>
      </c>
      <c r="G64" s="29">
        <v>14.81</v>
      </c>
      <c r="H64" s="29" t="s">
        <v>818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/>
      <c r="B65" s="29"/>
      <c r="C65" s="28"/>
      <c r="D65" s="28"/>
      <c r="E65" s="28"/>
      <c r="F65" s="87"/>
      <c r="G65" s="29"/>
      <c r="H65" s="29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/>
      <c r="B66" s="29"/>
      <c r="C66" s="28"/>
      <c r="D66" s="28"/>
      <c r="E66" s="28"/>
      <c r="F66" s="87"/>
      <c r="G66" s="29"/>
      <c r="H66" s="29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/>
      <c r="B67" s="29"/>
      <c r="C67" s="28"/>
      <c r="D67" s="28"/>
      <c r="E67" s="28"/>
      <c r="F67" s="87"/>
      <c r="G67" s="29"/>
      <c r="H67" s="29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/>
      <c r="B68" s="29"/>
      <c r="C68" s="28"/>
      <c r="D68" s="28"/>
      <c r="E68" s="28"/>
      <c r="F68" s="87"/>
      <c r="G68" s="29"/>
      <c r="H68" s="29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/>
      <c r="B69" s="29"/>
      <c r="C69" s="28"/>
      <c r="D69" s="28"/>
      <c r="E69" s="28"/>
      <c r="F69" s="87"/>
      <c r="G69" s="29"/>
      <c r="H69" s="29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/>
      <c r="B70" s="29"/>
      <c r="C70" s="28"/>
      <c r="D70" s="28"/>
      <c r="E70" s="28"/>
      <c r="F70" s="87"/>
      <c r="G70" s="29"/>
      <c r="H70" s="29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/>
      <c r="B71" s="29"/>
      <c r="C71" s="28"/>
      <c r="D71" s="28"/>
      <c r="E71" s="28"/>
      <c r="F71" s="87"/>
      <c r="G71" s="29"/>
      <c r="H71" s="29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/>
      <c r="B72" s="29"/>
      <c r="C72" s="28"/>
      <c r="D72" s="28"/>
      <c r="E72" s="28"/>
      <c r="F72" s="87"/>
      <c r="G72" s="29"/>
      <c r="H72" s="29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/>
      <c r="B73" s="29"/>
      <c r="C73" s="28"/>
      <c r="D73" s="28"/>
      <c r="E73" s="28"/>
      <c r="F73" s="87"/>
      <c r="G73" s="29"/>
      <c r="H73" s="29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/>
      <c r="B74" s="29"/>
      <c r="C74" s="28"/>
      <c r="D74" s="28"/>
      <c r="E74" s="28"/>
      <c r="F74" s="87"/>
      <c r="G74" s="29"/>
      <c r="H74" s="29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/>
      <c r="B75" s="29"/>
      <c r="C75" s="28"/>
      <c r="D75" s="28"/>
      <c r="E75" s="28"/>
      <c r="F75" s="87"/>
      <c r="G75" s="29"/>
      <c r="H75" s="29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/>
      <c r="B76" s="29"/>
      <c r="C76" s="28"/>
      <c r="D76" s="28"/>
      <c r="E76" s="28"/>
      <c r="F76" s="87"/>
      <c r="G76" s="29"/>
      <c r="H76" s="29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/>
      <c r="B77" s="29"/>
      <c r="C77" s="28"/>
      <c r="D77" s="28"/>
      <c r="E77" s="28"/>
      <c r="F77" s="87"/>
      <c r="G77" s="29"/>
      <c r="H77" s="29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/>
      <c r="B78" s="29"/>
      <c r="C78" s="28"/>
      <c r="D78" s="28"/>
      <c r="E78" s="28"/>
      <c r="F78" s="87"/>
      <c r="G78" s="29"/>
      <c r="H78" s="29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/>
      <c r="B79" s="29"/>
      <c r="C79" s="28"/>
      <c r="D79" s="28"/>
      <c r="E79" s="28"/>
      <c r="F79" s="87"/>
      <c r="G79" s="29"/>
      <c r="H79" s="29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/>
      <c r="B80" s="29"/>
      <c r="C80" s="28"/>
      <c r="D80" s="28"/>
      <c r="E80" s="28"/>
      <c r="F80" s="87"/>
      <c r="G80" s="29"/>
      <c r="H80" s="29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/>
      <c r="B81" s="29"/>
      <c r="C81" s="28"/>
      <c r="D81" s="28"/>
      <c r="E81" s="28"/>
      <c r="F81" s="87"/>
      <c r="G81" s="29"/>
      <c r="H81" s="29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/>
      <c r="B82" s="29"/>
      <c r="C82" s="28"/>
      <c r="D82" s="28"/>
      <c r="E82" s="28"/>
      <c r="F82" s="87"/>
      <c r="G82" s="29"/>
      <c r="H82" s="29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/>
      <c r="B83" s="29"/>
      <c r="C83" s="28"/>
      <c r="D83" s="28"/>
      <c r="E83" s="28"/>
      <c r="F83" s="87"/>
      <c r="G83" s="29"/>
      <c r="H83" s="29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72"/>
  <sheetViews>
    <sheetView topLeftCell="A4" zoomScale="85" zoomScaleNormal="85" workbookViewId="0">
      <selection activeCell="P18" sqref="P1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982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44778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533</v>
      </c>
      <c r="C9" s="96"/>
      <c r="D9" s="97" t="s">
        <v>544</v>
      </c>
      <c r="E9" s="96" t="s">
        <v>545</v>
      </c>
      <c r="F9" s="96" t="s">
        <v>546</v>
      </c>
      <c r="G9" s="96" t="s">
        <v>547</v>
      </c>
      <c r="H9" s="96" t="s">
        <v>548</v>
      </c>
      <c r="I9" s="96" t="s">
        <v>549</v>
      </c>
      <c r="J9" s="95" t="s">
        <v>550</v>
      </c>
      <c r="K9" s="96" t="s">
        <v>551</v>
      </c>
      <c r="L9" s="98" t="s">
        <v>552</v>
      </c>
      <c r="M9" s="98" t="s">
        <v>553</v>
      </c>
      <c r="N9" s="96" t="s">
        <v>554</v>
      </c>
      <c r="O9" s="97" t="s">
        <v>555</v>
      </c>
      <c r="P9" s="96" t="s">
        <v>786</v>
      </c>
      <c r="Q9" s="1"/>
      <c r="R9" s="6"/>
      <c r="S9" s="1"/>
      <c r="T9" s="1"/>
      <c r="U9" s="1"/>
      <c r="V9" s="1"/>
      <c r="W9" s="1"/>
      <c r="X9" s="1"/>
    </row>
    <row r="10" spans="1:56" s="220" customFormat="1" ht="13.9" customHeight="1">
      <c r="A10" s="224">
        <v>1</v>
      </c>
      <c r="B10" s="221">
        <v>44700</v>
      </c>
      <c r="C10" s="289"/>
      <c r="D10" s="286" t="s">
        <v>75</v>
      </c>
      <c r="E10" s="287" t="s">
        <v>558</v>
      </c>
      <c r="F10" s="224">
        <v>681</v>
      </c>
      <c r="G10" s="224">
        <v>635</v>
      </c>
      <c r="H10" s="224"/>
      <c r="I10" s="288" t="s">
        <v>832</v>
      </c>
      <c r="J10" s="293" t="s">
        <v>559</v>
      </c>
      <c r="K10" s="255"/>
      <c r="L10" s="256"/>
      <c r="M10" s="257"/>
      <c r="N10" s="255"/>
      <c r="O10" s="278"/>
      <c r="P10" s="255">
        <f>VLOOKUP(D10,'MidCap Intra'!B36:C591,2,0)</f>
        <v>694.3</v>
      </c>
      <c r="Q10" s="219"/>
      <c r="R10" s="219" t="s">
        <v>557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</row>
    <row r="11" spans="1:56" s="220" customFormat="1" ht="13.9" customHeight="1">
      <c r="A11" s="329">
        <v>2</v>
      </c>
      <c r="B11" s="355">
        <v>44748</v>
      </c>
      <c r="C11" s="356"/>
      <c r="D11" s="357" t="s">
        <v>465</v>
      </c>
      <c r="E11" s="358" t="s">
        <v>828</v>
      </c>
      <c r="F11" s="329">
        <v>121.4</v>
      </c>
      <c r="G11" s="329">
        <v>113.4</v>
      </c>
      <c r="H11" s="329">
        <v>128.5</v>
      </c>
      <c r="I11" s="359" t="s">
        <v>918</v>
      </c>
      <c r="J11" s="335" t="s">
        <v>976</v>
      </c>
      <c r="K11" s="335">
        <f t="shared" ref="K11" si="0">H11-F11</f>
        <v>7.0999999999999943</v>
      </c>
      <c r="L11" s="336">
        <f t="shared" ref="L11" si="1">(F11*-0.7)/100</f>
        <v>-0.8498</v>
      </c>
      <c r="M11" s="337">
        <f t="shared" ref="M11" si="2">(K11+L11)/F11</f>
        <v>5.1484349258649045E-2</v>
      </c>
      <c r="N11" s="310" t="s">
        <v>556</v>
      </c>
      <c r="O11" s="330">
        <v>44774</v>
      </c>
      <c r="P11" s="310"/>
      <c r="Q11" s="219"/>
      <c r="R11" s="219" t="s">
        <v>557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</row>
    <row r="12" spans="1:56" s="220" customFormat="1" ht="13.9" customHeight="1">
      <c r="A12" s="224">
        <v>3</v>
      </c>
      <c r="B12" s="221">
        <v>44755</v>
      </c>
      <c r="C12" s="289"/>
      <c r="D12" s="286" t="s">
        <v>135</v>
      </c>
      <c r="E12" s="287" t="s">
        <v>558</v>
      </c>
      <c r="F12" s="224" t="s">
        <v>914</v>
      </c>
      <c r="G12" s="224">
        <v>67</v>
      </c>
      <c r="H12" s="224"/>
      <c r="I12" s="288" t="s">
        <v>915</v>
      </c>
      <c r="J12" s="255" t="s">
        <v>559</v>
      </c>
      <c r="K12" s="255"/>
      <c r="L12" s="256"/>
      <c r="M12" s="257"/>
      <c r="N12" s="255"/>
      <c r="O12" s="278"/>
      <c r="P12" s="255">
        <f>VLOOKUP(D12,'MidCap Intra'!B51:C607,2,0)</f>
        <v>71.2</v>
      </c>
      <c r="Q12" s="219"/>
      <c r="R12" s="219" t="s">
        <v>557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</row>
    <row r="13" spans="1:56" s="220" customFormat="1" ht="13.9" customHeight="1">
      <c r="A13" s="380">
        <v>4</v>
      </c>
      <c r="B13" s="381">
        <v>44768</v>
      </c>
      <c r="C13" s="382"/>
      <c r="D13" s="383" t="s">
        <v>503</v>
      </c>
      <c r="E13" s="384" t="s">
        <v>558</v>
      </c>
      <c r="F13" s="380">
        <v>1030</v>
      </c>
      <c r="G13" s="380">
        <v>970</v>
      </c>
      <c r="H13" s="380">
        <v>1075</v>
      </c>
      <c r="I13" s="385" t="s">
        <v>838</v>
      </c>
      <c r="J13" s="386" t="s">
        <v>1007</v>
      </c>
      <c r="K13" s="386">
        <f t="shared" ref="K13" si="3">H13-F13</f>
        <v>45</v>
      </c>
      <c r="L13" s="387">
        <f t="shared" ref="L13" si="4">(F13*-0.7)/100</f>
        <v>-7.21</v>
      </c>
      <c r="M13" s="388">
        <f t="shared" ref="M13" si="5">(K13+L13)/F13</f>
        <v>3.6689320388349517E-2</v>
      </c>
      <c r="N13" s="389" t="s">
        <v>556</v>
      </c>
      <c r="O13" s="390">
        <v>44776</v>
      </c>
      <c r="P13" s="389">
        <f>VLOOKUP(D13,'MidCap Intra'!B52:C608,2,0)</f>
        <v>1051.05</v>
      </c>
      <c r="Q13" s="219"/>
      <c r="R13" s="219" t="s">
        <v>557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9" customFormat="1" ht="13.9" customHeight="1">
      <c r="A14" s="380">
        <v>5</v>
      </c>
      <c r="B14" s="381">
        <v>44770</v>
      </c>
      <c r="C14" s="382"/>
      <c r="D14" s="383" t="s">
        <v>827</v>
      </c>
      <c r="E14" s="384" t="s">
        <v>558</v>
      </c>
      <c r="F14" s="380">
        <v>350</v>
      </c>
      <c r="G14" s="380">
        <v>329</v>
      </c>
      <c r="H14" s="380">
        <v>364</v>
      </c>
      <c r="I14" s="385" t="s">
        <v>960</v>
      </c>
      <c r="J14" s="386" t="s">
        <v>1017</v>
      </c>
      <c r="K14" s="386">
        <f t="shared" ref="K14" si="6">H14-F14</f>
        <v>14</v>
      </c>
      <c r="L14" s="387">
        <f t="shared" ref="L14" si="7">(F14*-0.7)/100</f>
        <v>-2.4499999999999997</v>
      </c>
      <c r="M14" s="388">
        <f t="shared" ref="M14" si="8">(K14+L14)/F14</f>
        <v>3.3000000000000002E-2</v>
      </c>
      <c r="N14" s="389" t="s">
        <v>556</v>
      </c>
      <c r="O14" s="390">
        <v>44777</v>
      </c>
      <c r="P14" s="389">
        <f>VLOOKUP(D14,'MidCap Intra'!B53:C609,2,0)</f>
        <v>364.6</v>
      </c>
      <c r="Q14" s="219"/>
      <c r="R14" s="219" t="s">
        <v>830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ht="13.9" customHeight="1">
      <c r="A15" s="317"/>
      <c r="B15" s="314"/>
      <c r="C15" s="325"/>
      <c r="D15" s="326"/>
      <c r="E15" s="327"/>
      <c r="F15" s="317"/>
      <c r="G15" s="317"/>
      <c r="H15" s="317"/>
      <c r="I15" s="328"/>
      <c r="J15" s="318"/>
      <c r="K15" s="318"/>
      <c r="L15" s="319"/>
      <c r="M15" s="320"/>
      <c r="N15" s="318"/>
      <c r="O15" s="321"/>
      <c r="P15" s="3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ht="14.25" customHeight="1">
      <c r="A16" s="99"/>
      <c r="B16" s="100"/>
      <c r="C16" s="101"/>
      <c r="D16" s="102"/>
      <c r="E16" s="103"/>
      <c r="F16" s="103"/>
      <c r="H16" s="103"/>
      <c r="I16" s="104"/>
      <c r="J16" s="105"/>
      <c r="K16" s="105"/>
      <c r="L16" s="106"/>
      <c r="M16" s="107"/>
      <c r="N16" s="108"/>
      <c r="O16" s="109"/>
      <c r="P16" s="110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38" ht="14.25" customHeight="1">
      <c r="A17" s="99"/>
      <c r="B17" s="100"/>
      <c r="C17" s="101"/>
      <c r="D17" s="102"/>
      <c r="E17" s="103"/>
      <c r="F17" s="103"/>
      <c r="G17" s="99"/>
      <c r="H17" s="103"/>
      <c r="I17" s="104"/>
      <c r="J17" s="105"/>
      <c r="K17" s="105"/>
      <c r="L17" s="106"/>
      <c r="M17" s="107"/>
      <c r="N17" s="108"/>
      <c r="O17" s="109"/>
      <c r="P17" s="110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11" t="s">
        <v>560</v>
      </c>
      <c r="B18" s="112"/>
      <c r="C18" s="113"/>
      <c r="D18" s="114"/>
      <c r="E18" s="115"/>
      <c r="F18" s="115"/>
      <c r="G18" s="115"/>
      <c r="H18" s="115"/>
      <c r="I18" s="115"/>
      <c r="J18" s="116"/>
      <c r="K18" s="115"/>
      <c r="L18" s="117"/>
      <c r="M18" s="56"/>
      <c r="N18" s="116"/>
      <c r="O18" s="113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18" t="s">
        <v>561</v>
      </c>
      <c r="B19" s="111"/>
      <c r="C19" s="111"/>
      <c r="D19" s="111"/>
      <c r="E19" s="41"/>
      <c r="F19" s="119" t="s">
        <v>562</v>
      </c>
      <c r="G19" s="6"/>
      <c r="H19" s="6"/>
      <c r="I19" s="6"/>
      <c r="J19" s="120"/>
      <c r="K19" s="121"/>
      <c r="L19" s="121"/>
      <c r="M19" s="122"/>
      <c r="N19" s="1"/>
      <c r="O19" s="123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11" t="s">
        <v>563</v>
      </c>
      <c r="B20" s="111"/>
      <c r="C20" s="111"/>
      <c r="D20" s="111" t="s">
        <v>817</v>
      </c>
      <c r="E20" s="6"/>
      <c r="F20" s="119" t="s">
        <v>564</v>
      </c>
      <c r="G20" s="6"/>
      <c r="H20" s="6"/>
      <c r="I20" s="6"/>
      <c r="J20" s="120"/>
      <c r="K20" s="121"/>
      <c r="L20" s="121"/>
      <c r="M20" s="122"/>
      <c r="N20" s="1"/>
      <c r="O20" s="123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11"/>
      <c r="B21" s="111"/>
      <c r="C21" s="111"/>
      <c r="D21" s="111"/>
      <c r="E21" s="6"/>
      <c r="F21" s="6"/>
      <c r="G21" s="6"/>
      <c r="H21" s="6"/>
      <c r="I21" s="6"/>
      <c r="J21" s="124"/>
      <c r="K21" s="121"/>
      <c r="L21" s="121"/>
      <c r="M21" s="6"/>
      <c r="N21" s="125"/>
      <c r="O21" s="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.75" customHeight="1">
      <c r="A22" s="1"/>
      <c r="B22" s="126" t="s">
        <v>565</v>
      </c>
      <c r="C22" s="126"/>
      <c r="D22" s="126"/>
      <c r="E22" s="126"/>
      <c r="F22" s="127"/>
      <c r="G22" s="6"/>
      <c r="H22" s="6"/>
      <c r="I22" s="128"/>
      <c r="J22" s="129"/>
      <c r="K22" s="130"/>
      <c r="L22" s="129"/>
      <c r="M22" s="6"/>
      <c r="N22" s="1"/>
      <c r="O22" s="1"/>
      <c r="P22" s="1"/>
      <c r="R22" s="56"/>
      <c r="S22" s="1"/>
      <c r="T22" s="1"/>
      <c r="U22" s="1"/>
      <c r="V22" s="1"/>
      <c r="W22" s="1"/>
      <c r="X22" s="1"/>
      <c r="Y22" s="1"/>
      <c r="Z22" s="1"/>
    </row>
    <row r="23" spans="1:38" ht="38.25" customHeight="1">
      <c r="A23" s="95" t="s">
        <v>16</v>
      </c>
      <c r="B23" s="96" t="s">
        <v>533</v>
      </c>
      <c r="C23" s="98"/>
      <c r="D23" s="97" t="s">
        <v>544</v>
      </c>
      <c r="E23" s="96" t="s">
        <v>545</v>
      </c>
      <c r="F23" s="96" t="s">
        <v>546</v>
      </c>
      <c r="G23" s="96" t="s">
        <v>566</v>
      </c>
      <c r="H23" s="96" t="s">
        <v>548</v>
      </c>
      <c r="I23" s="96" t="s">
        <v>549</v>
      </c>
      <c r="J23" s="96" t="s">
        <v>550</v>
      </c>
      <c r="K23" s="96" t="s">
        <v>567</v>
      </c>
      <c r="L23" s="132" t="s">
        <v>552</v>
      </c>
      <c r="M23" s="98" t="s">
        <v>553</v>
      </c>
      <c r="N23" s="95" t="s">
        <v>554</v>
      </c>
      <c r="O23" s="261" t="s">
        <v>555</v>
      </c>
      <c r="P23" s="243"/>
      <c r="Q23" s="1"/>
      <c r="R23" s="258"/>
      <c r="S23" s="258"/>
      <c r="T23" s="258"/>
      <c r="U23" s="252"/>
      <c r="V23" s="252"/>
      <c r="W23" s="252"/>
      <c r="X23" s="252"/>
      <c r="Y23" s="252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s="333" customFormat="1" ht="15" customHeight="1">
      <c r="A24" s="373">
        <v>1</v>
      </c>
      <c r="B24" s="340">
        <v>44771</v>
      </c>
      <c r="C24" s="374"/>
      <c r="D24" s="375" t="s">
        <v>270</v>
      </c>
      <c r="E24" s="306" t="s">
        <v>558</v>
      </c>
      <c r="F24" s="306">
        <v>2305</v>
      </c>
      <c r="G24" s="306">
        <v>2240</v>
      </c>
      <c r="H24" s="306">
        <v>2368</v>
      </c>
      <c r="I24" s="306" t="s">
        <v>973</v>
      </c>
      <c r="J24" s="335" t="s">
        <v>987</v>
      </c>
      <c r="K24" s="335">
        <f t="shared" ref="K24" si="9">H24-F24</f>
        <v>63</v>
      </c>
      <c r="L24" s="336">
        <f t="shared" ref="L24" si="10">(F24*-0.7)/100</f>
        <v>-16.135000000000002</v>
      </c>
      <c r="M24" s="337">
        <f t="shared" ref="M24" si="11">(K24+L24)/F24</f>
        <v>2.0331887201735354E-2</v>
      </c>
      <c r="N24" s="310" t="s">
        <v>556</v>
      </c>
      <c r="O24" s="330">
        <v>44775</v>
      </c>
      <c r="P24" s="243"/>
      <c r="Q24" s="259"/>
      <c r="R24" s="260" t="s">
        <v>557</v>
      </c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322"/>
      <c r="AJ24" s="323"/>
      <c r="AK24" s="332"/>
      <c r="AL24" s="332"/>
    </row>
    <row r="25" spans="1:38" s="333" customFormat="1" ht="15" customHeight="1">
      <c r="A25" s="376">
        <v>2</v>
      </c>
      <c r="B25" s="334">
        <v>44775</v>
      </c>
      <c r="C25" s="377"/>
      <c r="D25" s="378" t="s">
        <v>465</v>
      </c>
      <c r="E25" s="329" t="s">
        <v>558</v>
      </c>
      <c r="F25" s="329">
        <v>128</v>
      </c>
      <c r="G25" s="329">
        <v>123</v>
      </c>
      <c r="H25" s="329">
        <v>131.25</v>
      </c>
      <c r="I25" s="329" t="s">
        <v>986</v>
      </c>
      <c r="J25" s="335" t="s">
        <v>988</v>
      </c>
      <c r="K25" s="335">
        <f t="shared" ref="K25" si="12">H25-F25</f>
        <v>3.25</v>
      </c>
      <c r="L25" s="336">
        <f>(F25*-0.07)/100</f>
        <v>-8.9600000000000013E-2</v>
      </c>
      <c r="M25" s="337">
        <f t="shared" ref="M25" si="13">(K25+L25)/F25</f>
        <v>2.4690625000000001E-2</v>
      </c>
      <c r="N25" s="310" t="s">
        <v>556</v>
      </c>
      <c r="O25" s="330">
        <v>44775</v>
      </c>
      <c r="P25" s="243"/>
      <c r="Q25" s="259"/>
      <c r="R25" s="260" t="s">
        <v>557</v>
      </c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322"/>
      <c r="AJ25" s="323"/>
      <c r="AK25" s="332"/>
      <c r="AL25" s="332"/>
    </row>
    <row r="26" spans="1:38" s="333" customFormat="1" ht="15" customHeight="1">
      <c r="A26" s="394">
        <v>3</v>
      </c>
      <c r="B26" s="341">
        <v>44775</v>
      </c>
      <c r="C26" s="395"/>
      <c r="D26" s="396" t="s">
        <v>990</v>
      </c>
      <c r="E26" s="391" t="s">
        <v>558</v>
      </c>
      <c r="F26" s="391">
        <v>2405</v>
      </c>
      <c r="G26" s="391">
        <v>2330</v>
      </c>
      <c r="H26" s="391">
        <v>2330</v>
      </c>
      <c r="I26" s="391" t="s">
        <v>989</v>
      </c>
      <c r="J26" s="397" t="s">
        <v>1016</v>
      </c>
      <c r="K26" s="397">
        <f t="shared" ref="K26" si="14">H26-F26</f>
        <v>-75</v>
      </c>
      <c r="L26" s="398">
        <f>(F26*-0.07)/100</f>
        <v>-1.6835000000000002</v>
      </c>
      <c r="M26" s="399">
        <f t="shared" ref="M26" si="15">(K26+L26)/F26</f>
        <v>-3.1885031185031186E-2</v>
      </c>
      <c r="N26" s="344" t="s">
        <v>568</v>
      </c>
      <c r="O26" s="400">
        <v>44777</v>
      </c>
      <c r="P26" s="243"/>
      <c r="Q26" s="259"/>
      <c r="R26" s="260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322"/>
      <c r="AJ26" s="323"/>
      <c r="AK26" s="332"/>
      <c r="AL26" s="332"/>
    </row>
    <row r="27" spans="1:38" s="333" customFormat="1" ht="15" customHeight="1">
      <c r="A27" s="313">
        <v>4</v>
      </c>
      <c r="B27" s="331">
        <v>44775</v>
      </c>
      <c r="C27" s="315"/>
      <c r="D27" s="316" t="s">
        <v>117</v>
      </c>
      <c r="E27" s="368" t="s">
        <v>558</v>
      </c>
      <c r="F27" s="368" t="s">
        <v>991</v>
      </c>
      <c r="G27" s="368">
        <v>519</v>
      </c>
      <c r="H27" s="368"/>
      <c r="I27" s="368" t="s">
        <v>992</v>
      </c>
      <c r="J27" s="255" t="s">
        <v>559</v>
      </c>
      <c r="K27" s="255"/>
      <c r="L27" s="256"/>
      <c r="M27" s="257"/>
      <c r="N27" s="255"/>
      <c r="O27" s="221"/>
      <c r="P27" s="243"/>
      <c r="Q27" s="259"/>
      <c r="R27" s="260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322"/>
      <c r="AJ27" s="323"/>
      <c r="AK27" s="332"/>
      <c r="AL27" s="332"/>
    </row>
    <row r="28" spans="1:38" s="333" customFormat="1" ht="15" customHeight="1">
      <c r="A28" s="313"/>
      <c r="B28" s="331"/>
      <c r="C28" s="315"/>
      <c r="D28" s="316"/>
      <c r="E28" s="368"/>
      <c r="F28" s="368"/>
      <c r="G28" s="368"/>
      <c r="H28" s="368"/>
      <c r="I28" s="368"/>
      <c r="J28" s="255"/>
      <c r="K28" s="255"/>
      <c r="L28" s="256"/>
      <c r="M28" s="257"/>
      <c r="N28" s="255"/>
      <c r="O28" s="221"/>
      <c r="P28" s="243"/>
      <c r="Q28" s="259"/>
      <c r="R28" s="260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322"/>
      <c r="AJ28" s="323"/>
      <c r="AK28" s="332"/>
      <c r="AL28" s="332"/>
    </row>
    <row r="29" spans="1:38" s="324" customFormat="1" ht="15" customHeight="1">
      <c r="A29" s="313"/>
      <c r="B29" s="314"/>
      <c r="C29" s="315"/>
      <c r="D29" s="316"/>
      <c r="E29" s="317"/>
      <c r="F29" s="317"/>
      <c r="G29" s="317"/>
      <c r="H29" s="317"/>
      <c r="I29" s="317"/>
      <c r="J29" s="255"/>
      <c r="K29" s="255"/>
      <c r="L29" s="256"/>
      <c r="M29" s="257"/>
      <c r="N29" s="255"/>
      <c r="O29" s="278"/>
      <c r="P29" s="243"/>
      <c r="Q29" s="259"/>
      <c r="R29" s="260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322"/>
      <c r="AJ29" s="323"/>
      <c r="AK29" s="323"/>
      <c r="AL29" s="323"/>
    </row>
    <row r="30" spans="1:38" ht="15" customHeight="1">
      <c r="A30" s="262"/>
      <c r="B30" s="263"/>
      <c r="C30" s="264"/>
      <c r="D30" s="265"/>
      <c r="E30" s="266"/>
      <c r="F30" s="266"/>
      <c r="G30" s="266"/>
      <c r="H30" s="266"/>
      <c r="I30" s="266"/>
      <c r="J30" s="267"/>
      <c r="K30" s="267"/>
      <c r="L30" s="268"/>
      <c r="M30" s="269"/>
      <c r="N30" s="267"/>
      <c r="O30" s="270"/>
      <c r="P30" s="243"/>
      <c r="Q30" s="259"/>
      <c r="R30" s="260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1"/>
      <c r="AI30" s="1"/>
      <c r="AJ30" s="1"/>
      <c r="AK30" s="1"/>
      <c r="AL30" s="1"/>
    </row>
    <row r="31" spans="1:38" ht="44.25" customHeight="1">
      <c r="A31" s="111" t="s">
        <v>560</v>
      </c>
      <c r="B31" s="133"/>
      <c r="C31" s="133"/>
      <c r="D31" s="1"/>
      <c r="E31" s="6"/>
      <c r="F31" s="6"/>
      <c r="G31" s="6"/>
      <c r="H31" s="6" t="s">
        <v>572</v>
      </c>
      <c r="I31" s="6"/>
      <c r="J31" s="6"/>
      <c r="K31" s="107"/>
      <c r="L31" s="135"/>
      <c r="M31" s="107"/>
      <c r="N31" s="108"/>
      <c r="O31" s="107"/>
      <c r="P31" s="1"/>
      <c r="Q31" s="1"/>
      <c r="R31" s="6"/>
      <c r="S31" s="1"/>
      <c r="T31" s="1"/>
      <c r="U31" s="1"/>
      <c r="V31" s="1"/>
      <c r="W31" s="1"/>
      <c r="X31" s="1"/>
      <c r="Y31" s="1"/>
      <c r="Z31" s="1"/>
      <c r="AA31" s="1"/>
      <c r="AB31" s="1"/>
      <c r="AC31" s="254"/>
      <c r="AD31" s="254"/>
      <c r="AE31" s="254"/>
      <c r="AF31" s="254"/>
      <c r="AG31" s="254"/>
      <c r="AH31" s="254"/>
    </row>
    <row r="32" spans="1:38" ht="12.75" customHeight="1">
      <c r="A32" s="118" t="s">
        <v>561</v>
      </c>
      <c r="B32" s="111"/>
      <c r="C32" s="111"/>
      <c r="D32" s="111"/>
      <c r="E32" s="41"/>
      <c r="F32" s="119" t="s">
        <v>562</v>
      </c>
      <c r="G32" s="56"/>
      <c r="H32" s="41"/>
      <c r="I32" s="56"/>
      <c r="J32" s="6"/>
      <c r="K32" s="136"/>
      <c r="L32" s="137"/>
      <c r="M32" s="6"/>
      <c r="N32" s="101"/>
      <c r="O32" s="138"/>
      <c r="P32" s="41"/>
      <c r="Q32" s="41"/>
      <c r="R32" s="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118"/>
      <c r="B33" s="111"/>
      <c r="C33" s="111"/>
      <c r="D33" s="111"/>
      <c r="E33" s="6"/>
      <c r="F33" s="119" t="s">
        <v>564</v>
      </c>
      <c r="G33" s="56"/>
      <c r="H33" s="41"/>
      <c r="I33" s="56"/>
      <c r="J33" s="6"/>
      <c r="K33" s="136"/>
      <c r="L33" s="137"/>
      <c r="M33" s="6"/>
      <c r="N33" s="101"/>
      <c r="O33" s="138"/>
      <c r="P33" s="41"/>
      <c r="Q33" s="41"/>
      <c r="R33" s="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111"/>
      <c r="B34" s="111"/>
      <c r="C34" s="111"/>
      <c r="D34" s="111"/>
      <c r="E34" s="6"/>
      <c r="F34" s="6"/>
      <c r="G34" s="6"/>
      <c r="H34" s="6"/>
      <c r="I34" s="6"/>
      <c r="J34" s="124"/>
      <c r="K34" s="121"/>
      <c r="L34" s="122"/>
      <c r="M34" s="6"/>
      <c r="N34" s="125"/>
      <c r="O34" s="1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39" t="s">
        <v>573</v>
      </c>
      <c r="B35" s="139"/>
      <c r="C35" s="139"/>
      <c r="D35" s="139"/>
      <c r="E35" s="6"/>
      <c r="F35" s="6"/>
      <c r="G35" s="6"/>
      <c r="H35" s="6"/>
      <c r="I35" s="6"/>
      <c r="J35" s="6"/>
      <c r="K35" s="6"/>
      <c r="L35" s="6"/>
      <c r="M35" s="6"/>
      <c r="N35" s="6"/>
      <c r="O35" s="2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38.25" customHeight="1">
      <c r="A36" s="96" t="s">
        <v>16</v>
      </c>
      <c r="B36" s="96" t="s">
        <v>533</v>
      </c>
      <c r="C36" s="96"/>
      <c r="D36" s="97" t="s">
        <v>544</v>
      </c>
      <c r="E36" s="96" t="s">
        <v>545</v>
      </c>
      <c r="F36" s="96" t="s">
        <v>546</v>
      </c>
      <c r="G36" s="96" t="s">
        <v>566</v>
      </c>
      <c r="H36" s="96" t="s">
        <v>548</v>
      </c>
      <c r="I36" s="96" t="s">
        <v>549</v>
      </c>
      <c r="J36" s="95" t="s">
        <v>550</v>
      </c>
      <c r="K36" s="140" t="s">
        <v>574</v>
      </c>
      <c r="L36" s="98" t="s">
        <v>552</v>
      </c>
      <c r="M36" s="140" t="s">
        <v>575</v>
      </c>
      <c r="N36" s="96" t="s">
        <v>576</v>
      </c>
      <c r="O36" s="95" t="s">
        <v>554</v>
      </c>
      <c r="P36" s="97" t="s">
        <v>555</v>
      </c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20" customFormat="1" ht="13.15" hidden="1" customHeight="1">
      <c r="A37" s="306">
        <v>1</v>
      </c>
      <c r="B37" s="305">
        <v>44739</v>
      </c>
      <c r="C37" s="307"/>
      <c r="D37" s="308" t="s">
        <v>836</v>
      </c>
      <c r="E37" s="306" t="s">
        <v>558</v>
      </c>
      <c r="F37" s="306">
        <v>2140</v>
      </c>
      <c r="G37" s="306">
        <v>2090</v>
      </c>
      <c r="H37" s="309">
        <v>2170</v>
      </c>
      <c r="I37" s="309" t="s">
        <v>837</v>
      </c>
      <c r="J37" s="310" t="s">
        <v>571</v>
      </c>
      <c r="K37" s="309">
        <f t="shared" ref="K37" si="16">H37-F37</f>
        <v>30</v>
      </c>
      <c r="L37" s="311">
        <f t="shared" ref="L37" si="17">(H37*N37)*0.07%</f>
        <v>379.75000000000006</v>
      </c>
      <c r="M37" s="312">
        <f t="shared" ref="M37" si="18">(K37*N37)-L37</f>
        <v>7120.25</v>
      </c>
      <c r="N37" s="309">
        <v>250</v>
      </c>
      <c r="O37" s="310" t="s">
        <v>556</v>
      </c>
      <c r="P37" s="305">
        <v>44743</v>
      </c>
      <c r="Q37" s="222"/>
      <c r="R37" s="226" t="s">
        <v>557</v>
      </c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66"/>
      <c r="AG37" s="263"/>
      <c r="AH37" s="222"/>
      <c r="AI37" s="222"/>
      <c r="AJ37" s="266"/>
      <c r="AK37" s="266"/>
      <c r="AL37" s="266"/>
    </row>
    <row r="38" spans="1:38" s="220" customFormat="1" ht="13.15" hidden="1" customHeight="1">
      <c r="A38" s="306">
        <v>2</v>
      </c>
      <c r="B38" s="305">
        <v>44742</v>
      </c>
      <c r="C38" s="308"/>
      <c r="D38" s="308" t="s">
        <v>872</v>
      </c>
      <c r="E38" s="306" t="s">
        <v>558</v>
      </c>
      <c r="F38" s="306">
        <v>3720</v>
      </c>
      <c r="G38" s="306">
        <v>3620</v>
      </c>
      <c r="H38" s="309">
        <v>3780</v>
      </c>
      <c r="I38" s="309" t="s">
        <v>873</v>
      </c>
      <c r="J38" s="310" t="s">
        <v>764</v>
      </c>
      <c r="K38" s="309">
        <f t="shared" ref="K38" si="19">H38-F38</f>
        <v>60</v>
      </c>
      <c r="L38" s="311">
        <f t="shared" ref="L38" si="20">(H38*N38)*0.07%</f>
        <v>463.05000000000007</v>
      </c>
      <c r="M38" s="312">
        <f t="shared" ref="M38" si="21">(K38*N38)-L38</f>
        <v>10036.950000000001</v>
      </c>
      <c r="N38" s="309">
        <v>175</v>
      </c>
      <c r="O38" s="310" t="s">
        <v>556</v>
      </c>
      <c r="P38" s="305">
        <v>44746</v>
      </c>
      <c r="Q38" s="222"/>
      <c r="R38" s="226" t="s">
        <v>830</v>
      </c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66"/>
      <c r="AG38" s="263"/>
      <c r="AH38" s="222"/>
      <c r="AI38" s="222"/>
      <c r="AJ38" s="266"/>
      <c r="AK38" s="266"/>
      <c r="AL38" s="266"/>
    </row>
    <row r="39" spans="1:38" s="220" customFormat="1" ht="13.15" hidden="1" customHeight="1">
      <c r="A39" s="306">
        <v>3</v>
      </c>
      <c r="B39" s="305">
        <v>44742</v>
      </c>
      <c r="C39" s="308"/>
      <c r="D39" s="308" t="s">
        <v>835</v>
      </c>
      <c r="E39" s="306" t="s">
        <v>558</v>
      </c>
      <c r="F39" s="306">
        <v>1488</v>
      </c>
      <c r="G39" s="306">
        <v>1450</v>
      </c>
      <c r="H39" s="309">
        <v>1512</v>
      </c>
      <c r="I39" s="309" t="s">
        <v>874</v>
      </c>
      <c r="J39" s="310" t="s">
        <v>876</v>
      </c>
      <c r="K39" s="309">
        <f t="shared" ref="K39:K40" si="22">H39-F39</f>
        <v>24</v>
      </c>
      <c r="L39" s="311">
        <f t="shared" ref="L39:L40" si="23">(H39*N39)*0.07%</f>
        <v>370.44000000000005</v>
      </c>
      <c r="M39" s="312">
        <f t="shared" ref="M39:M40" si="24">(K39*N39)-L39</f>
        <v>8029.5599999999995</v>
      </c>
      <c r="N39" s="309">
        <v>350</v>
      </c>
      <c r="O39" s="310" t="s">
        <v>556</v>
      </c>
      <c r="P39" s="305">
        <v>44743</v>
      </c>
      <c r="Q39" s="222"/>
      <c r="R39" s="226" t="s">
        <v>557</v>
      </c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66"/>
      <c r="AG39" s="263"/>
      <c r="AH39" s="222"/>
      <c r="AI39" s="222"/>
      <c r="AJ39" s="266"/>
      <c r="AK39" s="266"/>
      <c r="AL39" s="266"/>
    </row>
    <row r="40" spans="1:38" s="220" customFormat="1" ht="13.15" hidden="1" customHeight="1">
      <c r="A40" s="306">
        <v>4</v>
      </c>
      <c r="B40" s="305">
        <v>44743</v>
      </c>
      <c r="C40" s="308"/>
      <c r="D40" s="308" t="s">
        <v>879</v>
      </c>
      <c r="E40" s="306" t="s">
        <v>558</v>
      </c>
      <c r="F40" s="306">
        <v>2397.5</v>
      </c>
      <c r="G40" s="306">
        <v>2355</v>
      </c>
      <c r="H40" s="309">
        <v>2437.5</v>
      </c>
      <c r="I40" s="309" t="s">
        <v>875</v>
      </c>
      <c r="J40" s="310" t="s">
        <v>599</v>
      </c>
      <c r="K40" s="309">
        <f t="shared" si="22"/>
        <v>40</v>
      </c>
      <c r="L40" s="311">
        <f t="shared" si="23"/>
        <v>469.21875000000006</v>
      </c>
      <c r="M40" s="312">
        <f t="shared" si="24"/>
        <v>10530.78125</v>
      </c>
      <c r="N40" s="309">
        <v>275</v>
      </c>
      <c r="O40" s="310" t="s">
        <v>556</v>
      </c>
      <c r="P40" s="305">
        <v>44746</v>
      </c>
      <c r="Q40" s="222"/>
      <c r="R40" s="226" t="s">
        <v>830</v>
      </c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66"/>
      <c r="AG40" s="263"/>
      <c r="AH40" s="222"/>
      <c r="AI40" s="222"/>
      <c r="AJ40" s="266"/>
      <c r="AK40" s="266"/>
      <c r="AL40" s="266"/>
    </row>
    <row r="41" spans="1:38" s="220" customFormat="1" ht="13.15" hidden="1" customHeight="1">
      <c r="A41" s="306">
        <v>5</v>
      </c>
      <c r="B41" s="305">
        <v>44747</v>
      </c>
      <c r="C41" s="308"/>
      <c r="D41" s="308" t="s">
        <v>881</v>
      </c>
      <c r="E41" s="306" t="s">
        <v>558</v>
      </c>
      <c r="F41" s="306">
        <v>653</v>
      </c>
      <c r="G41" s="306">
        <v>642</v>
      </c>
      <c r="H41" s="309">
        <v>663.5</v>
      </c>
      <c r="I41" s="309" t="s">
        <v>882</v>
      </c>
      <c r="J41" s="310" t="s">
        <v>887</v>
      </c>
      <c r="K41" s="309">
        <f t="shared" ref="K41:K43" si="25">H41-F41</f>
        <v>10.5</v>
      </c>
      <c r="L41" s="311">
        <f t="shared" ref="L41:L43" si="26">(H41*N41)*0.07%</f>
        <v>557.34</v>
      </c>
      <c r="M41" s="312">
        <f t="shared" ref="M41:M43" si="27">(K41*N41)-L41</f>
        <v>12042.66</v>
      </c>
      <c r="N41" s="309">
        <v>1200</v>
      </c>
      <c r="O41" s="310" t="s">
        <v>556</v>
      </c>
      <c r="P41" s="305">
        <v>44749</v>
      </c>
      <c r="Q41" s="222"/>
      <c r="R41" s="226" t="s">
        <v>557</v>
      </c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66"/>
      <c r="AG41" s="263"/>
      <c r="AH41" s="222"/>
      <c r="AI41" s="222"/>
      <c r="AJ41" s="266"/>
      <c r="AK41" s="266"/>
      <c r="AL41" s="266"/>
    </row>
    <row r="42" spans="1:38" s="220" customFormat="1" ht="13.15" hidden="1" customHeight="1">
      <c r="A42" s="306">
        <v>6</v>
      </c>
      <c r="B42" s="305">
        <v>44748</v>
      </c>
      <c r="C42" s="308"/>
      <c r="D42" s="308" t="s">
        <v>883</v>
      </c>
      <c r="E42" s="306" t="s">
        <v>558</v>
      </c>
      <c r="F42" s="306">
        <v>1361.5</v>
      </c>
      <c r="G42" s="306">
        <v>1335</v>
      </c>
      <c r="H42" s="309">
        <v>1384</v>
      </c>
      <c r="I42" s="309" t="s">
        <v>884</v>
      </c>
      <c r="J42" s="310" t="s">
        <v>888</v>
      </c>
      <c r="K42" s="309">
        <f t="shared" si="25"/>
        <v>22.5</v>
      </c>
      <c r="L42" s="311">
        <f t="shared" si="26"/>
        <v>460.18000000000006</v>
      </c>
      <c r="M42" s="312">
        <f t="shared" si="27"/>
        <v>10227.32</v>
      </c>
      <c r="N42" s="309">
        <v>475</v>
      </c>
      <c r="O42" s="310" t="s">
        <v>556</v>
      </c>
      <c r="P42" s="305">
        <v>44749</v>
      </c>
      <c r="Q42" s="222"/>
      <c r="R42" s="226" t="s">
        <v>830</v>
      </c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66"/>
      <c r="AG42" s="263"/>
      <c r="AH42" s="222"/>
      <c r="AI42" s="222"/>
      <c r="AJ42" s="266"/>
      <c r="AK42" s="266"/>
      <c r="AL42" s="266"/>
    </row>
    <row r="43" spans="1:38" s="220" customFormat="1" ht="13.15" hidden="1" customHeight="1">
      <c r="A43" s="306">
        <v>7</v>
      </c>
      <c r="B43" s="305">
        <v>44748</v>
      </c>
      <c r="C43" s="308"/>
      <c r="D43" s="308" t="s">
        <v>885</v>
      </c>
      <c r="E43" s="306" t="s">
        <v>558</v>
      </c>
      <c r="F43" s="306">
        <v>576</v>
      </c>
      <c r="G43" s="306">
        <v>562</v>
      </c>
      <c r="H43" s="309">
        <v>587</v>
      </c>
      <c r="I43" s="309" t="s">
        <v>886</v>
      </c>
      <c r="J43" s="310" t="s">
        <v>889</v>
      </c>
      <c r="K43" s="309">
        <f t="shared" si="25"/>
        <v>11</v>
      </c>
      <c r="L43" s="311">
        <f t="shared" si="26"/>
        <v>359.53750000000008</v>
      </c>
      <c r="M43" s="312">
        <f t="shared" si="27"/>
        <v>9265.4624999999996</v>
      </c>
      <c r="N43" s="309">
        <v>875</v>
      </c>
      <c r="O43" s="310" t="s">
        <v>556</v>
      </c>
      <c r="P43" s="305">
        <v>44749</v>
      </c>
      <c r="Q43" s="222"/>
      <c r="R43" s="226" t="s">
        <v>557</v>
      </c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66"/>
      <c r="AG43" s="263"/>
      <c r="AH43" s="222"/>
      <c r="AI43" s="222"/>
      <c r="AJ43" s="266"/>
      <c r="AK43" s="266"/>
      <c r="AL43" s="266"/>
    </row>
    <row r="44" spans="1:38" s="220" customFormat="1" ht="13.15" hidden="1" customHeight="1">
      <c r="A44" s="306">
        <v>8</v>
      </c>
      <c r="B44" s="305">
        <v>44749</v>
      </c>
      <c r="C44" s="308"/>
      <c r="D44" s="308" t="s">
        <v>891</v>
      </c>
      <c r="E44" s="306" t="s">
        <v>558</v>
      </c>
      <c r="F44" s="306">
        <v>743.5</v>
      </c>
      <c r="G44" s="306">
        <v>734.5</v>
      </c>
      <c r="H44" s="309">
        <v>751.5</v>
      </c>
      <c r="I44" s="309" t="s">
        <v>890</v>
      </c>
      <c r="J44" s="310" t="s">
        <v>892</v>
      </c>
      <c r="K44" s="309">
        <f t="shared" ref="K44:K46" si="28">H44-F44</f>
        <v>8</v>
      </c>
      <c r="L44" s="311">
        <f t="shared" ref="L44:L46" si="29">(H44*N44)*0.07%</f>
        <v>723.31875000000014</v>
      </c>
      <c r="M44" s="312">
        <f t="shared" ref="M44:M46" si="30">(K44*N44)-L44</f>
        <v>10276.68125</v>
      </c>
      <c r="N44" s="309">
        <v>1375</v>
      </c>
      <c r="O44" s="310" t="s">
        <v>556</v>
      </c>
      <c r="P44" s="305">
        <v>44750</v>
      </c>
      <c r="Q44" s="222"/>
      <c r="R44" s="226" t="s">
        <v>557</v>
      </c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66"/>
      <c r="AG44" s="263"/>
      <c r="AH44" s="222"/>
      <c r="AI44" s="222"/>
      <c r="AJ44" s="266"/>
      <c r="AK44" s="266"/>
      <c r="AL44" s="266"/>
    </row>
    <row r="45" spans="1:38" s="220" customFormat="1" ht="13.15" hidden="1" customHeight="1">
      <c r="A45" s="306">
        <v>9</v>
      </c>
      <c r="B45" s="305">
        <v>44750</v>
      </c>
      <c r="C45" s="308"/>
      <c r="D45" s="308" t="s">
        <v>894</v>
      </c>
      <c r="E45" s="306" t="s">
        <v>558</v>
      </c>
      <c r="F45" s="306">
        <v>2755</v>
      </c>
      <c r="G45" s="306">
        <v>2710</v>
      </c>
      <c r="H45" s="309">
        <v>2797.5</v>
      </c>
      <c r="I45" s="309" t="s">
        <v>895</v>
      </c>
      <c r="J45" s="310" t="s">
        <v>899</v>
      </c>
      <c r="K45" s="309">
        <f t="shared" si="28"/>
        <v>42.5</v>
      </c>
      <c r="L45" s="311">
        <f t="shared" si="29"/>
        <v>489.56250000000006</v>
      </c>
      <c r="M45" s="312">
        <f t="shared" si="30"/>
        <v>10135.4375</v>
      </c>
      <c r="N45" s="309">
        <v>250</v>
      </c>
      <c r="O45" s="310" t="s">
        <v>556</v>
      </c>
      <c r="P45" s="305">
        <v>44753</v>
      </c>
      <c r="Q45" s="222"/>
      <c r="R45" s="226" t="s">
        <v>830</v>
      </c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66"/>
      <c r="AG45" s="263"/>
      <c r="AH45" s="222"/>
      <c r="AI45" s="222"/>
      <c r="AJ45" s="266"/>
      <c r="AK45" s="266"/>
      <c r="AL45" s="266"/>
    </row>
    <row r="46" spans="1:38" s="220" customFormat="1" ht="13.15" hidden="1" customHeight="1">
      <c r="A46" s="306">
        <v>10</v>
      </c>
      <c r="B46" s="334">
        <v>44753</v>
      </c>
      <c r="C46" s="308"/>
      <c r="D46" s="308" t="s">
        <v>836</v>
      </c>
      <c r="E46" s="306" t="s">
        <v>558</v>
      </c>
      <c r="F46" s="306">
        <v>2235</v>
      </c>
      <c r="G46" s="306">
        <v>2190</v>
      </c>
      <c r="H46" s="309">
        <v>2280</v>
      </c>
      <c r="I46" s="309" t="s">
        <v>896</v>
      </c>
      <c r="J46" s="310" t="s">
        <v>913</v>
      </c>
      <c r="K46" s="309">
        <f t="shared" si="28"/>
        <v>45</v>
      </c>
      <c r="L46" s="311">
        <f t="shared" si="29"/>
        <v>399.00000000000006</v>
      </c>
      <c r="M46" s="312">
        <f t="shared" si="30"/>
        <v>10851</v>
      </c>
      <c r="N46" s="309">
        <v>250</v>
      </c>
      <c r="O46" s="310" t="s">
        <v>556</v>
      </c>
      <c r="P46" s="305">
        <v>44755</v>
      </c>
      <c r="Q46" s="222"/>
      <c r="R46" s="226" t="s">
        <v>830</v>
      </c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66"/>
      <c r="AG46" s="263"/>
      <c r="AH46" s="222"/>
      <c r="AI46" s="222"/>
      <c r="AJ46" s="266"/>
      <c r="AK46" s="266"/>
      <c r="AL46" s="266"/>
    </row>
    <row r="47" spans="1:38" s="220" customFormat="1" ht="13.15" hidden="1" customHeight="1">
      <c r="A47" s="306">
        <v>11</v>
      </c>
      <c r="B47" s="334">
        <v>44753</v>
      </c>
      <c r="C47" s="308"/>
      <c r="D47" s="308" t="s">
        <v>897</v>
      </c>
      <c r="E47" s="306" t="s">
        <v>558</v>
      </c>
      <c r="F47" s="306">
        <v>16110</v>
      </c>
      <c r="G47" s="306">
        <v>15970</v>
      </c>
      <c r="H47" s="309">
        <v>16210</v>
      </c>
      <c r="I47" s="309" t="s">
        <v>898</v>
      </c>
      <c r="J47" s="310" t="s">
        <v>819</v>
      </c>
      <c r="K47" s="309">
        <f t="shared" ref="K47" si="31">H47-F47</f>
        <v>100</v>
      </c>
      <c r="L47" s="311">
        <f t="shared" ref="L47" si="32">(H47*N47)*0.07%</f>
        <v>567.35000000000014</v>
      </c>
      <c r="M47" s="312">
        <f t="shared" ref="M47" si="33">(K47*N47)-L47</f>
        <v>4432.6499999999996</v>
      </c>
      <c r="N47" s="309">
        <v>50</v>
      </c>
      <c r="O47" s="310" t="s">
        <v>556</v>
      </c>
      <c r="P47" s="305">
        <v>44753</v>
      </c>
      <c r="Q47" s="222"/>
      <c r="R47" s="226" t="s">
        <v>557</v>
      </c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66"/>
      <c r="AG47" s="263"/>
      <c r="AH47" s="222"/>
      <c r="AI47" s="222"/>
      <c r="AJ47" s="266"/>
      <c r="AK47" s="266"/>
      <c r="AL47" s="266"/>
    </row>
    <row r="48" spans="1:38" s="220" customFormat="1" ht="13.15" hidden="1" customHeight="1">
      <c r="A48" s="360">
        <v>12</v>
      </c>
      <c r="B48" s="341">
        <v>44753</v>
      </c>
      <c r="C48" s="361"/>
      <c r="D48" s="361" t="s">
        <v>900</v>
      </c>
      <c r="E48" s="360" t="s">
        <v>558</v>
      </c>
      <c r="F48" s="360">
        <v>579.5</v>
      </c>
      <c r="G48" s="360">
        <v>569</v>
      </c>
      <c r="H48" s="345">
        <v>569</v>
      </c>
      <c r="I48" s="345" t="s">
        <v>901</v>
      </c>
      <c r="J48" s="344" t="s">
        <v>907</v>
      </c>
      <c r="K48" s="345">
        <f t="shared" ref="K48:K49" si="34">H48-F48</f>
        <v>-10.5</v>
      </c>
      <c r="L48" s="346">
        <f t="shared" ref="L48:L49" si="35">(H48*N48)*0.07%</f>
        <v>537.70500000000004</v>
      </c>
      <c r="M48" s="347">
        <f t="shared" ref="M48:M49" si="36">(K48*N48)-L48</f>
        <v>-14712.705</v>
      </c>
      <c r="N48" s="345">
        <v>1350</v>
      </c>
      <c r="O48" s="344" t="s">
        <v>568</v>
      </c>
      <c r="P48" s="348">
        <v>44754</v>
      </c>
      <c r="Q48" s="222"/>
      <c r="R48" s="226" t="s">
        <v>830</v>
      </c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66"/>
      <c r="AG48" s="263"/>
      <c r="AH48" s="222"/>
      <c r="AI48" s="222"/>
      <c r="AJ48" s="266"/>
      <c r="AK48" s="266"/>
      <c r="AL48" s="266"/>
    </row>
    <row r="49" spans="1:38" s="220" customFormat="1" ht="13.15" hidden="1" customHeight="1">
      <c r="A49" s="362">
        <v>13</v>
      </c>
      <c r="B49" s="363">
        <v>44754</v>
      </c>
      <c r="C49" s="364"/>
      <c r="D49" s="364" t="s">
        <v>904</v>
      </c>
      <c r="E49" s="362" t="s">
        <v>558</v>
      </c>
      <c r="F49" s="362">
        <v>16100</v>
      </c>
      <c r="G49" s="362">
        <v>15970</v>
      </c>
      <c r="H49" s="351">
        <v>16115</v>
      </c>
      <c r="I49" s="351" t="s">
        <v>898</v>
      </c>
      <c r="J49" s="350" t="s">
        <v>912</v>
      </c>
      <c r="K49" s="351">
        <f t="shared" si="34"/>
        <v>15</v>
      </c>
      <c r="L49" s="352">
        <f t="shared" si="35"/>
        <v>564.02500000000009</v>
      </c>
      <c r="M49" s="353">
        <f t="shared" si="36"/>
        <v>185.97499999999991</v>
      </c>
      <c r="N49" s="351">
        <v>50</v>
      </c>
      <c r="O49" s="350" t="s">
        <v>677</v>
      </c>
      <c r="P49" s="354">
        <v>44755</v>
      </c>
      <c r="Q49" s="222"/>
      <c r="R49" s="226" t="s">
        <v>557</v>
      </c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66"/>
      <c r="AG49" s="263"/>
      <c r="AH49" s="222"/>
      <c r="AI49" s="222"/>
      <c r="AJ49" s="266"/>
      <c r="AK49" s="266"/>
      <c r="AL49" s="266"/>
    </row>
    <row r="50" spans="1:38" s="220" customFormat="1" ht="13.15" hidden="1" customHeight="1">
      <c r="A50" s="360">
        <v>14</v>
      </c>
      <c r="B50" s="341">
        <v>44754</v>
      </c>
      <c r="C50" s="361"/>
      <c r="D50" s="361" t="s">
        <v>905</v>
      </c>
      <c r="E50" s="360" t="s">
        <v>558</v>
      </c>
      <c r="F50" s="360">
        <v>645</v>
      </c>
      <c r="G50" s="360">
        <v>632</v>
      </c>
      <c r="H50" s="345">
        <v>632</v>
      </c>
      <c r="I50" s="345" t="s">
        <v>906</v>
      </c>
      <c r="J50" s="344" t="s">
        <v>908</v>
      </c>
      <c r="K50" s="345">
        <f t="shared" ref="K50" si="37">H50-F50</f>
        <v>-13</v>
      </c>
      <c r="L50" s="346">
        <f t="shared" ref="L50:L52" si="38">(H50*N50)*0.07%</f>
        <v>442.40000000000009</v>
      </c>
      <c r="M50" s="347">
        <f t="shared" ref="M50:M52" si="39">(K50*N50)-L50</f>
        <v>-13442.4</v>
      </c>
      <c r="N50" s="345">
        <v>1000</v>
      </c>
      <c r="O50" s="344" t="s">
        <v>568</v>
      </c>
      <c r="P50" s="348">
        <v>44754</v>
      </c>
      <c r="Q50" s="222"/>
      <c r="R50" s="226" t="s">
        <v>830</v>
      </c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66"/>
      <c r="AG50" s="263"/>
      <c r="AH50" s="222"/>
      <c r="AI50" s="222"/>
      <c r="AJ50" s="266"/>
      <c r="AK50" s="266"/>
      <c r="AL50" s="266"/>
    </row>
    <row r="51" spans="1:38" s="220" customFormat="1" ht="13.15" hidden="1" customHeight="1">
      <c r="A51" s="306">
        <v>15</v>
      </c>
      <c r="B51" s="334">
        <v>44755</v>
      </c>
      <c r="C51" s="308"/>
      <c r="D51" s="308" t="s">
        <v>909</v>
      </c>
      <c r="E51" s="306" t="s">
        <v>893</v>
      </c>
      <c r="F51" s="306">
        <v>35330</v>
      </c>
      <c r="G51" s="306">
        <v>35640</v>
      </c>
      <c r="H51" s="309">
        <v>35140</v>
      </c>
      <c r="I51" s="309" t="s">
        <v>910</v>
      </c>
      <c r="J51" s="310" t="s">
        <v>911</v>
      </c>
      <c r="K51" s="309">
        <f>F51-H51</f>
        <v>190</v>
      </c>
      <c r="L51" s="311">
        <f t="shared" si="38"/>
        <v>614.95000000000005</v>
      </c>
      <c r="M51" s="312">
        <f t="shared" si="39"/>
        <v>4135.05</v>
      </c>
      <c r="N51" s="309">
        <v>25</v>
      </c>
      <c r="O51" s="310" t="s">
        <v>556</v>
      </c>
      <c r="P51" s="305">
        <v>44755</v>
      </c>
      <c r="Q51" s="222"/>
      <c r="R51" s="226" t="s">
        <v>557</v>
      </c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66"/>
      <c r="AG51" s="263"/>
      <c r="AH51" s="222"/>
      <c r="AI51" s="222"/>
      <c r="AJ51" s="266"/>
      <c r="AK51" s="266"/>
      <c r="AL51" s="266"/>
    </row>
    <row r="52" spans="1:38" s="220" customFormat="1" ht="13.15" hidden="1" customHeight="1">
      <c r="A52" s="306">
        <v>16</v>
      </c>
      <c r="B52" s="305">
        <v>44756</v>
      </c>
      <c r="C52" s="308"/>
      <c r="D52" s="308" t="s">
        <v>879</v>
      </c>
      <c r="E52" s="306" t="s">
        <v>558</v>
      </c>
      <c r="F52" s="306">
        <v>2647.5</v>
      </c>
      <c r="G52" s="306">
        <v>2600</v>
      </c>
      <c r="H52" s="309">
        <v>2681</v>
      </c>
      <c r="I52" s="309" t="s">
        <v>916</v>
      </c>
      <c r="J52" s="310" t="s">
        <v>928</v>
      </c>
      <c r="K52" s="309">
        <f t="shared" ref="K52" si="40">H52-F52</f>
        <v>33.5</v>
      </c>
      <c r="L52" s="311">
        <f t="shared" si="38"/>
        <v>516.09250000000009</v>
      </c>
      <c r="M52" s="312">
        <f t="shared" si="39"/>
        <v>8696.4074999999993</v>
      </c>
      <c r="N52" s="309">
        <v>275</v>
      </c>
      <c r="O52" s="310" t="s">
        <v>556</v>
      </c>
      <c r="P52" s="305">
        <v>44757</v>
      </c>
      <c r="Q52" s="222"/>
      <c r="R52" s="226" t="s">
        <v>830</v>
      </c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66"/>
      <c r="AG52" s="263"/>
      <c r="AH52" s="222"/>
      <c r="AI52" s="222"/>
      <c r="AJ52" s="266"/>
      <c r="AK52" s="266"/>
      <c r="AL52" s="266"/>
    </row>
    <row r="53" spans="1:38" s="220" customFormat="1" ht="13.15" hidden="1" customHeight="1">
      <c r="A53" s="306">
        <v>17</v>
      </c>
      <c r="B53" s="305">
        <v>44756</v>
      </c>
      <c r="C53" s="308"/>
      <c r="D53" s="308" t="s">
        <v>885</v>
      </c>
      <c r="E53" s="306" t="s">
        <v>558</v>
      </c>
      <c r="F53" s="306">
        <v>579.5</v>
      </c>
      <c r="G53" s="306">
        <v>565</v>
      </c>
      <c r="H53" s="309">
        <v>588.5</v>
      </c>
      <c r="I53" s="309" t="s">
        <v>917</v>
      </c>
      <c r="J53" s="310" t="s">
        <v>763</v>
      </c>
      <c r="K53" s="309">
        <f t="shared" ref="K53:K54" si="41">H53-F53</f>
        <v>9</v>
      </c>
      <c r="L53" s="311">
        <f t="shared" ref="L53:L54" si="42">(H53*N53)*0.07%</f>
        <v>360.45625000000007</v>
      </c>
      <c r="M53" s="312">
        <f t="shared" ref="M53:M54" si="43">(K53*N53)-L53</f>
        <v>7514.5437499999998</v>
      </c>
      <c r="N53" s="309">
        <v>875</v>
      </c>
      <c r="O53" s="310" t="s">
        <v>556</v>
      </c>
      <c r="P53" s="305">
        <v>44757</v>
      </c>
      <c r="Q53" s="222"/>
      <c r="R53" s="226" t="s">
        <v>830</v>
      </c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66"/>
      <c r="AG53" s="263"/>
      <c r="AH53" s="222"/>
      <c r="AI53" s="222"/>
      <c r="AJ53" s="266"/>
      <c r="AK53" s="266"/>
      <c r="AL53" s="266"/>
    </row>
    <row r="54" spans="1:38" s="220" customFormat="1" ht="13.15" hidden="1" customHeight="1">
      <c r="A54" s="306">
        <v>18</v>
      </c>
      <c r="B54" s="305">
        <v>44757</v>
      </c>
      <c r="C54" s="308"/>
      <c r="D54" s="308" t="s">
        <v>919</v>
      </c>
      <c r="E54" s="306" t="s">
        <v>558</v>
      </c>
      <c r="F54" s="306">
        <v>675</v>
      </c>
      <c r="G54" s="306">
        <v>661</v>
      </c>
      <c r="H54" s="309">
        <v>684</v>
      </c>
      <c r="I54" s="309" t="s">
        <v>920</v>
      </c>
      <c r="J54" s="310" t="s">
        <v>927</v>
      </c>
      <c r="K54" s="309">
        <f t="shared" si="41"/>
        <v>9</v>
      </c>
      <c r="L54" s="311">
        <f t="shared" si="42"/>
        <v>478.80000000000007</v>
      </c>
      <c r="M54" s="312">
        <f t="shared" si="43"/>
        <v>8521.2000000000007</v>
      </c>
      <c r="N54" s="309">
        <v>1000</v>
      </c>
      <c r="O54" s="310" t="s">
        <v>556</v>
      </c>
      <c r="P54" s="305">
        <v>44757</v>
      </c>
      <c r="Q54" s="222"/>
      <c r="R54" s="226" t="s">
        <v>830</v>
      </c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66"/>
      <c r="AG54" s="263"/>
      <c r="AH54" s="222"/>
      <c r="AI54" s="222"/>
      <c r="AJ54" s="266"/>
      <c r="AK54" s="266"/>
      <c r="AL54" s="266"/>
    </row>
    <row r="55" spans="1:38" s="220" customFormat="1" ht="13.15" hidden="1" customHeight="1">
      <c r="A55" s="306">
        <v>19</v>
      </c>
      <c r="B55" s="305">
        <v>44757</v>
      </c>
      <c r="C55" s="308"/>
      <c r="D55" s="308" t="s">
        <v>921</v>
      </c>
      <c r="E55" s="306" t="s">
        <v>558</v>
      </c>
      <c r="F55" s="306">
        <v>956</v>
      </c>
      <c r="G55" s="309">
        <v>935</v>
      </c>
      <c r="H55" s="309">
        <v>972</v>
      </c>
      <c r="I55" s="309" t="s">
        <v>922</v>
      </c>
      <c r="J55" s="310" t="s">
        <v>880</v>
      </c>
      <c r="K55" s="309">
        <f t="shared" ref="K55:K57" si="44">H55-F55</f>
        <v>16</v>
      </c>
      <c r="L55" s="311">
        <f t="shared" ref="L55:L57" si="45">(H55*N55)*0.07%</f>
        <v>442.26000000000005</v>
      </c>
      <c r="M55" s="312">
        <f t="shared" ref="M55:M57" si="46">(K55*N55)-L55</f>
        <v>9957.74</v>
      </c>
      <c r="N55" s="309">
        <v>650</v>
      </c>
      <c r="O55" s="310" t="s">
        <v>556</v>
      </c>
      <c r="P55" s="305">
        <v>44760</v>
      </c>
      <c r="Q55" s="222"/>
      <c r="R55" s="226" t="s">
        <v>557</v>
      </c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66"/>
      <c r="AG55" s="263"/>
      <c r="AH55" s="222"/>
      <c r="AI55" s="222"/>
      <c r="AJ55" s="266"/>
      <c r="AK55" s="266"/>
      <c r="AL55" s="266"/>
    </row>
    <row r="56" spans="1:38" s="220" customFormat="1" ht="13.15" hidden="1" customHeight="1">
      <c r="A56" s="306">
        <v>20</v>
      </c>
      <c r="B56" s="305">
        <v>44757</v>
      </c>
      <c r="C56" s="308"/>
      <c r="D56" s="308" t="s">
        <v>923</v>
      </c>
      <c r="E56" s="306" t="s">
        <v>558</v>
      </c>
      <c r="F56" s="306">
        <v>1892.5</v>
      </c>
      <c r="G56" s="306">
        <v>1850</v>
      </c>
      <c r="H56" s="309">
        <v>1923</v>
      </c>
      <c r="I56" s="309" t="s">
        <v>924</v>
      </c>
      <c r="J56" s="310" t="s">
        <v>935</v>
      </c>
      <c r="K56" s="309">
        <f t="shared" si="44"/>
        <v>30.5</v>
      </c>
      <c r="L56" s="311">
        <f t="shared" si="45"/>
        <v>403.83000000000004</v>
      </c>
      <c r="M56" s="312">
        <f t="shared" si="46"/>
        <v>8746.17</v>
      </c>
      <c r="N56" s="309">
        <v>300</v>
      </c>
      <c r="O56" s="310" t="s">
        <v>556</v>
      </c>
      <c r="P56" s="305">
        <v>44760</v>
      </c>
      <c r="Q56" s="222"/>
      <c r="R56" s="226" t="s">
        <v>830</v>
      </c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66"/>
      <c r="AG56" s="263"/>
      <c r="AH56" s="222"/>
      <c r="AI56" s="222"/>
      <c r="AJ56" s="266"/>
      <c r="AK56" s="266"/>
      <c r="AL56" s="266"/>
    </row>
    <row r="57" spans="1:38" s="220" customFormat="1" ht="13.15" hidden="1" customHeight="1">
      <c r="A57" s="306">
        <v>21</v>
      </c>
      <c r="B57" s="305">
        <v>44757</v>
      </c>
      <c r="C57" s="308"/>
      <c r="D57" s="308" t="s">
        <v>925</v>
      </c>
      <c r="E57" s="306" t="s">
        <v>558</v>
      </c>
      <c r="F57" s="306">
        <v>391.5</v>
      </c>
      <c r="G57" s="306">
        <v>382</v>
      </c>
      <c r="H57" s="309">
        <v>399</v>
      </c>
      <c r="I57" s="309" t="s">
        <v>926</v>
      </c>
      <c r="J57" s="310" t="s">
        <v>938</v>
      </c>
      <c r="K57" s="309">
        <f t="shared" si="44"/>
        <v>7.5</v>
      </c>
      <c r="L57" s="311">
        <f t="shared" si="45"/>
        <v>418.95000000000005</v>
      </c>
      <c r="M57" s="312">
        <f t="shared" si="46"/>
        <v>10831.05</v>
      </c>
      <c r="N57" s="309">
        <v>1500</v>
      </c>
      <c r="O57" s="310" t="s">
        <v>556</v>
      </c>
      <c r="P57" s="305">
        <v>44761</v>
      </c>
      <c r="Q57" s="222"/>
      <c r="R57" s="226" t="s">
        <v>830</v>
      </c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66"/>
      <c r="AG57" s="263"/>
      <c r="AH57" s="222"/>
      <c r="AI57" s="222"/>
      <c r="AJ57" s="266"/>
      <c r="AK57" s="266"/>
      <c r="AL57" s="266"/>
    </row>
    <row r="58" spans="1:38" s="220" customFormat="1" ht="13.15" hidden="1" customHeight="1">
      <c r="A58" s="360">
        <v>22</v>
      </c>
      <c r="B58" s="348">
        <v>44760</v>
      </c>
      <c r="C58" s="361"/>
      <c r="D58" s="361" t="s">
        <v>929</v>
      </c>
      <c r="E58" s="360" t="s">
        <v>893</v>
      </c>
      <c r="F58" s="360">
        <v>1980</v>
      </c>
      <c r="G58" s="360">
        <v>2030</v>
      </c>
      <c r="H58" s="345">
        <v>2030</v>
      </c>
      <c r="I58" s="345" t="s">
        <v>930</v>
      </c>
      <c r="J58" s="344" t="s">
        <v>937</v>
      </c>
      <c r="K58" s="345">
        <f>F58-H58</f>
        <v>-50</v>
      </c>
      <c r="L58" s="346">
        <f t="shared" ref="L58" si="47">(H58*N58)*0.07%</f>
        <v>355.25000000000006</v>
      </c>
      <c r="M58" s="347">
        <f t="shared" ref="M58" si="48">(K58*N58)-L58</f>
        <v>-12855.25</v>
      </c>
      <c r="N58" s="345">
        <v>250</v>
      </c>
      <c r="O58" s="344" t="s">
        <v>568</v>
      </c>
      <c r="P58" s="348">
        <v>44761</v>
      </c>
      <c r="Q58" s="222"/>
      <c r="R58" s="226" t="s">
        <v>830</v>
      </c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66"/>
      <c r="AG58" s="263"/>
      <c r="AH58" s="222"/>
      <c r="AI58" s="222"/>
      <c r="AJ58" s="266"/>
      <c r="AK58" s="266"/>
      <c r="AL58" s="266"/>
    </row>
    <row r="59" spans="1:38" s="220" customFormat="1" ht="13.15" hidden="1" customHeight="1">
      <c r="A59" s="306">
        <v>23</v>
      </c>
      <c r="B59" s="305">
        <v>44760</v>
      </c>
      <c r="C59" s="308"/>
      <c r="D59" s="308" t="s">
        <v>919</v>
      </c>
      <c r="E59" s="306" t="s">
        <v>558</v>
      </c>
      <c r="F59" s="306">
        <v>673</v>
      </c>
      <c r="G59" s="306">
        <v>658</v>
      </c>
      <c r="H59" s="309">
        <v>681</v>
      </c>
      <c r="I59" s="309" t="s">
        <v>920</v>
      </c>
      <c r="J59" s="310" t="s">
        <v>892</v>
      </c>
      <c r="K59" s="309">
        <f t="shared" ref="K59" si="49">H59-F59</f>
        <v>8</v>
      </c>
      <c r="L59" s="311">
        <f t="shared" ref="L59" si="50">(H59*N59)*0.07%</f>
        <v>476.70000000000005</v>
      </c>
      <c r="M59" s="312">
        <f t="shared" ref="M59" si="51">(K59*N59)-L59</f>
        <v>7523.3</v>
      </c>
      <c r="N59" s="309">
        <v>1000</v>
      </c>
      <c r="O59" s="310" t="s">
        <v>556</v>
      </c>
      <c r="P59" s="305">
        <v>44761</v>
      </c>
      <c r="Q59" s="222"/>
      <c r="R59" s="226" t="s">
        <v>830</v>
      </c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66"/>
      <c r="AG59" s="263"/>
      <c r="AH59" s="222"/>
      <c r="AI59" s="222"/>
      <c r="AJ59" s="266"/>
      <c r="AK59" s="266"/>
      <c r="AL59" s="266"/>
    </row>
    <row r="60" spans="1:38" s="220" customFormat="1" ht="13.15" hidden="1" customHeight="1">
      <c r="A60" s="306">
        <v>24</v>
      </c>
      <c r="B60" s="305">
        <v>44760</v>
      </c>
      <c r="C60" s="308"/>
      <c r="D60" s="308" t="s">
        <v>931</v>
      </c>
      <c r="E60" s="306" t="s">
        <v>558</v>
      </c>
      <c r="F60" s="306">
        <v>6060</v>
      </c>
      <c r="G60" s="306">
        <v>5950</v>
      </c>
      <c r="H60" s="309">
        <v>6145</v>
      </c>
      <c r="I60" s="309" t="s">
        <v>932</v>
      </c>
      <c r="J60" s="310" t="s">
        <v>941</v>
      </c>
      <c r="K60" s="309">
        <f t="shared" ref="K60" si="52">H60-F60</f>
        <v>85</v>
      </c>
      <c r="L60" s="311">
        <f t="shared" ref="L60" si="53">(H60*N60)*0.07%</f>
        <v>537.68750000000011</v>
      </c>
      <c r="M60" s="312">
        <f t="shared" ref="M60" si="54">(K60*N60)-L60</f>
        <v>10087.3125</v>
      </c>
      <c r="N60" s="309">
        <v>125</v>
      </c>
      <c r="O60" s="310" t="s">
        <v>556</v>
      </c>
      <c r="P60" s="305">
        <v>44762</v>
      </c>
      <c r="Q60" s="222"/>
      <c r="R60" s="226" t="s">
        <v>557</v>
      </c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66"/>
      <c r="AG60" s="263"/>
      <c r="AH60" s="222"/>
      <c r="AI60" s="222"/>
      <c r="AJ60" s="266"/>
      <c r="AK60" s="266"/>
      <c r="AL60" s="266"/>
    </row>
    <row r="61" spans="1:38" s="220" customFormat="1" ht="13.15" hidden="1" customHeight="1">
      <c r="A61" s="306">
        <v>25</v>
      </c>
      <c r="B61" s="305">
        <v>44760</v>
      </c>
      <c r="C61" s="308"/>
      <c r="D61" s="308" t="s">
        <v>836</v>
      </c>
      <c r="E61" s="306" t="s">
        <v>558</v>
      </c>
      <c r="F61" s="306">
        <v>2280</v>
      </c>
      <c r="G61" s="306">
        <v>2230</v>
      </c>
      <c r="H61" s="309">
        <v>2300</v>
      </c>
      <c r="I61" s="309" t="s">
        <v>933</v>
      </c>
      <c r="J61" s="310" t="s">
        <v>833</v>
      </c>
      <c r="K61" s="309">
        <f t="shared" ref="K61" si="55">H61-F61</f>
        <v>20</v>
      </c>
      <c r="L61" s="311">
        <f t="shared" ref="L61" si="56">(H61*N61)*0.07%</f>
        <v>402.50000000000006</v>
      </c>
      <c r="M61" s="312">
        <f t="shared" ref="M61" si="57">(K61*N61)-L61</f>
        <v>4597.5</v>
      </c>
      <c r="N61" s="309">
        <v>250</v>
      </c>
      <c r="O61" s="310" t="s">
        <v>556</v>
      </c>
      <c r="P61" s="305">
        <v>44762</v>
      </c>
      <c r="Q61" s="222"/>
      <c r="R61" s="226" t="s">
        <v>830</v>
      </c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66"/>
      <c r="AG61" s="263"/>
      <c r="AH61" s="222"/>
      <c r="AI61" s="222"/>
      <c r="AJ61" s="266"/>
      <c r="AK61" s="266"/>
      <c r="AL61" s="266"/>
    </row>
    <row r="62" spans="1:38" s="220" customFormat="1" ht="13.15" hidden="1" customHeight="1">
      <c r="A62" s="306">
        <v>26</v>
      </c>
      <c r="B62" s="305">
        <v>44760</v>
      </c>
      <c r="C62" s="308"/>
      <c r="D62" s="308" t="s">
        <v>936</v>
      </c>
      <c r="E62" s="306" t="s">
        <v>558</v>
      </c>
      <c r="F62" s="306">
        <v>237.5</v>
      </c>
      <c r="G62" s="306">
        <v>229</v>
      </c>
      <c r="H62" s="309">
        <v>248</v>
      </c>
      <c r="I62" s="309" t="s">
        <v>934</v>
      </c>
      <c r="J62" s="310" t="s">
        <v>887</v>
      </c>
      <c r="K62" s="309">
        <f t="shared" ref="K62" si="58">H62-F62</f>
        <v>10.5</v>
      </c>
      <c r="L62" s="311">
        <f t="shared" ref="L62" si="59">(H62*N62)*0.07%</f>
        <v>269.08000000000004</v>
      </c>
      <c r="M62" s="312">
        <f t="shared" ref="M62" si="60">(K62*N62)-L62</f>
        <v>16005.92</v>
      </c>
      <c r="N62" s="309">
        <v>1550</v>
      </c>
      <c r="O62" s="310" t="s">
        <v>556</v>
      </c>
      <c r="P62" s="305">
        <v>44762</v>
      </c>
      <c r="Q62" s="222"/>
      <c r="R62" s="226" t="s">
        <v>557</v>
      </c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66"/>
      <c r="AG62" s="263"/>
      <c r="AH62" s="222"/>
      <c r="AI62" s="222"/>
      <c r="AJ62" s="266"/>
      <c r="AK62" s="266"/>
      <c r="AL62" s="266"/>
    </row>
    <row r="63" spans="1:38" s="220" customFormat="1" ht="13.15" hidden="1" customHeight="1">
      <c r="A63" s="360">
        <v>27</v>
      </c>
      <c r="B63" s="348">
        <v>44761</v>
      </c>
      <c r="C63" s="361"/>
      <c r="D63" s="361" t="s">
        <v>939</v>
      </c>
      <c r="E63" s="360" t="s">
        <v>558</v>
      </c>
      <c r="F63" s="360">
        <v>1217</v>
      </c>
      <c r="G63" s="360">
        <v>1200</v>
      </c>
      <c r="H63" s="345">
        <v>1201</v>
      </c>
      <c r="I63" s="345" t="s">
        <v>940</v>
      </c>
      <c r="J63" s="344" t="s">
        <v>942</v>
      </c>
      <c r="K63" s="345">
        <f t="shared" ref="K63" si="61">H63-F63</f>
        <v>-16</v>
      </c>
      <c r="L63" s="346">
        <f t="shared" ref="L63:L67" si="62">(H63*N63)*0.07%</f>
        <v>609.50750000000005</v>
      </c>
      <c r="M63" s="347">
        <f t="shared" ref="M63:M67" si="63">(K63*N63)-L63</f>
        <v>-12209.5075</v>
      </c>
      <c r="N63" s="345">
        <v>725</v>
      </c>
      <c r="O63" s="344" t="s">
        <v>568</v>
      </c>
      <c r="P63" s="348">
        <v>44761</v>
      </c>
      <c r="Q63" s="222"/>
      <c r="R63" s="226" t="s">
        <v>830</v>
      </c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66"/>
      <c r="AG63" s="263"/>
      <c r="AH63" s="222"/>
      <c r="AI63" s="222"/>
      <c r="AJ63" s="266"/>
      <c r="AK63" s="266"/>
      <c r="AL63" s="266"/>
    </row>
    <row r="64" spans="1:38" s="220" customFormat="1" ht="13.15" hidden="1" customHeight="1">
      <c r="A64" s="360">
        <v>28</v>
      </c>
      <c r="B64" s="348">
        <v>44762</v>
      </c>
      <c r="C64" s="361"/>
      <c r="D64" s="361" t="s">
        <v>943</v>
      </c>
      <c r="E64" s="360" t="s">
        <v>893</v>
      </c>
      <c r="F64" s="360">
        <v>2705</v>
      </c>
      <c r="G64" s="360">
        <v>2750</v>
      </c>
      <c r="H64" s="345">
        <v>2750</v>
      </c>
      <c r="I64" s="345" t="s">
        <v>944</v>
      </c>
      <c r="J64" s="344" t="s">
        <v>947</v>
      </c>
      <c r="K64" s="345">
        <f>F64-H64</f>
        <v>-45</v>
      </c>
      <c r="L64" s="346">
        <f t="shared" si="62"/>
        <v>529.37500000000011</v>
      </c>
      <c r="M64" s="347">
        <f t="shared" si="63"/>
        <v>-12904.375</v>
      </c>
      <c r="N64" s="345">
        <v>275</v>
      </c>
      <c r="O64" s="344" t="s">
        <v>568</v>
      </c>
      <c r="P64" s="348">
        <v>44763</v>
      </c>
      <c r="Q64" s="222"/>
      <c r="R64" s="226" t="s">
        <v>557</v>
      </c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66"/>
      <c r="AG64" s="263"/>
      <c r="AH64" s="222"/>
      <c r="AI64" s="222"/>
      <c r="AJ64" s="266"/>
      <c r="AK64" s="266"/>
      <c r="AL64" s="266"/>
    </row>
    <row r="65" spans="1:38" s="220" customFormat="1" ht="13.15" hidden="1" customHeight="1">
      <c r="A65" s="360">
        <v>29</v>
      </c>
      <c r="B65" s="348">
        <v>44762</v>
      </c>
      <c r="C65" s="361"/>
      <c r="D65" s="361" t="s">
        <v>945</v>
      </c>
      <c r="E65" s="360" t="s">
        <v>558</v>
      </c>
      <c r="F65" s="360">
        <v>1855</v>
      </c>
      <c r="G65" s="360">
        <v>1810</v>
      </c>
      <c r="H65" s="345">
        <v>1812</v>
      </c>
      <c r="I65" s="345" t="s">
        <v>946</v>
      </c>
      <c r="J65" s="344" t="s">
        <v>908</v>
      </c>
      <c r="K65" s="345">
        <f t="shared" ref="K65:K67" si="64">H65-F65</f>
        <v>-43</v>
      </c>
      <c r="L65" s="346">
        <f t="shared" si="62"/>
        <v>348.81000000000006</v>
      </c>
      <c r="M65" s="347">
        <f t="shared" si="63"/>
        <v>-12173.81</v>
      </c>
      <c r="N65" s="345">
        <v>275</v>
      </c>
      <c r="O65" s="344" t="s">
        <v>568</v>
      </c>
      <c r="P65" s="348">
        <v>44763</v>
      </c>
      <c r="Q65" s="222"/>
      <c r="R65" s="226" t="s">
        <v>830</v>
      </c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66"/>
      <c r="AG65" s="263"/>
      <c r="AH65" s="222"/>
      <c r="AI65" s="222"/>
      <c r="AJ65" s="266"/>
      <c r="AK65" s="266"/>
      <c r="AL65" s="266"/>
    </row>
    <row r="66" spans="1:38" s="220" customFormat="1" ht="13.15" hidden="1" customHeight="1">
      <c r="A66" s="362">
        <v>30</v>
      </c>
      <c r="B66" s="354">
        <v>44763</v>
      </c>
      <c r="C66" s="364"/>
      <c r="D66" s="364" t="s">
        <v>948</v>
      </c>
      <c r="E66" s="362" t="s">
        <v>558</v>
      </c>
      <c r="F66" s="362">
        <v>973</v>
      </c>
      <c r="G66" s="362">
        <v>953</v>
      </c>
      <c r="H66" s="351">
        <v>974</v>
      </c>
      <c r="I66" s="351" t="s">
        <v>949</v>
      </c>
      <c r="J66" s="350" t="s">
        <v>783</v>
      </c>
      <c r="K66" s="351">
        <f t="shared" si="64"/>
        <v>1</v>
      </c>
      <c r="L66" s="352">
        <f t="shared" si="62"/>
        <v>443.17000000000007</v>
      </c>
      <c r="M66" s="353">
        <f t="shared" si="63"/>
        <v>206.82999999999993</v>
      </c>
      <c r="N66" s="351">
        <v>650</v>
      </c>
      <c r="O66" s="350" t="s">
        <v>677</v>
      </c>
      <c r="P66" s="354">
        <v>44767</v>
      </c>
      <c r="Q66" s="222"/>
      <c r="R66" s="226" t="s">
        <v>557</v>
      </c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66"/>
      <c r="AG66" s="263"/>
      <c r="AH66" s="222"/>
      <c r="AI66" s="222"/>
      <c r="AJ66" s="266"/>
      <c r="AK66" s="266"/>
      <c r="AL66" s="266"/>
    </row>
    <row r="67" spans="1:38" s="220" customFormat="1" ht="13.15" hidden="1" customHeight="1">
      <c r="A67" s="306">
        <v>31</v>
      </c>
      <c r="B67" s="305">
        <v>44767</v>
      </c>
      <c r="C67" s="308"/>
      <c r="D67" s="308" t="s">
        <v>951</v>
      </c>
      <c r="E67" s="306" t="s">
        <v>558</v>
      </c>
      <c r="F67" s="306">
        <v>2320</v>
      </c>
      <c r="G67" s="306">
        <v>2270</v>
      </c>
      <c r="H67" s="309">
        <v>2349</v>
      </c>
      <c r="I67" s="309" t="s">
        <v>952</v>
      </c>
      <c r="J67" s="310" t="s">
        <v>954</v>
      </c>
      <c r="K67" s="309">
        <f t="shared" si="64"/>
        <v>29</v>
      </c>
      <c r="L67" s="311">
        <f t="shared" si="62"/>
        <v>411.07500000000005</v>
      </c>
      <c r="M67" s="312">
        <f t="shared" si="63"/>
        <v>6838.9250000000002</v>
      </c>
      <c r="N67" s="309">
        <v>250</v>
      </c>
      <c r="O67" s="310" t="s">
        <v>556</v>
      </c>
      <c r="P67" s="305">
        <v>44769</v>
      </c>
      <c r="Q67" s="222"/>
      <c r="R67" s="226" t="s">
        <v>557</v>
      </c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66"/>
      <c r="AG67" s="263"/>
      <c r="AH67" s="222"/>
      <c r="AI67" s="222"/>
      <c r="AJ67" s="266"/>
      <c r="AK67" s="266"/>
      <c r="AL67" s="266"/>
    </row>
    <row r="68" spans="1:38" s="220" customFormat="1" ht="13.15" hidden="1" customHeight="1">
      <c r="A68" s="360">
        <v>32</v>
      </c>
      <c r="B68" s="348">
        <v>44768</v>
      </c>
      <c r="C68" s="361"/>
      <c r="D68" s="361" t="s">
        <v>953</v>
      </c>
      <c r="E68" s="360" t="s">
        <v>558</v>
      </c>
      <c r="F68" s="360">
        <v>773.5</v>
      </c>
      <c r="G68" s="360">
        <v>758</v>
      </c>
      <c r="H68" s="345">
        <v>761</v>
      </c>
      <c r="I68" s="345" t="s">
        <v>666</v>
      </c>
      <c r="J68" s="344" t="s">
        <v>903</v>
      </c>
      <c r="K68" s="345">
        <f t="shared" ref="K68:K71" si="65">H68-F68</f>
        <v>-12.5</v>
      </c>
      <c r="L68" s="346">
        <f t="shared" ref="L68:L71" si="66">(H68*N68)*0.07%</f>
        <v>452.79500000000007</v>
      </c>
      <c r="M68" s="347">
        <f t="shared" ref="M68:M71" si="67">(K68*N68)-L68</f>
        <v>-11077.795</v>
      </c>
      <c r="N68" s="345">
        <v>850</v>
      </c>
      <c r="O68" s="344" t="s">
        <v>568</v>
      </c>
      <c r="P68" s="348">
        <v>44768</v>
      </c>
      <c r="Q68" s="222"/>
      <c r="R68" s="226" t="s">
        <v>830</v>
      </c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66"/>
      <c r="AG68" s="263"/>
      <c r="AH68" s="222"/>
      <c r="AI68" s="222"/>
      <c r="AJ68" s="266"/>
      <c r="AK68" s="266"/>
      <c r="AL68" s="266"/>
    </row>
    <row r="69" spans="1:38" s="220" customFormat="1" ht="13.15" hidden="1" customHeight="1">
      <c r="A69" s="306">
        <v>33</v>
      </c>
      <c r="B69" s="305">
        <v>44770</v>
      </c>
      <c r="C69" s="308"/>
      <c r="D69" s="308" t="s">
        <v>955</v>
      </c>
      <c r="E69" s="306" t="s">
        <v>558</v>
      </c>
      <c r="F69" s="306">
        <v>2240</v>
      </c>
      <c r="G69" s="306">
        <v>2170</v>
      </c>
      <c r="H69" s="309">
        <v>2290</v>
      </c>
      <c r="I69" s="309" t="s">
        <v>956</v>
      </c>
      <c r="J69" s="310" t="s">
        <v>961</v>
      </c>
      <c r="K69" s="309">
        <f t="shared" si="65"/>
        <v>50</v>
      </c>
      <c r="L69" s="311">
        <f t="shared" si="66"/>
        <v>280.52500000000003</v>
      </c>
      <c r="M69" s="312">
        <f t="shared" si="67"/>
        <v>8469.4750000000004</v>
      </c>
      <c r="N69" s="309">
        <v>175</v>
      </c>
      <c r="O69" s="310" t="s">
        <v>556</v>
      </c>
      <c r="P69" s="305">
        <v>44771</v>
      </c>
      <c r="Q69" s="222"/>
      <c r="R69" s="226" t="s">
        <v>830</v>
      </c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66"/>
      <c r="AG69" s="263"/>
      <c r="AH69" s="222"/>
      <c r="AI69" s="222"/>
      <c r="AJ69" s="266"/>
      <c r="AK69" s="266"/>
      <c r="AL69" s="266"/>
    </row>
    <row r="70" spans="1:38" s="220" customFormat="1" ht="13.15" hidden="1" customHeight="1">
      <c r="A70" s="306">
        <v>34</v>
      </c>
      <c r="B70" s="305">
        <v>44770</v>
      </c>
      <c r="C70" s="308"/>
      <c r="D70" s="308" t="s">
        <v>957</v>
      </c>
      <c r="E70" s="306" t="s">
        <v>558</v>
      </c>
      <c r="F70" s="306">
        <v>1031</v>
      </c>
      <c r="G70" s="306">
        <v>1005</v>
      </c>
      <c r="H70" s="309">
        <v>1049</v>
      </c>
      <c r="I70" s="309" t="s">
        <v>958</v>
      </c>
      <c r="J70" s="310" t="s">
        <v>962</v>
      </c>
      <c r="K70" s="309">
        <f t="shared" si="65"/>
        <v>18</v>
      </c>
      <c r="L70" s="311">
        <f t="shared" si="66"/>
        <v>367.15000000000003</v>
      </c>
      <c r="M70" s="312">
        <f t="shared" si="67"/>
        <v>8632.85</v>
      </c>
      <c r="N70" s="309">
        <v>500</v>
      </c>
      <c r="O70" s="310" t="s">
        <v>556</v>
      </c>
      <c r="P70" s="305">
        <v>44771</v>
      </c>
      <c r="Q70" s="222"/>
      <c r="R70" s="226" t="s">
        <v>557</v>
      </c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66"/>
      <c r="AG70" s="263"/>
      <c r="AH70" s="222"/>
      <c r="AI70" s="222"/>
      <c r="AJ70" s="266"/>
      <c r="AK70" s="266"/>
      <c r="AL70" s="266"/>
    </row>
    <row r="71" spans="1:38" s="220" customFormat="1" ht="13.15" hidden="1" customHeight="1">
      <c r="A71" s="306">
        <v>35</v>
      </c>
      <c r="B71" s="305">
        <v>44770</v>
      </c>
      <c r="C71" s="308"/>
      <c r="D71" s="308" t="s">
        <v>951</v>
      </c>
      <c r="E71" s="306" t="s">
        <v>558</v>
      </c>
      <c r="F71" s="306">
        <v>2400</v>
      </c>
      <c r="G71" s="306">
        <v>2349</v>
      </c>
      <c r="H71" s="309">
        <v>2435</v>
      </c>
      <c r="I71" s="309" t="s">
        <v>959</v>
      </c>
      <c r="J71" s="310" t="s">
        <v>963</v>
      </c>
      <c r="K71" s="309">
        <f t="shared" si="65"/>
        <v>35</v>
      </c>
      <c r="L71" s="311">
        <f t="shared" si="66"/>
        <v>426.12500000000006</v>
      </c>
      <c r="M71" s="312">
        <f t="shared" si="67"/>
        <v>8323.875</v>
      </c>
      <c r="N71" s="309">
        <v>250</v>
      </c>
      <c r="O71" s="310" t="s">
        <v>556</v>
      </c>
      <c r="P71" s="305">
        <v>44771</v>
      </c>
      <c r="Q71" s="222"/>
      <c r="R71" s="226" t="s">
        <v>830</v>
      </c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66"/>
      <c r="AG71" s="263"/>
      <c r="AH71" s="222"/>
      <c r="AI71" s="222"/>
      <c r="AJ71" s="266"/>
      <c r="AK71" s="266"/>
      <c r="AL71" s="266"/>
    </row>
    <row r="72" spans="1:38" s="220" customFormat="1" ht="13.15" hidden="1" customHeight="1">
      <c r="A72" s="306">
        <v>36</v>
      </c>
      <c r="B72" s="305">
        <v>44771</v>
      </c>
      <c r="C72" s="308"/>
      <c r="D72" s="308" t="s">
        <v>964</v>
      </c>
      <c r="E72" s="306" t="s">
        <v>893</v>
      </c>
      <c r="F72" s="306">
        <v>535</v>
      </c>
      <c r="G72" s="306">
        <v>544</v>
      </c>
      <c r="H72" s="309">
        <v>529.5</v>
      </c>
      <c r="I72" s="309" t="s">
        <v>965</v>
      </c>
      <c r="J72" s="310" t="s">
        <v>966</v>
      </c>
      <c r="K72" s="309">
        <f>F72-H72</f>
        <v>5.5</v>
      </c>
      <c r="L72" s="311">
        <f t="shared" ref="L72:L73" si="68">(H72*N72)*0.07%</f>
        <v>555.97500000000014</v>
      </c>
      <c r="M72" s="312">
        <f t="shared" ref="M72:M73" si="69">(K72*N72)-L72</f>
        <v>7694.0249999999996</v>
      </c>
      <c r="N72" s="309">
        <v>1500</v>
      </c>
      <c r="O72" s="310" t="s">
        <v>556</v>
      </c>
      <c r="P72" s="305">
        <v>44771</v>
      </c>
      <c r="Q72" s="222"/>
      <c r="R72" s="226" t="s">
        <v>557</v>
      </c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66"/>
      <c r="AG72" s="263"/>
      <c r="AH72" s="222"/>
      <c r="AI72" s="222"/>
      <c r="AJ72" s="266"/>
      <c r="AK72" s="266"/>
      <c r="AL72" s="266"/>
    </row>
    <row r="73" spans="1:38" s="220" customFormat="1" ht="13.15" customHeight="1">
      <c r="A73" s="306">
        <v>1</v>
      </c>
      <c r="B73" s="305">
        <v>44771</v>
      </c>
      <c r="C73" s="308"/>
      <c r="D73" s="308" t="s">
        <v>967</v>
      </c>
      <c r="E73" s="306" t="s">
        <v>558</v>
      </c>
      <c r="F73" s="306">
        <v>159.35</v>
      </c>
      <c r="G73" s="306">
        <v>155</v>
      </c>
      <c r="H73" s="309">
        <v>162.30000000000001</v>
      </c>
      <c r="I73" s="309" t="s">
        <v>968</v>
      </c>
      <c r="J73" s="310" t="s">
        <v>978</v>
      </c>
      <c r="K73" s="309">
        <f t="shared" ref="K73" si="70">H73-F73</f>
        <v>2.9500000000000171</v>
      </c>
      <c r="L73" s="311">
        <f t="shared" si="68"/>
        <v>426.03750000000008</v>
      </c>
      <c r="M73" s="312">
        <f t="shared" si="69"/>
        <v>10636.462500000063</v>
      </c>
      <c r="N73" s="309">
        <v>3750</v>
      </c>
      <c r="O73" s="310" t="s">
        <v>556</v>
      </c>
      <c r="P73" s="305">
        <v>44774</v>
      </c>
      <c r="Q73" s="222"/>
      <c r="R73" s="226" t="s">
        <v>557</v>
      </c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66"/>
      <c r="AG73" s="263"/>
      <c r="AH73" s="222"/>
      <c r="AI73" s="222"/>
      <c r="AJ73" s="266"/>
      <c r="AK73" s="266"/>
      <c r="AL73" s="266"/>
    </row>
    <row r="74" spans="1:38" s="220" customFormat="1" ht="13.15" customHeight="1">
      <c r="A74" s="415">
        <v>2</v>
      </c>
      <c r="B74" s="422">
        <v>44771</v>
      </c>
      <c r="C74" s="361"/>
      <c r="D74" s="361" t="s">
        <v>969</v>
      </c>
      <c r="E74" s="360" t="s">
        <v>893</v>
      </c>
      <c r="F74" s="360">
        <v>17130</v>
      </c>
      <c r="G74" s="415">
        <v>17350</v>
      </c>
      <c r="H74" s="345">
        <v>17350</v>
      </c>
      <c r="I74" s="417">
        <v>16900</v>
      </c>
      <c r="J74" s="420" t="s">
        <v>977</v>
      </c>
      <c r="K74" s="372">
        <f>F74-H74</f>
        <v>-220</v>
      </c>
      <c r="L74" s="346">
        <f t="shared" ref="L74" si="71">(H74*N74)*0.07%</f>
        <v>607.25000000000011</v>
      </c>
      <c r="M74" s="415">
        <f>(-171.5*N74)-707</f>
        <v>-9282</v>
      </c>
      <c r="N74" s="415">
        <v>50</v>
      </c>
      <c r="O74" s="417" t="s">
        <v>568</v>
      </c>
      <c r="P74" s="419">
        <v>44774</v>
      </c>
      <c r="Q74" s="222"/>
      <c r="R74" s="226" t="s">
        <v>557</v>
      </c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66"/>
      <c r="AG74" s="263"/>
      <c r="AH74" s="222"/>
      <c r="AI74" s="222"/>
      <c r="AJ74" s="266"/>
      <c r="AK74" s="266"/>
      <c r="AL74" s="266"/>
    </row>
    <row r="75" spans="1:38" s="220" customFormat="1" ht="13.15" customHeight="1">
      <c r="A75" s="416"/>
      <c r="B75" s="423"/>
      <c r="C75" s="361"/>
      <c r="D75" s="361" t="s">
        <v>970</v>
      </c>
      <c r="E75" s="360" t="s">
        <v>893</v>
      </c>
      <c r="F75" s="360">
        <v>67.5</v>
      </c>
      <c r="G75" s="416"/>
      <c r="H75" s="345">
        <v>19</v>
      </c>
      <c r="I75" s="418"/>
      <c r="J75" s="421"/>
      <c r="K75" s="372">
        <f>F75-H75</f>
        <v>48.5</v>
      </c>
      <c r="L75" s="360">
        <v>100</v>
      </c>
      <c r="M75" s="416"/>
      <c r="N75" s="416"/>
      <c r="O75" s="418"/>
      <c r="P75" s="418"/>
      <c r="Q75" s="222"/>
      <c r="R75" s="226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66"/>
      <c r="AG75" s="263"/>
      <c r="AH75" s="222"/>
      <c r="AI75" s="222"/>
      <c r="AJ75" s="266"/>
      <c r="AK75" s="266"/>
      <c r="AL75" s="266"/>
    </row>
    <row r="76" spans="1:38" s="220" customFormat="1" ht="13.15" customHeight="1">
      <c r="A76" s="368">
        <v>3</v>
      </c>
      <c r="B76" s="371">
        <v>44774</v>
      </c>
      <c r="C76" s="279"/>
      <c r="D76" s="279" t="s">
        <v>979</v>
      </c>
      <c r="E76" s="224" t="s">
        <v>558</v>
      </c>
      <c r="F76" s="224" t="s">
        <v>980</v>
      </c>
      <c r="G76" s="368">
        <v>1535</v>
      </c>
      <c r="H76" s="225"/>
      <c r="I76" s="369" t="s">
        <v>981</v>
      </c>
      <c r="J76" s="370" t="s">
        <v>559</v>
      </c>
      <c r="K76" s="279"/>
      <c r="L76" s="224"/>
      <c r="M76" s="224"/>
      <c r="N76" s="224"/>
      <c r="O76" s="225"/>
      <c r="P76" s="225"/>
      <c r="Q76" s="222"/>
      <c r="R76" s="226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66"/>
      <c r="AG76" s="263"/>
      <c r="AH76" s="222"/>
      <c r="AI76" s="222"/>
      <c r="AJ76" s="266"/>
      <c r="AK76" s="266"/>
      <c r="AL76" s="266"/>
    </row>
    <row r="77" spans="1:38" s="220" customFormat="1" ht="13.15" customHeight="1">
      <c r="A77" s="306">
        <v>4</v>
      </c>
      <c r="B77" s="305">
        <v>44775</v>
      </c>
      <c r="C77" s="308"/>
      <c r="D77" s="308" t="s">
        <v>993</v>
      </c>
      <c r="E77" s="306" t="s">
        <v>558</v>
      </c>
      <c r="F77" s="306">
        <v>3050</v>
      </c>
      <c r="G77" s="306">
        <v>2995</v>
      </c>
      <c r="H77" s="309">
        <v>3080</v>
      </c>
      <c r="I77" s="309" t="s">
        <v>994</v>
      </c>
      <c r="J77" s="310" t="s">
        <v>571</v>
      </c>
      <c r="K77" s="309">
        <f t="shared" ref="K77" si="72">H77-F77</f>
        <v>30</v>
      </c>
      <c r="L77" s="311">
        <f t="shared" ref="L77" si="73">(H77*N77)*0.07%</f>
        <v>539.00000000000011</v>
      </c>
      <c r="M77" s="312">
        <f t="shared" ref="M77" si="74">(K77*N77)-L77</f>
        <v>6961</v>
      </c>
      <c r="N77" s="309">
        <v>250</v>
      </c>
      <c r="O77" s="310" t="s">
        <v>556</v>
      </c>
      <c r="P77" s="305">
        <v>44776</v>
      </c>
      <c r="Q77" s="222"/>
      <c r="R77" s="226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66"/>
      <c r="AG77" s="263"/>
      <c r="AH77" s="222"/>
      <c r="AI77" s="222"/>
      <c r="AJ77" s="266"/>
      <c r="AK77" s="266"/>
      <c r="AL77" s="266"/>
    </row>
    <row r="78" spans="1:38" s="220" customFormat="1" ht="13.15" customHeight="1">
      <c r="A78" s="329">
        <v>5</v>
      </c>
      <c r="B78" s="355">
        <v>44776</v>
      </c>
      <c r="C78" s="308"/>
      <c r="D78" s="308" t="s">
        <v>969</v>
      </c>
      <c r="E78" s="306" t="s">
        <v>893</v>
      </c>
      <c r="F78" s="306">
        <v>17370</v>
      </c>
      <c r="G78" s="329">
        <v>17530</v>
      </c>
      <c r="H78" s="309">
        <v>17270</v>
      </c>
      <c r="I78" s="379">
        <v>17000</v>
      </c>
      <c r="J78" s="310" t="s">
        <v>819</v>
      </c>
      <c r="K78" s="309">
        <f>F78-H78</f>
        <v>100</v>
      </c>
      <c r="L78" s="311">
        <f t="shared" ref="L78:L79" si="75">(H78*N78)*0.07%</f>
        <v>604.45000000000005</v>
      </c>
      <c r="M78" s="312">
        <f t="shared" ref="M78:M79" si="76">(K78*N78)-L78</f>
        <v>4395.55</v>
      </c>
      <c r="N78" s="309">
        <v>50</v>
      </c>
      <c r="O78" s="310" t="s">
        <v>556</v>
      </c>
      <c r="P78" s="305">
        <v>44776</v>
      </c>
      <c r="Q78" s="222"/>
      <c r="R78" s="226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66"/>
      <c r="AG78" s="263"/>
      <c r="AH78" s="222"/>
      <c r="AI78" s="222"/>
      <c r="AJ78" s="266"/>
      <c r="AK78" s="266"/>
      <c r="AL78" s="266"/>
    </row>
    <row r="79" spans="1:38" s="220" customFormat="1" ht="13.15" customHeight="1">
      <c r="A79" s="329">
        <v>6</v>
      </c>
      <c r="B79" s="355">
        <v>44776</v>
      </c>
      <c r="C79" s="308"/>
      <c r="D79" s="308" t="s">
        <v>998</v>
      </c>
      <c r="E79" s="306" t="s">
        <v>893</v>
      </c>
      <c r="F79" s="306">
        <v>1800</v>
      </c>
      <c r="G79" s="329">
        <v>1840</v>
      </c>
      <c r="H79" s="401">
        <v>1787.5</v>
      </c>
      <c r="I79" s="309" t="s">
        <v>999</v>
      </c>
      <c r="J79" s="310" t="s">
        <v>1089</v>
      </c>
      <c r="K79" s="309">
        <f>F79-H79</f>
        <v>12.5</v>
      </c>
      <c r="L79" s="311">
        <f t="shared" si="75"/>
        <v>375.37500000000006</v>
      </c>
      <c r="M79" s="312">
        <f t="shared" si="76"/>
        <v>3374.625</v>
      </c>
      <c r="N79" s="309">
        <v>300</v>
      </c>
      <c r="O79" s="310" t="s">
        <v>556</v>
      </c>
      <c r="P79" s="305">
        <v>44777</v>
      </c>
      <c r="Q79" s="222"/>
      <c r="R79" s="226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66"/>
      <c r="AG79" s="263"/>
      <c r="AH79" s="222"/>
      <c r="AI79" s="222"/>
      <c r="AJ79" s="266"/>
      <c r="AK79" s="266"/>
      <c r="AL79" s="266"/>
    </row>
    <row r="80" spans="1:38" s="220" customFormat="1" ht="13.15" customHeight="1">
      <c r="A80" s="329">
        <v>7</v>
      </c>
      <c r="B80" s="355">
        <v>44776</v>
      </c>
      <c r="C80" s="308"/>
      <c r="D80" s="308" t="s">
        <v>969</v>
      </c>
      <c r="E80" s="306" t="s">
        <v>893</v>
      </c>
      <c r="F80" s="306">
        <v>17340</v>
      </c>
      <c r="G80" s="329">
        <v>17510</v>
      </c>
      <c r="H80" s="309">
        <v>17210</v>
      </c>
      <c r="I80" s="379">
        <v>17000</v>
      </c>
      <c r="J80" s="310" t="s">
        <v>1018</v>
      </c>
      <c r="K80" s="309">
        <f>F80-H80</f>
        <v>130</v>
      </c>
      <c r="L80" s="311">
        <f t="shared" ref="L80:L81" si="77">(H80*N80)*0.07%</f>
        <v>602.35000000000014</v>
      </c>
      <c r="M80" s="312">
        <f t="shared" ref="M80:M81" si="78">(K80*N80)-L80</f>
        <v>5897.65</v>
      </c>
      <c r="N80" s="309">
        <v>50</v>
      </c>
      <c r="O80" s="310" t="s">
        <v>556</v>
      </c>
      <c r="P80" s="305">
        <v>44777</v>
      </c>
      <c r="Q80" s="222"/>
      <c r="R80" s="226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66"/>
      <c r="AG80" s="263"/>
      <c r="AH80" s="222"/>
      <c r="AI80" s="222"/>
      <c r="AJ80" s="266"/>
      <c r="AK80" s="266"/>
      <c r="AL80" s="266"/>
    </row>
    <row r="81" spans="1:38" s="220" customFormat="1" ht="13.15" customHeight="1">
      <c r="A81" s="391">
        <v>8</v>
      </c>
      <c r="B81" s="393">
        <v>44776</v>
      </c>
      <c r="C81" s="361"/>
      <c r="D81" s="361" t="s">
        <v>1000</v>
      </c>
      <c r="E81" s="360" t="s">
        <v>558</v>
      </c>
      <c r="F81" s="360">
        <v>630</v>
      </c>
      <c r="G81" s="391">
        <v>615</v>
      </c>
      <c r="H81" s="345">
        <v>616</v>
      </c>
      <c r="I81" s="392" t="s">
        <v>1001</v>
      </c>
      <c r="J81" s="344" t="s">
        <v>1019</v>
      </c>
      <c r="K81" s="345">
        <f t="shared" ref="K81" si="79">H81-F81</f>
        <v>-14</v>
      </c>
      <c r="L81" s="346">
        <f t="shared" si="77"/>
        <v>323.40000000000003</v>
      </c>
      <c r="M81" s="347">
        <f t="shared" si="78"/>
        <v>-10823.4</v>
      </c>
      <c r="N81" s="345">
        <v>750</v>
      </c>
      <c r="O81" s="344" t="s">
        <v>568</v>
      </c>
      <c r="P81" s="348">
        <v>44777</v>
      </c>
      <c r="Q81" s="222"/>
      <c r="R81" s="226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66"/>
      <c r="AG81" s="263"/>
      <c r="AH81" s="222"/>
      <c r="AI81" s="222"/>
      <c r="AJ81" s="266"/>
      <c r="AK81" s="266"/>
      <c r="AL81" s="266"/>
    </row>
    <row r="82" spans="1:38" s="220" customFormat="1" ht="13.15" customHeight="1">
      <c r="A82" s="329">
        <v>9</v>
      </c>
      <c r="B82" s="355">
        <v>44776</v>
      </c>
      <c r="C82" s="308"/>
      <c r="D82" s="308" t="s">
        <v>1002</v>
      </c>
      <c r="E82" s="306" t="s">
        <v>558</v>
      </c>
      <c r="F82" s="306">
        <v>2380</v>
      </c>
      <c r="G82" s="329">
        <v>2340</v>
      </c>
      <c r="H82" s="309">
        <v>2415</v>
      </c>
      <c r="I82" s="379" t="s">
        <v>1003</v>
      </c>
      <c r="J82" s="310" t="s">
        <v>963</v>
      </c>
      <c r="K82" s="309">
        <f t="shared" ref="K82" si="80">H82-F82</f>
        <v>35</v>
      </c>
      <c r="L82" s="311">
        <f t="shared" ref="L82" si="81">(H82*N82)*0.07%</f>
        <v>507.15000000000009</v>
      </c>
      <c r="M82" s="312">
        <f t="shared" ref="M82" si="82">(K82*N82)-L82</f>
        <v>9992.85</v>
      </c>
      <c r="N82" s="309">
        <v>300</v>
      </c>
      <c r="O82" s="310" t="s">
        <v>556</v>
      </c>
      <c r="P82" s="305">
        <v>44777</v>
      </c>
      <c r="Q82" s="222"/>
      <c r="R82" s="226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66"/>
      <c r="AG82" s="263"/>
      <c r="AH82" s="222"/>
      <c r="AI82" s="222"/>
      <c r="AJ82" s="266"/>
      <c r="AK82" s="266"/>
      <c r="AL82" s="266"/>
    </row>
    <row r="83" spans="1:38" s="220" customFormat="1" ht="13.15" customHeight="1">
      <c r="A83" s="368">
        <v>10</v>
      </c>
      <c r="B83" s="371">
        <v>44777</v>
      </c>
      <c r="C83" s="279"/>
      <c r="D83" s="279" t="s">
        <v>969</v>
      </c>
      <c r="E83" s="224" t="s">
        <v>893</v>
      </c>
      <c r="F83" s="224" t="s">
        <v>1023</v>
      </c>
      <c r="G83" s="368">
        <v>17530</v>
      </c>
      <c r="H83" s="225"/>
      <c r="I83" s="369">
        <v>17000</v>
      </c>
      <c r="J83" s="370" t="s">
        <v>559</v>
      </c>
      <c r="K83" s="279"/>
      <c r="L83" s="224"/>
      <c r="M83" s="224"/>
      <c r="N83" s="224"/>
      <c r="O83" s="225"/>
      <c r="P83" s="225"/>
      <c r="Q83" s="222"/>
      <c r="R83" s="226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66"/>
      <c r="AG83" s="263"/>
      <c r="AH83" s="222"/>
      <c r="AI83" s="222"/>
      <c r="AJ83" s="266"/>
      <c r="AK83" s="266"/>
      <c r="AL83" s="266"/>
    </row>
    <row r="84" spans="1:38" s="220" customFormat="1" ht="13.15" customHeight="1">
      <c r="A84" s="368"/>
      <c r="B84" s="371"/>
      <c r="C84" s="279"/>
      <c r="D84" s="279"/>
      <c r="E84" s="224"/>
      <c r="F84" s="224"/>
      <c r="G84" s="368"/>
      <c r="H84" s="225"/>
      <c r="I84" s="369"/>
      <c r="J84" s="370"/>
      <c r="K84" s="279"/>
      <c r="L84" s="224"/>
      <c r="M84" s="224"/>
      <c r="N84" s="224"/>
      <c r="O84" s="225"/>
      <c r="P84" s="225"/>
      <c r="Q84" s="222"/>
      <c r="R84" s="226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66"/>
      <c r="AG84" s="263"/>
      <c r="AH84" s="222"/>
      <c r="AI84" s="222"/>
      <c r="AJ84" s="266"/>
      <c r="AK84" s="266"/>
      <c r="AL84" s="266"/>
    </row>
    <row r="85" spans="1:38" s="220" customFormat="1" ht="13.15" customHeight="1">
      <c r="A85" s="368"/>
      <c r="B85" s="371"/>
      <c r="C85" s="279"/>
      <c r="D85" s="279"/>
      <c r="E85" s="224"/>
      <c r="F85" s="224"/>
      <c r="G85" s="368"/>
      <c r="H85" s="225"/>
      <c r="I85" s="369"/>
      <c r="J85" s="370"/>
      <c r="K85" s="279"/>
      <c r="L85" s="224"/>
      <c r="M85" s="224"/>
      <c r="N85" s="224"/>
      <c r="O85" s="225"/>
      <c r="P85" s="225"/>
      <c r="Q85" s="222"/>
      <c r="R85" s="226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66"/>
      <c r="AG85" s="263"/>
      <c r="AH85" s="222"/>
      <c r="AI85" s="222"/>
      <c r="AJ85" s="266"/>
      <c r="AK85" s="266"/>
      <c r="AL85" s="266"/>
    </row>
    <row r="86" spans="1:38" s="220" customFormat="1" ht="13.15" customHeight="1">
      <c r="A86" s="368"/>
      <c r="B86" s="371"/>
      <c r="C86" s="279"/>
      <c r="D86" s="279"/>
      <c r="E86" s="224"/>
      <c r="F86" s="224"/>
      <c r="G86" s="368"/>
      <c r="H86" s="225"/>
      <c r="I86" s="369"/>
      <c r="J86" s="370"/>
      <c r="K86" s="279"/>
      <c r="L86" s="224"/>
      <c r="M86" s="224"/>
      <c r="N86" s="224"/>
      <c r="O86" s="225"/>
      <c r="P86" s="225"/>
      <c r="Q86" s="222"/>
      <c r="R86" s="226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66"/>
      <c r="AG86" s="263"/>
      <c r="AH86" s="222"/>
      <c r="AI86" s="222"/>
      <c r="AJ86" s="266"/>
      <c r="AK86" s="266"/>
      <c r="AL86" s="266"/>
    </row>
    <row r="87" spans="1:38" s="220" customFormat="1" ht="12.75" customHeight="1">
      <c r="A87" s="224"/>
      <c r="B87" s="221"/>
      <c r="C87" s="279"/>
      <c r="D87" s="279"/>
      <c r="E87" s="224"/>
      <c r="F87" s="224"/>
      <c r="G87" s="224"/>
      <c r="H87" s="225"/>
      <c r="I87" s="225"/>
      <c r="J87" s="255"/>
      <c r="K87" s="279"/>
      <c r="L87" s="224"/>
      <c r="M87" s="224"/>
      <c r="N87" s="224"/>
      <c r="O87" s="225"/>
      <c r="P87" s="225"/>
      <c r="Q87" s="222"/>
      <c r="R87" s="226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66"/>
      <c r="AG87" s="263"/>
      <c r="AH87" s="222"/>
      <c r="AI87" s="222"/>
      <c r="AJ87" s="266"/>
      <c r="AK87" s="266"/>
      <c r="AL87" s="266"/>
    </row>
    <row r="88" spans="1:38" ht="13.5" customHeight="1">
      <c r="A88" s="266"/>
      <c r="B88" s="263"/>
      <c r="C88" s="222"/>
      <c r="D88" s="222"/>
      <c r="E88" s="266"/>
      <c r="F88" s="266"/>
      <c r="G88" s="266"/>
      <c r="H88" s="267"/>
      <c r="I88" s="267"/>
      <c r="J88" s="299"/>
      <c r="K88" s="267"/>
      <c r="L88" s="268"/>
      <c r="M88" s="300"/>
      <c r="N88" s="267"/>
      <c r="O88" s="301"/>
      <c r="P88" s="270"/>
      <c r="Q88" s="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>
      <c r="A89" s="99"/>
      <c r="B89" s="100"/>
      <c r="C89" s="133"/>
      <c r="D89" s="141"/>
      <c r="E89" s="142"/>
      <c r="F89" s="99"/>
      <c r="G89" s="99"/>
      <c r="H89" s="99"/>
      <c r="I89" s="134"/>
      <c r="J89" s="134"/>
      <c r="K89" s="134"/>
      <c r="L89" s="134"/>
      <c r="M89" s="134"/>
      <c r="N89" s="134"/>
      <c r="O89" s="134"/>
      <c r="P89" s="134"/>
      <c r="Q89" s="4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1"/>
      <c r="AG89" s="41"/>
      <c r="AH89" s="41"/>
      <c r="AI89" s="41"/>
      <c r="AJ89" s="41"/>
      <c r="AK89" s="41"/>
      <c r="AL89" s="41"/>
    </row>
    <row r="90" spans="1:38" ht="12.75" customHeight="1">
      <c r="A90" s="143"/>
      <c r="B90" s="100"/>
      <c r="C90" s="101"/>
      <c r="D90" s="144"/>
      <c r="E90" s="104"/>
      <c r="F90" s="104"/>
      <c r="G90" s="104"/>
      <c r="H90" s="104"/>
      <c r="I90" s="104"/>
      <c r="J90" s="6"/>
      <c r="K90" s="104"/>
      <c r="L90" s="104"/>
      <c r="M90" s="6"/>
      <c r="N90" s="1"/>
      <c r="O90" s="101"/>
      <c r="P90" s="41"/>
      <c r="Q90" s="4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1"/>
      <c r="AG90" s="41"/>
      <c r="AH90" s="41"/>
      <c r="AI90" s="41"/>
      <c r="AJ90" s="41"/>
      <c r="AK90" s="41"/>
      <c r="AL90" s="41"/>
    </row>
    <row r="91" spans="1:38" ht="38.25" customHeight="1">
      <c r="A91" s="145" t="s">
        <v>578</v>
      </c>
      <c r="B91" s="145"/>
      <c r="C91" s="145"/>
      <c r="D91" s="145"/>
      <c r="E91" s="146"/>
      <c r="F91" s="104"/>
      <c r="G91" s="104"/>
      <c r="H91" s="104"/>
      <c r="I91" s="104"/>
      <c r="J91" s="1"/>
      <c r="K91" s="6"/>
      <c r="L91" s="6"/>
      <c r="M91" s="6"/>
      <c r="N91" s="1"/>
      <c r="O91" s="1"/>
      <c r="P91" s="41"/>
      <c r="Q91" s="4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1"/>
      <c r="AG91" s="41"/>
      <c r="AH91" s="41"/>
      <c r="AI91" s="41"/>
      <c r="AJ91" s="41"/>
      <c r="AK91" s="41"/>
      <c r="AL91" s="41"/>
    </row>
    <row r="92" spans="1:38" ht="14.25" customHeight="1">
      <c r="A92" s="96" t="s">
        <v>16</v>
      </c>
      <c r="B92" s="96" t="s">
        <v>533</v>
      </c>
      <c r="C92" s="96"/>
      <c r="D92" s="97" t="s">
        <v>544</v>
      </c>
      <c r="E92" s="96" t="s">
        <v>545</v>
      </c>
      <c r="F92" s="96" t="s">
        <v>546</v>
      </c>
      <c r="G92" s="96" t="s">
        <v>566</v>
      </c>
      <c r="H92" s="96" t="s">
        <v>548</v>
      </c>
      <c r="I92" s="96" t="s">
        <v>549</v>
      </c>
      <c r="J92" s="95" t="s">
        <v>550</v>
      </c>
      <c r="K92" s="95" t="s">
        <v>579</v>
      </c>
      <c r="L92" s="98" t="s">
        <v>552</v>
      </c>
      <c r="M92" s="140" t="s">
        <v>575</v>
      </c>
      <c r="N92" s="96" t="s">
        <v>576</v>
      </c>
      <c r="O92" s="96" t="s">
        <v>554</v>
      </c>
      <c r="P92" s="97" t="s">
        <v>555</v>
      </c>
      <c r="Q92" s="41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1"/>
      <c r="AG92" s="41"/>
      <c r="AH92" s="41"/>
      <c r="AI92" s="41"/>
      <c r="AJ92" s="41"/>
      <c r="AK92" s="41"/>
      <c r="AL92" s="41"/>
    </row>
    <row r="93" spans="1:38" s="220" customFormat="1" ht="12.75" customHeight="1">
      <c r="A93" s="342">
        <v>1</v>
      </c>
      <c r="B93" s="340">
        <v>44771</v>
      </c>
      <c r="C93" s="343"/>
      <c r="D93" s="343" t="s">
        <v>971</v>
      </c>
      <c r="E93" s="342" t="s">
        <v>558</v>
      </c>
      <c r="F93" s="342">
        <v>11</v>
      </c>
      <c r="G93" s="342">
        <v>6</v>
      </c>
      <c r="H93" s="342">
        <v>13.5</v>
      </c>
      <c r="I93" s="342" t="s">
        <v>972</v>
      </c>
      <c r="J93" s="310" t="s">
        <v>902</v>
      </c>
      <c r="K93" s="309">
        <f t="shared" ref="K93" si="83">H93-F93</f>
        <v>2.5</v>
      </c>
      <c r="L93" s="311">
        <v>100</v>
      </c>
      <c r="M93" s="312">
        <f t="shared" ref="M93" si="84">(K93*N93)-L93</f>
        <v>2275</v>
      </c>
      <c r="N93" s="309">
        <v>950</v>
      </c>
      <c r="O93" s="310" t="s">
        <v>556</v>
      </c>
      <c r="P93" s="305">
        <v>44774</v>
      </c>
      <c r="Q93" s="222"/>
      <c r="R93" s="223" t="s">
        <v>830</v>
      </c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</row>
    <row r="94" spans="1:38" s="220" customFormat="1" ht="12.75" customHeight="1">
      <c r="A94" s="367">
        <v>2</v>
      </c>
      <c r="B94" s="371">
        <v>44776</v>
      </c>
      <c r="C94" s="366"/>
      <c r="D94" s="366" t="s">
        <v>1004</v>
      </c>
      <c r="E94" s="367" t="s">
        <v>893</v>
      </c>
      <c r="F94" s="367" t="s">
        <v>1005</v>
      </c>
      <c r="G94" s="367">
        <v>5.25</v>
      </c>
      <c r="H94" s="367"/>
      <c r="I94" s="367" t="s">
        <v>1006</v>
      </c>
      <c r="J94" s="255" t="s">
        <v>559</v>
      </c>
      <c r="K94" s="225"/>
      <c r="L94" s="244"/>
      <c r="M94" s="245"/>
      <c r="N94" s="225"/>
      <c r="O94" s="255"/>
      <c r="P94" s="221"/>
      <c r="Q94" s="222"/>
      <c r="R94" s="223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</row>
    <row r="95" spans="1:38" s="220" customFormat="1" ht="12.75" customHeight="1">
      <c r="A95" s="367">
        <v>3</v>
      </c>
      <c r="B95" s="365">
        <v>44777</v>
      </c>
      <c r="C95" s="366"/>
      <c r="D95" s="366" t="s">
        <v>1020</v>
      </c>
      <c r="E95" s="367" t="s">
        <v>893</v>
      </c>
      <c r="F95" s="367" t="s">
        <v>1021</v>
      </c>
      <c r="G95" s="367">
        <v>155</v>
      </c>
      <c r="H95" s="367"/>
      <c r="I95" s="367" t="s">
        <v>1022</v>
      </c>
      <c r="J95" s="255" t="s">
        <v>559</v>
      </c>
      <c r="K95" s="225"/>
      <c r="L95" s="244"/>
      <c r="M95" s="245"/>
      <c r="N95" s="225"/>
      <c r="O95" s="255"/>
      <c r="P95" s="221"/>
      <c r="Q95" s="222"/>
      <c r="R95" s="223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</row>
    <row r="96" spans="1:38" s="220" customFormat="1" ht="12" customHeight="1">
      <c r="A96" s="367"/>
      <c r="B96" s="365"/>
      <c r="C96" s="366"/>
      <c r="D96" s="366"/>
      <c r="E96" s="367"/>
      <c r="F96" s="367"/>
      <c r="G96" s="367"/>
      <c r="H96" s="367"/>
      <c r="I96" s="367"/>
      <c r="J96" s="255"/>
      <c r="K96" s="225"/>
      <c r="L96" s="244"/>
      <c r="M96" s="245"/>
      <c r="N96" s="225"/>
      <c r="O96" s="255"/>
      <c r="P96" s="221"/>
      <c r="Q96" s="222"/>
      <c r="R96" s="223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</row>
    <row r="97" spans="1:38" ht="15" customHeight="1">
      <c r="A97" s="294"/>
      <c r="B97" s="349"/>
      <c r="C97" s="295"/>
      <c r="D97" s="296"/>
      <c r="E97" s="294"/>
      <c r="F97" s="294"/>
      <c r="G97" s="294"/>
      <c r="H97" s="297"/>
      <c r="I97" s="298"/>
      <c r="J97" s="255"/>
      <c r="K97" s="225"/>
      <c r="L97" s="244"/>
      <c r="M97" s="245"/>
      <c r="N97" s="225"/>
      <c r="O97" s="255"/>
      <c r="P97" s="221"/>
      <c r="Q97" s="1"/>
      <c r="R97" s="223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>
      <c r="A98" s="142"/>
      <c r="B98" s="147"/>
      <c r="C98" s="147"/>
      <c r="D98" s="148"/>
      <c r="E98" s="142"/>
      <c r="F98" s="149"/>
      <c r="G98" s="142"/>
      <c r="H98" s="142"/>
      <c r="I98" s="142"/>
      <c r="J98" s="147"/>
      <c r="K98" s="150"/>
      <c r="L98" s="142"/>
      <c r="M98" s="142"/>
      <c r="N98" s="142"/>
      <c r="O98" s="15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38" ht="38.25" customHeight="1">
      <c r="A99" s="94" t="s">
        <v>580</v>
      </c>
      <c r="B99" s="152"/>
      <c r="C99" s="152"/>
      <c r="D99" s="153"/>
      <c r="E99" s="127"/>
      <c r="F99" s="6"/>
      <c r="G99" s="6"/>
      <c r="H99" s="128"/>
      <c r="I99" s="154"/>
      <c r="J99" s="1"/>
      <c r="K99" s="6"/>
      <c r="L99" s="6"/>
      <c r="M99" s="6"/>
      <c r="N99" s="1"/>
      <c r="O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38" s="220" customFormat="1" ht="14.25" customHeight="1">
      <c r="A100" s="95" t="s">
        <v>16</v>
      </c>
      <c r="B100" s="96" t="s">
        <v>533</v>
      </c>
      <c r="C100" s="96"/>
      <c r="D100" s="97" t="s">
        <v>544</v>
      </c>
      <c r="E100" s="96" t="s">
        <v>545</v>
      </c>
      <c r="F100" s="96" t="s">
        <v>546</v>
      </c>
      <c r="G100" s="96" t="s">
        <v>547</v>
      </c>
      <c r="H100" s="96" t="s">
        <v>548</v>
      </c>
      <c r="I100" s="96" t="s">
        <v>549</v>
      </c>
      <c r="J100" s="95" t="s">
        <v>550</v>
      </c>
      <c r="K100" s="131" t="s">
        <v>567</v>
      </c>
      <c r="L100" s="132" t="s">
        <v>552</v>
      </c>
      <c r="M100" s="98" t="s">
        <v>553</v>
      </c>
      <c r="N100" s="96" t="s">
        <v>554</v>
      </c>
      <c r="O100" s="97" t="s">
        <v>555</v>
      </c>
      <c r="P100" s="96" t="s">
        <v>786</v>
      </c>
      <c r="Q100" s="219"/>
      <c r="R100" s="6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</row>
    <row r="101" spans="1:38" s="220" customFormat="1" ht="12.75" customHeight="1">
      <c r="A101" s="349"/>
      <c r="B101" s="349"/>
      <c r="C101" s="349"/>
      <c r="D101" s="349"/>
      <c r="E101" s="367"/>
      <c r="F101" s="367"/>
      <c r="G101" s="367"/>
      <c r="H101" s="367"/>
      <c r="I101" s="367"/>
      <c r="J101" s="255"/>
      <c r="K101" s="225"/>
      <c r="L101" s="244"/>
      <c r="M101" s="245"/>
      <c r="N101" s="225"/>
      <c r="O101" s="255"/>
      <c r="P101" s="221"/>
      <c r="Q101" s="219"/>
      <c r="R101" s="1" t="s">
        <v>557</v>
      </c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</row>
    <row r="102" spans="1:38" ht="14.25" customHeight="1">
      <c r="A102" s="367"/>
      <c r="B102" s="365"/>
      <c r="C102" s="366"/>
      <c r="D102" s="366"/>
      <c r="E102" s="367"/>
      <c r="F102" s="367"/>
      <c r="G102" s="367"/>
      <c r="H102" s="367"/>
      <c r="I102" s="367"/>
      <c r="J102" s="255"/>
      <c r="K102" s="225"/>
      <c r="L102" s="244"/>
      <c r="M102" s="245"/>
      <c r="N102" s="225"/>
      <c r="O102" s="255"/>
      <c r="P102" s="221"/>
      <c r="R102" s="219" t="s">
        <v>557</v>
      </c>
      <c r="S102" s="41"/>
      <c r="T102" s="1"/>
      <c r="U102" s="1"/>
      <c r="V102" s="1"/>
      <c r="W102" s="1"/>
      <c r="X102" s="1"/>
      <c r="Y102" s="1"/>
      <c r="Z102" s="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</row>
    <row r="103" spans="1:38" ht="12.75" customHeight="1">
      <c r="A103" s="367"/>
      <c r="B103" s="365"/>
      <c r="C103" s="366"/>
      <c r="D103" s="366"/>
      <c r="E103" s="367"/>
      <c r="F103" s="367"/>
      <c r="G103" s="367"/>
      <c r="H103" s="367"/>
      <c r="I103" s="367"/>
      <c r="J103" s="255"/>
      <c r="K103" s="225"/>
      <c r="L103" s="244"/>
      <c r="M103" s="245"/>
      <c r="N103" s="225"/>
      <c r="O103" s="255"/>
      <c r="P103" s="221"/>
      <c r="R103" s="6"/>
      <c r="S103" s="1"/>
      <c r="T103" s="1"/>
      <c r="U103" s="1"/>
      <c r="V103" s="1"/>
      <c r="W103" s="1"/>
      <c r="X103" s="1"/>
      <c r="Y103" s="1"/>
    </row>
    <row r="104" spans="1:38" ht="12.75" customHeight="1">
      <c r="A104" s="111" t="s">
        <v>560</v>
      </c>
      <c r="B104" s="111"/>
      <c r="C104" s="111"/>
      <c r="D104" s="111"/>
      <c r="E104" s="41"/>
      <c r="F104" s="119" t="s">
        <v>562</v>
      </c>
      <c r="G104" s="56"/>
      <c r="H104" s="56"/>
      <c r="I104" s="56"/>
      <c r="J104" s="6"/>
      <c r="K104" s="136"/>
      <c r="L104" s="137"/>
      <c r="M104" s="6"/>
      <c r="N104" s="101"/>
      <c r="O104" s="155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18" t="s">
        <v>561</v>
      </c>
      <c r="B105" s="111"/>
      <c r="C105" s="111"/>
      <c r="D105" s="111"/>
      <c r="E105" s="6"/>
      <c r="F105" s="119" t="s">
        <v>564</v>
      </c>
      <c r="G105" s="6"/>
      <c r="H105" s="6" t="s">
        <v>782</v>
      </c>
      <c r="I105" s="6"/>
      <c r="J105" s="1"/>
      <c r="K105" s="6"/>
      <c r="L105" s="6"/>
      <c r="M105" s="6"/>
      <c r="N105" s="1"/>
      <c r="O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18"/>
      <c r="B106" s="111"/>
      <c r="C106" s="111"/>
      <c r="D106" s="111"/>
      <c r="E106" s="6"/>
      <c r="F106" s="119"/>
      <c r="G106" s="6"/>
      <c r="H106" s="6"/>
      <c r="I106" s="6"/>
      <c r="J106" s="1"/>
      <c r="K106" s="6"/>
      <c r="L106" s="6"/>
      <c r="M106" s="6"/>
      <c r="N106" s="1"/>
      <c r="O106" s="1"/>
      <c r="Q106" s="1"/>
      <c r="R106" s="5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18"/>
      <c r="B107" s="111"/>
      <c r="C107" s="111"/>
      <c r="D107" s="111"/>
      <c r="E107" s="6"/>
      <c r="F107" s="119"/>
      <c r="G107" s="56"/>
      <c r="H107" s="41"/>
      <c r="I107" s="56"/>
      <c r="J107" s="6"/>
      <c r="K107" s="136"/>
      <c r="L107" s="137"/>
      <c r="M107" s="6"/>
      <c r="N107" s="101"/>
      <c r="O107" s="138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56"/>
      <c r="B108" s="100"/>
      <c r="C108" s="100"/>
      <c r="D108" s="41"/>
      <c r="E108" s="56"/>
      <c r="F108" s="56"/>
      <c r="G108" s="56"/>
      <c r="H108" s="41"/>
      <c r="I108" s="56"/>
      <c r="J108" s="6"/>
      <c r="K108" s="136"/>
      <c r="L108" s="137"/>
      <c r="M108" s="6"/>
      <c r="N108" s="101"/>
      <c r="O108" s="138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38.25" customHeight="1">
      <c r="A109" s="41"/>
      <c r="B109" s="156" t="s">
        <v>581</v>
      </c>
      <c r="C109" s="156"/>
      <c r="D109" s="156"/>
      <c r="E109" s="156"/>
      <c r="F109" s="6"/>
      <c r="G109" s="6"/>
      <c r="H109" s="129"/>
      <c r="I109" s="6"/>
      <c r="J109" s="129"/>
      <c r="K109" s="130"/>
      <c r="L109" s="6"/>
      <c r="M109" s="6"/>
      <c r="N109" s="1"/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95" t="s">
        <v>16</v>
      </c>
      <c r="B110" s="96" t="s">
        <v>533</v>
      </c>
      <c r="C110" s="96"/>
      <c r="D110" s="97" t="s">
        <v>544</v>
      </c>
      <c r="E110" s="96" t="s">
        <v>545</v>
      </c>
      <c r="F110" s="96" t="s">
        <v>546</v>
      </c>
      <c r="G110" s="96" t="s">
        <v>582</v>
      </c>
      <c r="H110" s="96" t="s">
        <v>583</v>
      </c>
      <c r="I110" s="96" t="s">
        <v>549</v>
      </c>
      <c r="J110" s="157" t="s">
        <v>550</v>
      </c>
      <c r="K110" s="96" t="s">
        <v>551</v>
      </c>
      <c r="L110" s="96" t="s">
        <v>584</v>
      </c>
      <c r="M110" s="96" t="s">
        <v>554</v>
      </c>
      <c r="N110" s="97" t="s">
        <v>555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58">
        <v>1</v>
      </c>
      <c r="B111" s="159">
        <v>41579</v>
      </c>
      <c r="C111" s="159"/>
      <c r="D111" s="160" t="s">
        <v>585</v>
      </c>
      <c r="E111" s="161" t="s">
        <v>586</v>
      </c>
      <c r="F111" s="162">
        <v>82</v>
      </c>
      <c r="G111" s="161" t="s">
        <v>587</v>
      </c>
      <c r="H111" s="161">
        <v>100</v>
      </c>
      <c r="I111" s="163">
        <v>100</v>
      </c>
      <c r="J111" s="164" t="s">
        <v>588</v>
      </c>
      <c r="K111" s="165">
        <f t="shared" ref="K111:K163" si="85">H111-F111</f>
        <v>18</v>
      </c>
      <c r="L111" s="166">
        <f t="shared" ref="L111:L163" si="86">K111/F111</f>
        <v>0.21951219512195122</v>
      </c>
      <c r="M111" s="161" t="s">
        <v>556</v>
      </c>
      <c r="N111" s="167">
        <v>42657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58">
        <v>2</v>
      </c>
      <c r="B112" s="159">
        <v>41794</v>
      </c>
      <c r="C112" s="159"/>
      <c r="D112" s="160" t="s">
        <v>589</v>
      </c>
      <c r="E112" s="161" t="s">
        <v>558</v>
      </c>
      <c r="F112" s="162">
        <v>257</v>
      </c>
      <c r="G112" s="161" t="s">
        <v>587</v>
      </c>
      <c r="H112" s="161">
        <v>300</v>
      </c>
      <c r="I112" s="163">
        <v>300</v>
      </c>
      <c r="J112" s="164" t="s">
        <v>588</v>
      </c>
      <c r="K112" s="165">
        <f t="shared" si="85"/>
        <v>43</v>
      </c>
      <c r="L112" s="166">
        <f t="shared" si="86"/>
        <v>0.16731517509727625</v>
      </c>
      <c r="M112" s="161" t="s">
        <v>556</v>
      </c>
      <c r="N112" s="167">
        <v>41822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8">
        <v>3</v>
      </c>
      <c r="B113" s="159">
        <v>41828</v>
      </c>
      <c r="C113" s="159"/>
      <c r="D113" s="160" t="s">
        <v>590</v>
      </c>
      <c r="E113" s="161" t="s">
        <v>558</v>
      </c>
      <c r="F113" s="162">
        <v>393</v>
      </c>
      <c r="G113" s="161" t="s">
        <v>587</v>
      </c>
      <c r="H113" s="161">
        <v>468</v>
      </c>
      <c r="I113" s="163">
        <v>468</v>
      </c>
      <c r="J113" s="164" t="s">
        <v>588</v>
      </c>
      <c r="K113" s="165">
        <f t="shared" si="85"/>
        <v>75</v>
      </c>
      <c r="L113" s="166">
        <f t="shared" si="86"/>
        <v>0.19083969465648856</v>
      </c>
      <c r="M113" s="161" t="s">
        <v>556</v>
      </c>
      <c r="N113" s="167">
        <v>41863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8">
        <v>4</v>
      </c>
      <c r="B114" s="159">
        <v>41857</v>
      </c>
      <c r="C114" s="159"/>
      <c r="D114" s="160" t="s">
        <v>591</v>
      </c>
      <c r="E114" s="161" t="s">
        <v>558</v>
      </c>
      <c r="F114" s="162">
        <v>205</v>
      </c>
      <c r="G114" s="161" t="s">
        <v>587</v>
      </c>
      <c r="H114" s="161">
        <v>275</v>
      </c>
      <c r="I114" s="163">
        <v>250</v>
      </c>
      <c r="J114" s="164" t="s">
        <v>588</v>
      </c>
      <c r="K114" s="165">
        <f t="shared" si="85"/>
        <v>70</v>
      </c>
      <c r="L114" s="166">
        <f t="shared" si="86"/>
        <v>0.34146341463414637</v>
      </c>
      <c r="M114" s="161" t="s">
        <v>556</v>
      </c>
      <c r="N114" s="167">
        <v>41962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8">
        <v>5</v>
      </c>
      <c r="B115" s="159">
        <v>41886</v>
      </c>
      <c r="C115" s="159"/>
      <c r="D115" s="160" t="s">
        <v>592</v>
      </c>
      <c r="E115" s="161" t="s">
        <v>558</v>
      </c>
      <c r="F115" s="162">
        <v>162</v>
      </c>
      <c r="G115" s="161" t="s">
        <v>587</v>
      </c>
      <c r="H115" s="161">
        <v>190</v>
      </c>
      <c r="I115" s="163">
        <v>190</v>
      </c>
      <c r="J115" s="164" t="s">
        <v>588</v>
      </c>
      <c r="K115" s="165">
        <f t="shared" si="85"/>
        <v>28</v>
      </c>
      <c r="L115" s="166">
        <f t="shared" si="86"/>
        <v>0.1728395061728395</v>
      </c>
      <c r="M115" s="161" t="s">
        <v>556</v>
      </c>
      <c r="N115" s="167">
        <v>42006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8">
        <v>6</v>
      </c>
      <c r="B116" s="159">
        <v>41886</v>
      </c>
      <c r="C116" s="159"/>
      <c r="D116" s="160" t="s">
        <v>593</v>
      </c>
      <c r="E116" s="161" t="s">
        <v>558</v>
      </c>
      <c r="F116" s="162">
        <v>75</v>
      </c>
      <c r="G116" s="161" t="s">
        <v>587</v>
      </c>
      <c r="H116" s="161">
        <v>91.5</v>
      </c>
      <c r="I116" s="163" t="s">
        <v>594</v>
      </c>
      <c r="J116" s="164" t="s">
        <v>595</v>
      </c>
      <c r="K116" s="165">
        <f t="shared" si="85"/>
        <v>16.5</v>
      </c>
      <c r="L116" s="166">
        <f t="shared" si="86"/>
        <v>0.22</v>
      </c>
      <c r="M116" s="161" t="s">
        <v>556</v>
      </c>
      <c r="N116" s="167">
        <v>41954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8">
        <v>7</v>
      </c>
      <c r="B117" s="159">
        <v>41913</v>
      </c>
      <c r="C117" s="159"/>
      <c r="D117" s="160" t="s">
        <v>596</v>
      </c>
      <c r="E117" s="161" t="s">
        <v>558</v>
      </c>
      <c r="F117" s="162">
        <v>850</v>
      </c>
      <c r="G117" s="161" t="s">
        <v>587</v>
      </c>
      <c r="H117" s="161">
        <v>982.5</v>
      </c>
      <c r="I117" s="163">
        <v>1050</v>
      </c>
      <c r="J117" s="164" t="s">
        <v>597</v>
      </c>
      <c r="K117" s="165">
        <f t="shared" si="85"/>
        <v>132.5</v>
      </c>
      <c r="L117" s="166">
        <f t="shared" si="86"/>
        <v>0.15588235294117647</v>
      </c>
      <c r="M117" s="161" t="s">
        <v>556</v>
      </c>
      <c r="N117" s="167">
        <v>42039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8">
        <v>8</v>
      </c>
      <c r="B118" s="159">
        <v>41913</v>
      </c>
      <c r="C118" s="159"/>
      <c r="D118" s="160" t="s">
        <v>598</v>
      </c>
      <c r="E118" s="161" t="s">
        <v>558</v>
      </c>
      <c r="F118" s="162">
        <v>475</v>
      </c>
      <c r="G118" s="161" t="s">
        <v>587</v>
      </c>
      <c r="H118" s="161">
        <v>515</v>
      </c>
      <c r="I118" s="163">
        <v>600</v>
      </c>
      <c r="J118" s="164" t="s">
        <v>599</v>
      </c>
      <c r="K118" s="165">
        <f t="shared" si="85"/>
        <v>40</v>
      </c>
      <c r="L118" s="166">
        <f t="shared" si="86"/>
        <v>8.4210526315789472E-2</v>
      </c>
      <c r="M118" s="161" t="s">
        <v>556</v>
      </c>
      <c r="N118" s="167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8">
        <v>9</v>
      </c>
      <c r="B119" s="159">
        <v>41913</v>
      </c>
      <c r="C119" s="159"/>
      <c r="D119" s="160" t="s">
        <v>600</v>
      </c>
      <c r="E119" s="161" t="s">
        <v>558</v>
      </c>
      <c r="F119" s="162">
        <v>86</v>
      </c>
      <c r="G119" s="161" t="s">
        <v>587</v>
      </c>
      <c r="H119" s="161">
        <v>99</v>
      </c>
      <c r="I119" s="163">
        <v>140</v>
      </c>
      <c r="J119" s="164" t="s">
        <v>601</v>
      </c>
      <c r="K119" s="165">
        <f t="shared" si="85"/>
        <v>13</v>
      </c>
      <c r="L119" s="166">
        <f t="shared" si="86"/>
        <v>0.15116279069767441</v>
      </c>
      <c r="M119" s="161" t="s">
        <v>556</v>
      </c>
      <c r="N119" s="167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8">
        <v>10</v>
      </c>
      <c r="B120" s="159">
        <v>41926</v>
      </c>
      <c r="C120" s="159"/>
      <c r="D120" s="160" t="s">
        <v>602</v>
      </c>
      <c r="E120" s="161" t="s">
        <v>558</v>
      </c>
      <c r="F120" s="162">
        <v>496.6</v>
      </c>
      <c r="G120" s="161" t="s">
        <v>587</v>
      </c>
      <c r="H120" s="161">
        <v>621</v>
      </c>
      <c r="I120" s="163">
        <v>580</v>
      </c>
      <c r="J120" s="164" t="s">
        <v>588</v>
      </c>
      <c r="K120" s="165">
        <f t="shared" si="85"/>
        <v>124.39999999999998</v>
      </c>
      <c r="L120" s="166">
        <f t="shared" si="86"/>
        <v>0.25050342327829234</v>
      </c>
      <c r="M120" s="161" t="s">
        <v>556</v>
      </c>
      <c r="N120" s="167">
        <v>42605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8">
        <v>11</v>
      </c>
      <c r="B121" s="159">
        <v>41926</v>
      </c>
      <c r="C121" s="159"/>
      <c r="D121" s="160" t="s">
        <v>603</v>
      </c>
      <c r="E121" s="161" t="s">
        <v>558</v>
      </c>
      <c r="F121" s="162">
        <v>2481.9</v>
      </c>
      <c r="G121" s="161" t="s">
        <v>587</v>
      </c>
      <c r="H121" s="161">
        <v>2840</v>
      </c>
      <c r="I121" s="163">
        <v>2870</v>
      </c>
      <c r="J121" s="164" t="s">
        <v>604</v>
      </c>
      <c r="K121" s="165">
        <f t="shared" si="85"/>
        <v>358.09999999999991</v>
      </c>
      <c r="L121" s="166">
        <f t="shared" si="86"/>
        <v>0.14428462065353154</v>
      </c>
      <c r="M121" s="161" t="s">
        <v>556</v>
      </c>
      <c r="N121" s="167">
        <v>42017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8">
        <v>12</v>
      </c>
      <c r="B122" s="159">
        <v>41928</v>
      </c>
      <c r="C122" s="159"/>
      <c r="D122" s="160" t="s">
        <v>605</v>
      </c>
      <c r="E122" s="161" t="s">
        <v>558</v>
      </c>
      <c r="F122" s="162">
        <v>84.5</v>
      </c>
      <c r="G122" s="161" t="s">
        <v>587</v>
      </c>
      <c r="H122" s="161">
        <v>93</v>
      </c>
      <c r="I122" s="163">
        <v>110</v>
      </c>
      <c r="J122" s="164" t="s">
        <v>606</v>
      </c>
      <c r="K122" s="165">
        <f t="shared" si="85"/>
        <v>8.5</v>
      </c>
      <c r="L122" s="166">
        <f t="shared" si="86"/>
        <v>0.10059171597633136</v>
      </c>
      <c r="M122" s="161" t="s">
        <v>556</v>
      </c>
      <c r="N122" s="167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8">
        <v>13</v>
      </c>
      <c r="B123" s="159">
        <v>41928</v>
      </c>
      <c r="C123" s="159"/>
      <c r="D123" s="160" t="s">
        <v>607</v>
      </c>
      <c r="E123" s="161" t="s">
        <v>558</v>
      </c>
      <c r="F123" s="162">
        <v>401</v>
      </c>
      <c r="G123" s="161" t="s">
        <v>587</v>
      </c>
      <c r="H123" s="161">
        <v>428</v>
      </c>
      <c r="I123" s="163">
        <v>450</v>
      </c>
      <c r="J123" s="164" t="s">
        <v>608</v>
      </c>
      <c r="K123" s="165">
        <f t="shared" si="85"/>
        <v>27</v>
      </c>
      <c r="L123" s="166">
        <f t="shared" si="86"/>
        <v>6.7331670822942641E-2</v>
      </c>
      <c r="M123" s="161" t="s">
        <v>556</v>
      </c>
      <c r="N123" s="167">
        <v>42020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8">
        <v>14</v>
      </c>
      <c r="B124" s="159">
        <v>41928</v>
      </c>
      <c r="C124" s="159"/>
      <c r="D124" s="160" t="s">
        <v>609</v>
      </c>
      <c r="E124" s="161" t="s">
        <v>558</v>
      </c>
      <c r="F124" s="162">
        <v>101</v>
      </c>
      <c r="G124" s="161" t="s">
        <v>587</v>
      </c>
      <c r="H124" s="161">
        <v>112</v>
      </c>
      <c r="I124" s="163">
        <v>120</v>
      </c>
      <c r="J124" s="164" t="s">
        <v>610</v>
      </c>
      <c r="K124" s="165">
        <f t="shared" si="85"/>
        <v>11</v>
      </c>
      <c r="L124" s="166">
        <f t="shared" si="86"/>
        <v>0.10891089108910891</v>
      </c>
      <c r="M124" s="161" t="s">
        <v>556</v>
      </c>
      <c r="N124" s="167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8">
        <v>15</v>
      </c>
      <c r="B125" s="159">
        <v>41954</v>
      </c>
      <c r="C125" s="159"/>
      <c r="D125" s="160" t="s">
        <v>611</v>
      </c>
      <c r="E125" s="161" t="s">
        <v>558</v>
      </c>
      <c r="F125" s="162">
        <v>59</v>
      </c>
      <c r="G125" s="161" t="s">
        <v>587</v>
      </c>
      <c r="H125" s="161">
        <v>76</v>
      </c>
      <c r="I125" s="163">
        <v>76</v>
      </c>
      <c r="J125" s="164" t="s">
        <v>588</v>
      </c>
      <c r="K125" s="165">
        <f t="shared" si="85"/>
        <v>17</v>
      </c>
      <c r="L125" s="166">
        <f t="shared" si="86"/>
        <v>0.28813559322033899</v>
      </c>
      <c r="M125" s="161" t="s">
        <v>556</v>
      </c>
      <c r="N125" s="167">
        <v>43032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8">
        <v>16</v>
      </c>
      <c r="B126" s="159">
        <v>41954</v>
      </c>
      <c r="C126" s="159"/>
      <c r="D126" s="160" t="s">
        <v>600</v>
      </c>
      <c r="E126" s="161" t="s">
        <v>558</v>
      </c>
      <c r="F126" s="162">
        <v>99</v>
      </c>
      <c r="G126" s="161" t="s">
        <v>587</v>
      </c>
      <c r="H126" s="161">
        <v>120</v>
      </c>
      <c r="I126" s="163">
        <v>120</v>
      </c>
      <c r="J126" s="164" t="s">
        <v>569</v>
      </c>
      <c r="K126" s="165">
        <f t="shared" si="85"/>
        <v>21</v>
      </c>
      <c r="L126" s="166">
        <f t="shared" si="86"/>
        <v>0.21212121212121213</v>
      </c>
      <c r="M126" s="161" t="s">
        <v>556</v>
      </c>
      <c r="N126" s="167">
        <v>41960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8">
        <v>17</v>
      </c>
      <c r="B127" s="159">
        <v>41956</v>
      </c>
      <c r="C127" s="159"/>
      <c r="D127" s="160" t="s">
        <v>612</v>
      </c>
      <c r="E127" s="161" t="s">
        <v>558</v>
      </c>
      <c r="F127" s="162">
        <v>22</v>
      </c>
      <c r="G127" s="161" t="s">
        <v>587</v>
      </c>
      <c r="H127" s="161">
        <v>33.549999999999997</v>
      </c>
      <c r="I127" s="163">
        <v>32</v>
      </c>
      <c r="J127" s="164" t="s">
        <v>613</v>
      </c>
      <c r="K127" s="165">
        <f t="shared" si="85"/>
        <v>11.549999999999997</v>
      </c>
      <c r="L127" s="166">
        <f t="shared" si="86"/>
        <v>0.52499999999999991</v>
      </c>
      <c r="M127" s="161" t="s">
        <v>556</v>
      </c>
      <c r="N127" s="167">
        <v>42188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8">
        <v>18</v>
      </c>
      <c r="B128" s="159">
        <v>41976</v>
      </c>
      <c r="C128" s="159"/>
      <c r="D128" s="160" t="s">
        <v>614</v>
      </c>
      <c r="E128" s="161" t="s">
        <v>558</v>
      </c>
      <c r="F128" s="162">
        <v>440</v>
      </c>
      <c r="G128" s="161" t="s">
        <v>587</v>
      </c>
      <c r="H128" s="161">
        <v>520</v>
      </c>
      <c r="I128" s="163">
        <v>520</v>
      </c>
      <c r="J128" s="164" t="s">
        <v>615</v>
      </c>
      <c r="K128" s="165">
        <f t="shared" si="85"/>
        <v>80</v>
      </c>
      <c r="L128" s="166">
        <f t="shared" si="86"/>
        <v>0.18181818181818182</v>
      </c>
      <c r="M128" s="161" t="s">
        <v>556</v>
      </c>
      <c r="N128" s="167">
        <v>42208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19</v>
      </c>
      <c r="B129" s="159">
        <v>41976</v>
      </c>
      <c r="C129" s="159"/>
      <c r="D129" s="160" t="s">
        <v>616</v>
      </c>
      <c r="E129" s="161" t="s">
        <v>558</v>
      </c>
      <c r="F129" s="162">
        <v>360</v>
      </c>
      <c r="G129" s="161" t="s">
        <v>587</v>
      </c>
      <c r="H129" s="161">
        <v>427</v>
      </c>
      <c r="I129" s="163">
        <v>425</v>
      </c>
      <c r="J129" s="164" t="s">
        <v>617</v>
      </c>
      <c r="K129" s="165">
        <f t="shared" si="85"/>
        <v>67</v>
      </c>
      <c r="L129" s="166">
        <f t="shared" si="86"/>
        <v>0.18611111111111112</v>
      </c>
      <c r="M129" s="161" t="s">
        <v>556</v>
      </c>
      <c r="N129" s="167">
        <v>42058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8">
        <v>20</v>
      </c>
      <c r="B130" s="159">
        <v>42012</v>
      </c>
      <c r="C130" s="159"/>
      <c r="D130" s="160" t="s">
        <v>618</v>
      </c>
      <c r="E130" s="161" t="s">
        <v>558</v>
      </c>
      <c r="F130" s="162">
        <v>360</v>
      </c>
      <c r="G130" s="161" t="s">
        <v>587</v>
      </c>
      <c r="H130" s="161">
        <v>455</v>
      </c>
      <c r="I130" s="163">
        <v>420</v>
      </c>
      <c r="J130" s="164" t="s">
        <v>619</v>
      </c>
      <c r="K130" s="165">
        <f t="shared" si="85"/>
        <v>95</v>
      </c>
      <c r="L130" s="166">
        <f t="shared" si="86"/>
        <v>0.2638888888888889</v>
      </c>
      <c r="M130" s="161" t="s">
        <v>556</v>
      </c>
      <c r="N130" s="167">
        <v>42024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8">
        <v>21</v>
      </c>
      <c r="B131" s="159">
        <v>42012</v>
      </c>
      <c r="C131" s="159"/>
      <c r="D131" s="160" t="s">
        <v>620</v>
      </c>
      <c r="E131" s="161" t="s">
        <v>558</v>
      </c>
      <c r="F131" s="162">
        <v>130</v>
      </c>
      <c r="G131" s="161"/>
      <c r="H131" s="161">
        <v>175.5</v>
      </c>
      <c r="I131" s="163">
        <v>165</v>
      </c>
      <c r="J131" s="164" t="s">
        <v>621</v>
      </c>
      <c r="K131" s="165">
        <f t="shared" si="85"/>
        <v>45.5</v>
      </c>
      <c r="L131" s="166">
        <f t="shared" si="86"/>
        <v>0.35</v>
      </c>
      <c r="M131" s="161" t="s">
        <v>556</v>
      </c>
      <c r="N131" s="167">
        <v>43088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8">
        <v>22</v>
      </c>
      <c r="B132" s="159">
        <v>42040</v>
      </c>
      <c r="C132" s="159"/>
      <c r="D132" s="160" t="s">
        <v>371</v>
      </c>
      <c r="E132" s="161" t="s">
        <v>586</v>
      </c>
      <c r="F132" s="162">
        <v>98</v>
      </c>
      <c r="G132" s="161"/>
      <c r="H132" s="161">
        <v>120</v>
      </c>
      <c r="I132" s="163">
        <v>120</v>
      </c>
      <c r="J132" s="164" t="s">
        <v>588</v>
      </c>
      <c r="K132" s="165">
        <f t="shared" si="85"/>
        <v>22</v>
      </c>
      <c r="L132" s="166">
        <f t="shared" si="86"/>
        <v>0.22448979591836735</v>
      </c>
      <c r="M132" s="161" t="s">
        <v>556</v>
      </c>
      <c r="N132" s="167">
        <v>42753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8">
        <v>23</v>
      </c>
      <c r="B133" s="159">
        <v>42040</v>
      </c>
      <c r="C133" s="159"/>
      <c r="D133" s="160" t="s">
        <v>622</v>
      </c>
      <c r="E133" s="161" t="s">
        <v>586</v>
      </c>
      <c r="F133" s="162">
        <v>196</v>
      </c>
      <c r="G133" s="161"/>
      <c r="H133" s="161">
        <v>262</v>
      </c>
      <c r="I133" s="163">
        <v>255</v>
      </c>
      <c r="J133" s="164" t="s">
        <v>588</v>
      </c>
      <c r="K133" s="165">
        <f t="shared" si="85"/>
        <v>66</v>
      </c>
      <c r="L133" s="166">
        <f t="shared" si="86"/>
        <v>0.33673469387755101</v>
      </c>
      <c r="M133" s="161" t="s">
        <v>556</v>
      </c>
      <c r="N133" s="167">
        <v>42599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8">
        <v>24</v>
      </c>
      <c r="B134" s="169">
        <v>42067</v>
      </c>
      <c r="C134" s="169"/>
      <c r="D134" s="170" t="s">
        <v>370</v>
      </c>
      <c r="E134" s="171" t="s">
        <v>586</v>
      </c>
      <c r="F134" s="172">
        <v>235</v>
      </c>
      <c r="G134" s="172"/>
      <c r="H134" s="173">
        <v>77</v>
      </c>
      <c r="I134" s="173" t="s">
        <v>623</v>
      </c>
      <c r="J134" s="174" t="s">
        <v>624</v>
      </c>
      <c r="K134" s="175">
        <f t="shared" si="85"/>
        <v>-158</v>
      </c>
      <c r="L134" s="176">
        <f t="shared" si="86"/>
        <v>-0.67234042553191486</v>
      </c>
      <c r="M134" s="172" t="s">
        <v>568</v>
      </c>
      <c r="N134" s="169">
        <v>43522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25</v>
      </c>
      <c r="B135" s="159">
        <v>42067</v>
      </c>
      <c r="C135" s="159"/>
      <c r="D135" s="160" t="s">
        <v>625</v>
      </c>
      <c r="E135" s="161" t="s">
        <v>586</v>
      </c>
      <c r="F135" s="162">
        <v>185</v>
      </c>
      <c r="G135" s="161"/>
      <c r="H135" s="161">
        <v>224</v>
      </c>
      <c r="I135" s="163" t="s">
        <v>626</v>
      </c>
      <c r="J135" s="164" t="s">
        <v>588</v>
      </c>
      <c r="K135" s="165">
        <f t="shared" si="85"/>
        <v>39</v>
      </c>
      <c r="L135" s="166">
        <f t="shared" si="86"/>
        <v>0.21081081081081082</v>
      </c>
      <c r="M135" s="161" t="s">
        <v>556</v>
      </c>
      <c r="N135" s="167">
        <v>42647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8">
        <v>26</v>
      </c>
      <c r="B136" s="169">
        <v>42090</v>
      </c>
      <c r="C136" s="169"/>
      <c r="D136" s="177" t="s">
        <v>627</v>
      </c>
      <c r="E136" s="172" t="s">
        <v>586</v>
      </c>
      <c r="F136" s="172">
        <v>49.5</v>
      </c>
      <c r="G136" s="173"/>
      <c r="H136" s="173">
        <v>15.85</v>
      </c>
      <c r="I136" s="173">
        <v>67</v>
      </c>
      <c r="J136" s="174" t="s">
        <v>628</v>
      </c>
      <c r="K136" s="173">
        <f t="shared" si="85"/>
        <v>-33.65</v>
      </c>
      <c r="L136" s="178">
        <f t="shared" si="86"/>
        <v>-0.67979797979797973</v>
      </c>
      <c r="M136" s="172" t="s">
        <v>568</v>
      </c>
      <c r="N136" s="179">
        <v>43627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8">
        <v>27</v>
      </c>
      <c r="B137" s="159">
        <v>42093</v>
      </c>
      <c r="C137" s="159"/>
      <c r="D137" s="160" t="s">
        <v>629</v>
      </c>
      <c r="E137" s="161" t="s">
        <v>586</v>
      </c>
      <c r="F137" s="162">
        <v>183.5</v>
      </c>
      <c r="G137" s="161"/>
      <c r="H137" s="161">
        <v>219</v>
      </c>
      <c r="I137" s="163">
        <v>218</v>
      </c>
      <c r="J137" s="164" t="s">
        <v>630</v>
      </c>
      <c r="K137" s="165">
        <f t="shared" si="85"/>
        <v>35.5</v>
      </c>
      <c r="L137" s="166">
        <f t="shared" si="86"/>
        <v>0.19346049046321526</v>
      </c>
      <c r="M137" s="161" t="s">
        <v>556</v>
      </c>
      <c r="N137" s="167">
        <v>42103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28</v>
      </c>
      <c r="B138" s="159">
        <v>42114</v>
      </c>
      <c r="C138" s="159"/>
      <c r="D138" s="160" t="s">
        <v>631</v>
      </c>
      <c r="E138" s="161" t="s">
        <v>586</v>
      </c>
      <c r="F138" s="162">
        <f>(227+237)/2</f>
        <v>232</v>
      </c>
      <c r="G138" s="161"/>
      <c r="H138" s="161">
        <v>298</v>
      </c>
      <c r="I138" s="163">
        <v>298</v>
      </c>
      <c r="J138" s="164" t="s">
        <v>588</v>
      </c>
      <c r="K138" s="165">
        <f t="shared" si="85"/>
        <v>66</v>
      </c>
      <c r="L138" s="166">
        <f t="shared" si="86"/>
        <v>0.28448275862068967</v>
      </c>
      <c r="M138" s="161" t="s">
        <v>556</v>
      </c>
      <c r="N138" s="167">
        <v>42823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29</v>
      </c>
      <c r="B139" s="159">
        <v>42128</v>
      </c>
      <c r="C139" s="159"/>
      <c r="D139" s="160" t="s">
        <v>632</v>
      </c>
      <c r="E139" s="161" t="s">
        <v>558</v>
      </c>
      <c r="F139" s="162">
        <v>385</v>
      </c>
      <c r="G139" s="161"/>
      <c r="H139" s="161">
        <f>212.5+331</f>
        <v>543.5</v>
      </c>
      <c r="I139" s="163">
        <v>510</v>
      </c>
      <c r="J139" s="164" t="s">
        <v>633</v>
      </c>
      <c r="K139" s="165">
        <f t="shared" si="85"/>
        <v>158.5</v>
      </c>
      <c r="L139" s="166">
        <f t="shared" si="86"/>
        <v>0.41168831168831171</v>
      </c>
      <c r="M139" s="161" t="s">
        <v>556</v>
      </c>
      <c r="N139" s="167">
        <v>42235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8">
        <v>30</v>
      </c>
      <c r="B140" s="159">
        <v>42128</v>
      </c>
      <c r="C140" s="159"/>
      <c r="D140" s="160" t="s">
        <v>634</v>
      </c>
      <c r="E140" s="161" t="s">
        <v>558</v>
      </c>
      <c r="F140" s="162">
        <v>115.5</v>
      </c>
      <c r="G140" s="161"/>
      <c r="H140" s="161">
        <v>146</v>
      </c>
      <c r="I140" s="163">
        <v>142</v>
      </c>
      <c r="J140" s="164" t="s">
        <v>635</v>
      </c>
      <c r="K140" s="165">
        <f t="shared" si="85"/>
        <v>30.5</v>
      </c>
      <c r="L140" s="166">
        <f t="shared" si="86"/>
        <v>0.26406926406926406</v>
      </c>
      <c r="M140" s="161" t="s">
        <v>556</v>
      </c>
      <c r="N140" s="167">
        <v>42202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31</v>
      </c>
      <c r="B141" s="159">
        <v>42151</v>
      </c>
      <c r="C141" s="159"/>
      <c r="D141" s="160" t="s">
        <v>636</v>
      </c>
      <c r="E141" s="161" t="s">
        <v>558</v>
      </c>
      <c r="F141" s="162">
        <v>237.5</v>
      </c>
      <c r="G141" s="161"/>
      <c r="H141" s="161">
        <v>279.5</v>
      </c>
      <c r="I141" s="163">
        <v>278</v>
      </c>
      <c r="J141" s="164" t="s">
        <v>588</v>
      </c>
      <c r="K141" s="165">
        <f t="shared" si="85"/>
        <v>42</v>
      </c>
      <c r="L141" s="166">
        <f t="shared" si="86"/>
        <v>0.17684210526315788</v>
      </c>
      <c r="M141" s="161" t="s">
        <v>556</v>
      </c>
      <c r="N141" s="167">
        <v>42222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8">
        <v>32</v>
      </c>
      <c r="B142" s="159">
        <v>42174</v>
      </c>
      <c r="C142" s="159"/>
      <c r="D142" s="160" t="s">
        <v>607</v>
      </c>
      <c r="E142" s="161" t="s">
        <v>586</v>
      </c>
      <c r="F142" s="162">
        <v>340</v>
      </c>
      <c r="G142" s="161"/>
      <c r="H142" s="161">
        <v>448</v>
      </c>
      <c r="I142" s="163">
        <v>448</v>
      </c>
      <c r="J142" s="164" t="s">
        <v>588</v>
      </c>
      <c r="K142" s="165">
        <f t="shared" si="85"/>
        <v>108</v>
      </c>
      <c r="L142" s="166">
        <f t="shared" si="86"/>
        <v>0.31764705882352939</v>
      </c>
      <c r="M142" s="161" t="s">
        <v>556</v>
      </c>
      <c r="N142" s="167">
        <v>43018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33</v>
      </c>
      <c r="B143" s="159">
        <v>42191</v>
      </c>
      <c r="C143" s="159"/>
      <c r="D143" s="160" t="s">
        <v>637</v>
      </c>
      <c r="E143" s="161" t="s">
        <v>586</v>
      </c>
      <c r="F143" s="162">
        <v>390</v>
      </c>
      <c r="G143" s="161"/>
      <c r="H143" s="161">
        <v>460</v>
      </c>
      <c r="I143" s="163">
        <v>460</v>
      </c>
      <c r="J143" s="164" t="s">
        <v>588</v>
      </c>
      <c r="K143" s="165">
        <f t="shared" si="85"/>
        <v>70</v>
      </c>
      <c r="L143" s="166">
        <f t="shared" si="86"/>
        <v>0.17948717948717949</v>
      </c>
      <c r="M143" s="161" t="s">
        <v>556</v>
      </c>
      <c r="N143" s="167">
        <v>42478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8">
        <v>34</v>
      </c>
      <c r="B144" s="169">
        <v>42195</v>
      </c>
      <c r="C144" s="169"/>
      <c r="D144" s="170" t="s">
        <v>638</v>
      </c>
      <c r="E144" s="171" t="s">
        <v>586</v>
      </c>
      <c r="F144" s="172">
        <v>122.5</v>
      </c>
      <c r="G144" s="172"/>
      <c r="H144" s="173">
        <v>61</v>
      </c>
      <c r="I144" s="173">
        <v>172</v>
      </c>
      <c r="J144" s="174" t="s">
        <v>639</v>
      </c>
      <c r="K144" s="175">
        <f t="shared" si="85"/>
        <v>-61.5</v>
      </c>
      <c r="L144" s="176">
        <f t="shared" si="86"/>
        <v>-0.50204081632653064</v>
      </c>
      <c r="M144" s="172" t="s">
        <v>568</v>
      </c>
      <c r="N144" s="169">
        <v>43333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35</v>
      </c>
      <c r="B145" s="159">
        <v>42219</v>
      </c>
      <c r="C145" s="159"/>
      <c r="D145" s="160" t="s">
        <v>640</v>
      </c>
      <c r="E145" s="161" t="s">
        <v>586</v>
      </c>
      <c r="F145" s="162">
        <v>297.5</v>
      </c>
      <c r="G145" s="161"/>
      <c r="H145" s="161">
        <v>350</v>
      </c>
      <c r="I145" s="163">
        <v>360</v>
      </c>
      <c r="J145" s="164" t="s">
        <v>641</v>
      </c>
      <c r="K145" s="165">
        <f t="shared" si="85"/>
        <v>52.5</v>
      </c>
      <c r="L145" s="166">
        <f t="shared" si="86"/>
        <v>0.17647058823529413</v>
      </c>
      <c r="M145" s="161" t="s">
        <v>556</v>
      </c>
      <c r="N145" s="167">
        <v>42232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36</v>
      </c>
      <c r="B146" s="159">
        <v>42219</v>
      </c>
      <c r="C146" s="159"/>
      <c r="D146" s="160" t="s">
        <v>642</v>
      </c>
      <c r="E146" s="161" t="s">
        <v>586</v>
      </c>
      <c r="F146" s="162">
        <v>115.5</v>
      </c>
      <c r="G146" s="161"/>
      <c r="H146" s="161">
        <v>149</v>
      </c>
      <c r="I146" s="163">
        <v>140</v>
      </c>
      <c r="J146" s="164" t="s">
        <v>643</v>
      </c>
      <c r="K146" s="165">
        <f t="shared" si="85"/>
        <v>33.5</v>
      </c>
      <c r="L146" s="166">
        <f t="shared" si="86"/>
        <v>0.29004329004329005</v>
      </c>
      <c r="M146" s="161" t="s">
        <v>556</v>
      </c>
      <c r="N146" s="167">
        <v>42740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37</v>
      </c>
      <c r="B147" s="159">
        <v>42251</v>
      </c>
      <c r="C147" s="159"/>
      <c r="D147" s="160" t="s">
        <v>636</v>
      </c>
      <c r="E147" s="161" t="s">
        <v>586</v>
      </c>
      <c r="F147" s="162">
        <v>226</v>
      </c>
      <c r="G147" s="161"/>
      <c r="H147" s="161">
        <v>292</v>
      </c>
      <c r="I147" s="163">
        <v>292</v>
      </c>
      <c r="J147" s="164" t="s">
        <v>644</v>
      </c>
      <c r="K147" s="165">
        <f t="shared" si="85"/>
        <v>66</v>
      </c>
      <c r="L147" s="166">
        <f t="shared" si="86"/>
        <v>0.29203539823008851</v>
      </c>
      <c r="M147" s="161" t="s">
        <v>556</v>
      </c>
      <c r="N147" s="167">
        <v>42286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38</v>
      </c>
      <c r="B148" s="159">
        <v>42254</v>
      </c>
      <c r="C148" s="159"/>
      <c r="D148" s="160" t="s">
        <v>631</v>
      </c>
      <c r="E148" s="161" t="s">
        <v>586</v>
      </c>
      <c r="F148" s="162">
        <v>232.5</v>
      </c>
      <c r="G148" s="161"/>
      <c r="H148" s="161">
        <v>312.5</v>
      </c>
      <c r="I148" s="163">
        <v>310</v>
      </c>
      <c r="J148" s="164" t="s">
        <v>588</v>
      </c>
      <c r="K148" s="165">
        <f t="shared" si="85"/>
        <v>80</v>
      </c>
      <c r="L148" s="166">
        <f t="shared" si="86"/>
        <v>0.34408602150537637</v>
      </c>
      <c r="M148" s="161" t="s">
        <v>556</v>
      </c>
      <c r="N148" s="167">
        <v>42823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39</v>
      </c>
      <c r="B149" s="159">
        <v>42268</v>
      </c>
      <c r="C149" s="159"/>
      <c r="D149" s="160" t="s">
        <v>645</v>
      </c>
      <c r="E149" s="161" t="s">
        <v>586</v>
      </c>
      <c r="F149" s="162">
        <v>196.5</v>
      </c>
      <c r="G149" s="161"/>
      <c r="H149" s="161">
        <v>238</v>
      </c>
      <c r="I149" s="163">
        <v>238</v>
      </c>
      <c r="J149" s="164" t="s">
        <v>644</v>
      </c>
      <c r="K149" s="165">
        <f t="shared" si="85"/>
        <v>41.5</v>
      </c>
      <c r="L149" s="166">
        <f t="shared" si="86"/>
        <v>0.21119592875318066</v>
      </c>
      <c r="M149" s="161" t="s">
        <v>556</v>
      </c>
      <c r="N149" s="167">
        <v>42291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40</v>
      </c>
      <c r="B150" s="159">
        <v>42271</v>
      </c>
      <c r="C150" s="159"/>
      <c r="D150" s="160" t="s">
        <v>585</v>
      </c>
      <c r="E150" s="161" t="s">
        <v>586</v>
      </c>
      <c r="F150" s="162">
        <v>65</v>
      </c>
      <c r="G150" s="161"/>
      <c r="H150" s="161">
        <v>82</v>
      </c>
      <c r="I150" s="163">
        <v>82</v>
      </c>
      <c r="J150" s="164" t="s">
        <v>644</v>
      </c>
      <c r="K150" s="165">
        <f t="shared" si="85"/>
        <v>17</v>
      </c>
      <c r="L150" s="166">
        <f t="shared" si="86"/>
        <v>0.26153846153846155</v>
      </c>
      <c r="M150" s="161" t="s">
        <v>556</v>
      </c>
      <c r="N150" s="167">
        <v>42578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41</v>
      </c>
      <c r="B151" s="159">
        <v>42291</v>
      </c>
      <c r="C151" s="159"/>
      <c r="D151" s="160" t="s">
        <v>646</v>
      </c>
      <c r="E151" s="161" t="s">
        <v>586</v>
      </c>
      <c r="F151" s="162">
        <v>144</v>
      </c>
      <c r="G151" s="161"/>
      <c r="H151" s="161">
        <v>182.5</v>
      </c>
      <c r="I151" s="163">
        <v>181</v>
      </c>
      <c r="J151" s="164" t="s">
        <v>644</v>
      </c>
      <c r="K151" s="165">
        <f t="shared" si="85"/>
        <v>38.5</v>
      </c>
      <c r="L151" s="166">
        <f t="shared" si="86"/>
        <v>0.2673611111111111</v>
      </c>
      <c r="M151" s="161" t="s">
        <v>556</v>
      </c>
      <c r="N151" s="167">
        <v>42817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42</v>
      </c>
      <c r="B152" s="159">
        <v>42291</v>
      </c>
      <c r="C152" s="159"/>
      <c r="D152" s="160" t="s">
        <v>647</v>
      </c>
      <c r="E152" s="161" t="s">
        <v>586</v>
      </c>
      <c r="F152" s="162">
        <v>264</v>
      </c>
      <c r="G152" s="161"/>
      <c r="H152" s="161">
        <v>311</v>
      </c>
      <c r="I152" s="163">
        <v>311</v>
      </c>
      <c r="J152" s="164" t="s">
        <v>644</v>
      </c>
      <c r="K152" s="165">
        <f t="shared" si="85"/>
        <v>47</v>
      </c>
      <c r="L152" s="166">
        <f t="shared" si="86"/>
        <v>0.17803030303030304</v>
      </c>
      <c r="M152" s="161" t="s">
        <v>556</v>
      </c>
      <c r="N152" s="167">
        <v>42604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43</v>
      </c>
      <c r="B153" s="159">
        <v>42318</v>
      </c>
      <c r="C153" s="159"/>
      <c r="D153" s="160" t="s">
        <v>648</v>
      </c>
      <c r="E153" s="161" t="s">
        <v>558</v>
      </c>
      <c r="F153" s="162">
        <v>549.5</v>
      </c>
      <c r="G153" s="161"/>
      <c r="H153" s="161">
        <v>630</v>
      </c>
      <c r="I153" s="163">
        <v>630</v>
      </c>
      <c r="J153" s="164" t="s">
        <v>644</v>
      </c>
      <c r="K153" s="165">
        <f t="shared" si="85"/>
        <v>80.5</v>
      </c>
      <c r="L153" s="166">
        <f t="shared" si="86"/>
        <v>0.1464968152866242</v>
      </c>
      <c r="M153" s="161" t="s">
        <v>556</v>
      </c>
      <c r="N153" s="167">
        <v>42419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44</v>
      </c>
      <c r="B154" s="159">
        <v>42342</v>
      </c>
      <c r="C154" s="159"/>
      <c r="D154" s="160" t="s">
        <v>649</v>
      </c>
      <c r="E154" s="161" t="s">
        <v>586</v>
      </c>
      <c r="F154" s="162">
        <v>1027.5</v>
      </c>
      <c r="G154" s="161"/>
      <c r="H154" s="161">
        <v>1315</v>
      </c>
      <c r="I154" s="163">
        <v>1250</v>
      </c>
      <c r="J154" s="164" t="s">
        <v>644</v>
      </c>
      <c r="K154" s="165">
        <f t="shared" si="85"/>
        <v>287.5</v>
      </c>
      <c r="L154" s="166">
        <f t="shared" si="86"/>
        <v>0.27980535279805352</v>
      </c>
      <c r="M154" s="161" t="s">
        <v>556</v>
      </c>
      <c r="N154" s="167">
        <v>43244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45</v>
      </c>
      <c r="B155" s="159">
        <v>42367</v>
      </c>
      <c r="C155" s="159"/>
      <c r="D155" s="160" t="s">
        <v>650</v>
      </c>
      <c r="E155" s="161" t="s">
        <v>586</v>
      </c>
      <c r="F155" s="162">
        <v>465</v>
      </c>
      <c r="G155" s="161"/>
      <c r="H155" s="161">
        <v>540</v>
      </c>
      <c r="I155" s="163">
        <v>540</v>
      </c>
      <c r="J155" s="164" t="s">
        <v>644</v>
      </c>
      <c r="K155" s="165">
        <f t="shared" si="85"/>
        <v>75</v>
      </c>
      <c r="L155" s="166">
        <f t="shared" si="86"/>
        <v>0.16129032258064516</v>
      </c>
      <c r="M155" s="161" t="s">
        <v>556</v>
      </c>
      <c r="N155" s="167">
        <v>42530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46</v>
      </c>
      <c r="B156" s="159">
        <v>42380</v>
      </c>
      <c r="C156" s="159"/>
      <c r="D156" s="160" t="s">
        <v>371</v>
      </c>
      <c r="E156" s="161" t="s">
        <v>558</v>
      </c>
      <c r="F156" s="162">
        <v>81</v>
      </c>
      <c r="G156" s="161"/>
      <c r="H156" s="161">
        <v>110</v>
      </c>
      <c r="I156" s="163">
        <v>110</v>
      </c>
      <c r="J156" s="164" t="s">
        <v>644</v>
      </c>
      <c r="K156" s="165">
        <f t="shared" si="85"/>
        <v>29</v>
      </c>
      <c r="L156" s="166">
        <f t="shared" si="86"/>
        <v>0.35802469135802467</v>
      </c>
      <c r="M156" s="161" t="s">
        <v>556</v>
      </c>
      <c r="N156" s="167">
        <v>42745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47</v>
      </c>
      <c r="B157" s="159">
        <v>42382</v>
      </c>
      <c r="C157" s="159"/>
      <c r="D157" s="160" t="s">
        <v>651</v>
      </c>
      <c r="E157" s="161" t="s">
        <v>558</v>
      </c>
      <c r="F157" s="162">
        <v>417.5</v>
      </c>
      <c r="G157" s="161"/>
      <c r="H157" s="161">
        <v>547</v>
      </c>
      <c r="I157" s="163">
        <v>535</v>
      </c>
      <c r="J157" s="164" t="s">
        <v>644</v>
      </c>
      <c r="K157" s="165">
        <f t="shared" si="85"/>
        <v>129.5</v>
      </c>
      <c r="L157" s="166">
        <f t="shared" si="86"/>
        <v>0.31017964071856285</v>
      </c>
      <c r="M157" s="161" t="s">
        <v>556</v>
      </c>
      <c r="N157" s="167">
        <v>42578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48</v>
      </c>
      <c r="B158" s="159">
        <v>42408</v>
      </c>
      <c r="C158" s="159"/>
      <c r="D158" s="160" t="s">
        <v>652</v>
      </c>
      <c r="E158" s="161" t="s">
        <v>586</v>
      </c>
      <c r="F158" s="162">
        <v>650</v>
      </c>
      <c r="G158" s="161"/>
      <c r="H158" s="161">
        <v>800</v>
      </c>
      <c r="I158" s="163">
        <v>800</v>
      </c>
      <c r="J158" s="164" t="s">
        <v>644</v>
      </c>
      <c r="K158" s="165">
        <f t="shared" si="85"/>
        <v>150</v>
      </c>
      <c r="L158" s="166">
        <f t="shared" si="86"/>
        <v>0.23076923076923078</v>
      </c>
      <c r="M158" s="161" t="s">
        <v>556</v>
      </c>
      <c r="N158" s="167">
        <v>43154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49</v>
      </c>
      <c r="B159" s="159">
        <v>42433</v>
      </c>
      <c r="C159" s="159"/>
      <c r="D159" s="160" t="s">
        <v>209</v>
      </c>
      <c r="E159" s="161" t="s">
        <v>586</v>
      </c>
      <c r="F159" s="162">
        <v>437.5</v>
      </c>
      <c r="G159" s="161"/>
      <c r="H159" s="161">
        <v>504.5</v>
      </c>
      <c r="I159" s="163">
        <v>522</v>
      </c>
      <c r="J159" s="164" t="s">
        <v>653</v>
      </c>
      <c r="K159" s="165">
        <f t="shared" si="85"/>
        <v>67</v>
      </c>
      <c r="L159" s="166">
        <f t="shared" si="86"/>
        <v>0.15314285714285714</v>
      </c>
      <c r="M159" s="161" t="s">
        <v>556</v>
      </c>
      <c r="N159" s="167">
        <v>42480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50</v>
      </c>
      <c r="B160" s="159">
        <v>42438</v>
      </c>
      <c r="C160" s="159"/>
      <c r="D160" s="160" t="s">
        <v>654</v>
      </c>
      <c r="E160" s="161" t="s">
        <v>586</v>
      </c>
      <c r="F160" s="162">
        <v>189.5</v>
      </c>
      <c r="G160" s="161"/>
      <c r="H160" s="161">
        <v>218</v>
      </c>
      <c r="I160" s="163">
        <v>218</v>
      </c>
      <c r="J160" s="164" t="s">
        <v>644</v>
      </c>
      <c r="K160" s="165">
        <f t="shared" si="85"/>
        <v>28.5</v>
      </c>
      <c r="L160" s="166">
        <f t="shared" si="86"/>
        <v>0.15039577836411611</v>
      </c>
      <c r="M160" s="161" t="s">
        <v>556</v>
      </c>
      <c r="N160" s="167">
        <v>43034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8">
        <v>51</v>
      </c>
      <c r="B161" s="169">
        <v>42471</v>
      </c>
      <c r="C161" s="169"/>
      <c r="D161" s="177" t="s">
        <v>655</v>
      </c>
      <c r="E161" s="172" t="s">
        <v>586</v>
      </c>
      <c r="F161" s="172">
        <v>36.5</v>
      </c>
      <c r="G161" s="173"/>
      <c r="H161" s="173">
        <v>15.85</v>
      </c>
      <c r="I161" s="173">
        <v>60</v>
      </c>
      <c r="J161" s="174" t="s">
        <v>656</v>
      </c>
      <c r="K161" s="175">
        <f t="shared" si="85"/>
        <v>-20.65</v>
      </c>
      <c r="L161" s="176">
        <f t="shared" si="86"/>
        <v>-0.5657534246575342</v>
      </c>
      <c r="M161" s="172" t="s">
        <v>568</v>
      </c>
      <c r="N161" s="180">
        <v>43627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52</v>
      </c>
      <c r="B162" s="159">
        <v>42472</v>
      </c>
      <c r="C162" s="159"/>
      <c r="D162" s="160" t="s">
        <v>657</v>
      </c>
      <c r="E162" s="161" t="s">
        <v>586</v>
      </c>
      <c r="F162" s="162">
        <v>93</v>
      </c>
      <c r="G162" s="161"/>
      <c r="H162" s="161">
        <v>149</v>
      </c>
      <c r="I162" s="163">
        <v>140</v>
      </c>
      <c r="J162" s="164" t="s">
        <v>658</v>
      </c>
      <c r="K162" s="165">
        <f t="shared" si="85"/>
        <v>56</v>
      </c>
      <c r="L162" s="166">
        <f t="shared" si="86"/>
        <v>0.60215053763440862</v>
      </c>
      <c r="M162" s="161" t="s">
        <v>556</v>
      </c>
      <c r="N162" s="167">
        <v>42740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8">
        <v>53</v>
      </c>
      <c r="B163" s="159">
        <v>42472</v>
      </c>
      <c r="C163" s="159"/>
      <c r="D163" s="160" t="s">
        <v>659</v>
      </c>
      <c r="E163" s="161" t="s">
        <v>586</v>
      </c>
      <c r="F163" s="162">
        <v>130</v>
      </c>
      <c r="G163" s="161"/>
      <c r="H163" s="161">
        <v>150</v>
      </c>
      <c r="I163" s="163" t="s">
        <v>660</v>
      </c>
      <c r="J163" s="164" t="s">
        <v>644</v>
      </c>
      <c r="K163" s="165">
        <f t="shared" si="85"/>
        <v>20</v>
      </c>
      <c r="L163" s="166">
        <f t="shared" si="86"/>
        <v>0.15384615384615385</v>
      </c>
      <c r="M163" s="161" t="s">
        <v>556</v>
      </c>
      <c r="N163" s="167">
        <v>42564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54</v>
      </c>
      <c r="B164" s="159">
        <v>42473</v>
      </c>
      <c r="C164" s="159"/>
      <c r="D164" s="160" t="s">
        <v>661</v>
      </c>
      <c r="E164" s="161" t="s">
        <v>586</v>
      </c>
      <c r="F164" s="162">
        <v>196</v>
      </c>
      <c r="G164" s="161"/>
      <c r="H164" s="161">
        <v>299</v>
      </c>
      <c r="I164" s="163">
        <v>299</v>
      </c>
      <c r="J164" s="164" t="s">
        <v>644</v>
      </c>
      <c r="K164" s="165">
        <v>103</v>
      </c>
      <c r="L164" s="166">
        <v>0.52551020408163296</v>
      </c>
      <c r="M164" s="161" t="s">
        <v>556</v>
      </c>
      <c r="N164" s="167">
        <v>42620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55</v>
      </c>
      <c r="B165" s="159">
        <v>42473</v>
      </c>
      <c r="C165" s="159"/>
      <c r="D165" s="160" t="s">
        <v>662</v>
      </c>
      <c r="E165" s="161" t="s">
        <v>586</v>
      </c>
      <c r="F165" s="162">
        <v>88</v>
      </c>
      <c r="G165" s="161"/>
      <c r="H165" s="161">
        <v>103</v>
      </c>
      <c r="I165" s="163">
        <v>103</v>
      </c>
      <c r="J165" s="164" t="s">
        <v>644</v>
      </c>
      <c r="K165" s="165">
        <v>15</v>
      </c>
      <c r="L165" s="166">
        <v>0.170454545454545</v>
      </c>
      <c r="M165" s="161" t="s">
        <v>556</v>
      </c>
      <c r="N165" s="167">
        <v>42530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56</v>
      </c>
      <c r="B166" s="159">
        <v>42492</v>
      </c>
      <c r="C166" s="159"/>
      <c r="D166" s="160" t="s">
        <v>663</v>
      </c>
      <c r="E166" s="161" t="s">
        <v>586</v>
      </c>
      <c r="F166" s="162">
        <v>127.5</v>
      </c>
      <c r="G166" s="161"/>
      <c r="H166" s="161">
        <v>148</v>
      </c>
      <c r="I166" s="163" t="s">
        <v>664</v>
      </c>
      <c r="J166" s="164" t="s">
        <v>644</v>
      </c>
      <c r="K166" s="165">
        <f>H166-F166</f>
        <v>20.5</v>
      </c>
      <c r="L166" s="166">
        <f>K166/F166</f>
        <v>0.16078431372549021</v>
      </c>
      <c r="M166" s="161" t="s">
        <v>556</v>
      </c>
      <c r="N166" s="167">
        <v>42564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57</v>
      </c>
      <c r="B167" s="159">
        <v>42493</v>
      </c>
      <c r="C167" s="159"/>
      <c r="D167" s="160" t="s">
        <v>665</v>
      </c>
      <c r="E167" s="161" t="s">
        <v>586</v>
      </c>
      <c r="F167" s="162">
        <v>675</v>
      </c>
      <c r="G167" s="161"/>
      <c r="H167" s="161">
        <v>815</v>
      </c>
      <c r="I167" s="163" t="s">
        <v>666</v>
      </c>
      <c r="J167" s="164" t="s">
        <v>644</v>
      </c>
      <c r="K167" s="165">
        <f>H167-F167</f>
        <v>140</v>
      </c>
      <c r="L167" s="166">
        <f>K167/F167</f>
        <v>0.2074074074074074</v>
      </c>
      <c r="M167" s="161" t="s">
        <v>556</v>
      </c>
      <c r="N167" s="167">
        <v>43154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8">
        <v>58</v>
      </c>
      <c r="B168" s="169">
        <v>42522</v>
      </c>
      <c r="C168" s="169"/>
      <c r="D168" s="170" t="s">
        <v>667</v>
      </c>
      <c r="E168" s="171" t="s">
        <v>586</v>
      </c>
      <c r="F168" s="172">
        <v>500</v>
      </c>
      <c r="G168" s="172"/>
      <c r="H168" s="173">
        <v>232.5</v>
      </c>
      <c r="I168" s="173" t="s">
        <v>668</v>
      </c>
      <c r="J168" s="174" t="s">
        <v>669</v>
      </c>
      <c r="K168" s="175">
        <f>H168-F168</f>
        <v>-267.5</v>
      </c>
      <c r="L168" s="176">
        <f>K168/F168</f>
        <v>-0.53500000000000003</v>
      </c>
      <c r="M168" s="172" t="s">
        <v>568</v>
      </c>
      <c r="N168" s="169">
        <v>43735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59</v>
      </c>
      <c r="B169" s="159">
        <v>42527</v>
      </c>
      <c r="C169" s="159"/>
      <c r="D169" s="160" t="s">
        <v>511</v>
      </c>
      <c r="E169" s="161" t="s">
        <v>586</v>
      </c>
      <c r="F169" s="162">
        <v>110</v>
      </c>
      <c r="G169" s="161"/>
      <c r="H169" s="161">
        <v>126.5</v>
      </c>
      <c r="I169" s="163">
        <v>125</v>
      </c>
      <c r="J169" s="164" t="s">
        <v>595</v>
      </c>
      <c r="K169" s="165">
        <f>H169-F169</f>
        <v>16.5</v>
      </c>
      <c r="L169" s="166">
        <f>K169/F169</f>
        <v>0.15</v>
      </c>
      <c r="M169" s="161" t="s">
        <v>556</v>
      </c>
      <c r="N169" s="167">
        <v>42552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60</v>
      </c>
      <c r="B170" s="159">
        <v>42538</v>
      </c>
      <c r="C170" s="159"/>
      <c r="D170" s="160" t="s">
        <v>670</v>
      </c>
      <c r="E170" s="161" t="s">
        <v>586</v>
      </c>
      <c r="F170" s="162">
        <v>44</v>
      </c>
      <c r="G170" s="161"/>
      <c r="H170" s="161">
        <v>69.5</v>
      </c>
      <c r="I170" s="163">
        <v>69.5</v>
      </c>
      <c r="J170" s="164" t="s">
        <v>671</v>
      </c>
      <c r="K170" s="165">
        <f>H170-F170</f>
        <v>25.5</v>
      </c>
      <c r="L170" s="166">
        <f>K170/F170</f>
        <v>0.57954545454545459</v>
      </c>
      <c r="M170" s="161" t="s">
        <v>556</v>
      </c>
      <c r="N170" s="167">
        <v>42977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61</v>
      </c>
      <c r="B171" s="159">
        <v>42549</v>
      </c>
      <c r="C171" s="159"/>
      <c r="D171" s="160" t="s">
        <v>672</v>
      </c>
      <c r="E171" s="161" t="s">
        <v>586</v>
      </c>
      <c r="F171" s="162">
        <v>262.5</v>
      </c>
      <c r="G171" s="161"/>
      <c r="H171" s="161">
        <v>340</v>
      </c>
      <c r="I171" s="163">
        <v>333</v>
      </c>
      <c r="J171" s="164" t="s">
        <v>673</v>
      </c>
      <c r="K171" s="165">
        <v>77.5</v>
      </c>
      <c r="L171" s="166">
        <v>0.29523809523809502</v>
      </c>
      <c r="M171" s="161" t="s">
        <v>556</v>
      </c>
      <c r="N171" s="167">
        <v>43017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62</v>
      </c>
      <c r="B172" s="159">
        <v>42549</v>
      </c>
      <c r="C172" s="159"/>
      <c r="D172" s="160" t="s">
        <v>674</v>
      </c>
      <c r="E172" s="161" t="s">
        <v>586</v>
      </c>
      <c r="F172" s="162">
        <v>840</v>
      </c>
      <c r="G172" s="161"/>
      <c r="H172" s="161">
        <v>1230</v>
      </c>
      <c r="I172" s="163">
        <v>1230</v>
      </c>
      <c r="J172" s="164" t="s">
        <v>644</v>
      </c>
      <c r="K172" s="165">
        <v>390</v>
      </c>
      <c r="L172" s="166">
        <v>0.46428571428571402</v>
      </c>
      <c r="M172" s="161" t="s">
        <v>556</v>
      </c>
      <c r="N172" s="167">
        <v>42649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1">
        <v>63</v>
      </c>
      <c r="B173" s="182">
        <v>42556</v>
      </c>
      <c r="C173" s="182"/>
      <c r="D173" s="183" t="s">
        <v>675</v>
      </c>
      <c r="E173" s="184" t="s">
        <v>586</v>
      </c>
      <c r="F173" s="184">
        <v>395</v>
      </c>
      <c r="G173" s="185"/>
      <c r="H173" s="185">
        <f>(468.5+342.5)/2</f>
        <v>405.5</v>
      </c>
      <c r="I173" s="185">
        <v>510</v>
      </c>
      <c r="J173" s="186" t="s">
        <v>676</v>
      </c>
      <c r="K173" s="187">
        <f t="shared" ref="K173:K179" si="87">H173-F173</f>
        <v>10.5</v>
      </c>
      <c r="L173" s="188">
        <f t="shared" ref="L173:L179" si="88">K173/F173</f>
        <v>2.6582278481012658E-2</v>
      </c>
      <c r="M173" s="184" t="s">
        <v>677</v>
      </c>
      <c r="N173" s="182">
        <v>43606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8">
        <v>64</v>
      </c>
      <c r="B174" s="169">
        <v>42584</v>
      </c>
      <c r="C174" s="169"/>
      <c r="D174" s="170" t="s">
        <v>678</v>
      </c>
      <c r="E174" s="171" t="s">
        <v>558</v>
      </c>
      <c r="F174" s="172">
        <f>169.5-12.8</f>
        <v>156.69999999999999</v>
      </c>
      <c r="G174" s="172"/>
      <c r="H174" s="173">
        <v>77</v>
      </c>
      <c r="I174" s="173" t="s">
        <v>679</v>
      </c>
      <c r="J174" s="174" t="s">
        <v>680</v>
      </c>
      <c r="K174" s="175">
        <f t="shared" si="87"/>
        <v>-79.699999999999989</v>
      </c>
      <c r="L174" s="176">
        <f t="shared" si="88"/>
        <v>-0.50861518825781749</v>
      </c>
      <c r="M174" s="172" t="s">
        <v>568</v>
      </c>
      <c r="N174" s="169">
        <v>43522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8">
        <v>65</v>
      </c>
      <c r="B175" s="169">
        <v>42586</v>
      </c>
      <c r="C175" s="169"/>
      <c r="D175" s="170" t="s">
        <v>681</v>
      </c>
      <c r="E175" s="171" t="s">
        <v>586</v>
      </c>
      <c r="F175" s="172">
        <v>400</v>
      </c>
      <c r="G175" s="172"/>
      <c r="H175" s="173">
        <v>305</v>
      </c>
      <c r="I175" s="173">
        <v>475</v>
      </c>
      <c r="J175" s="174" t="s">
        <v>682</v>
      </c>
      <c r="K175" s="175">
        <f t="shared" si="87"/>
        <v>-95</v>
      </c>
      <c r="L175" s="176">
        <f t="shared" si="88"/>
        <v>-0.23749999999999999</v>
      </c>
      <c r="M175" s="172" t="s">
        <v>568</v>
      </c>
      <c r="N175" s="169">
        <v>43606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66</v>
      </c>
      <c r="B176" s="159">
        <v>42593</v>
      </c>
      <c r="C176" s="159"/>
      <c r="D176" s="160" t="s">
        <v>683</v>
      </c>
      <c r="E176" s="161" t="s">
        <v>586</v>
      </c>
      <c r="F176" s="162">
        <v>86.5</v>
      </c>
      <c r="G176" s="161"/>
      <c r="H176" s="161">
        <v>130</v>
      </c>
      <c r="I176" s="163">
        <v>130</v>
      </c>
      <c r="J176" s="164" t="s">
        <v>684</v>
      </c>
      <c r="K176" s="165">
        <f t="shared" si="87"/>
        <v>43.5</v>
      </c>
      <c r="L176" s="166">
        <f t="shared" si="88"/>
        <v>0.50289017341040465</v>
      </c>
      <c r="M176" s="161" t="s">
        <v>556</v>
      </c>
      <c r="N176" s="167">
        <v>43091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8">
        <v>67</v>
      </c>
      <c r="B177" s="169">
        <v>42600</v>
      </c>
      <c r="C177" s="169"/>
      <c r="D177" s="170" t="s">
        <v>109</v>
      </c>
      <c r="E177" s="171" t="s">
        <v>586</v>
      </c>
      <c r="F177" s="172">
        <v>133.5</v>
      </c>
      <c r="G177" s="172"/>
      <c r="H177" s="173">
        <v>126.5</v>
      </c>
      <c r="I177" s="173">
        <v>178</v>
      </c>
      <c r="J177" s="174" t="s">
        <v>685</v>
      </c>
      <c r="K177" s="175">
        <f t="shared" si="87"/>
        <v>-7</v>
      </c>
      <c r="L177" s="176">
        <f t="shared" si="88"/>
        <v>-5.2434456928838954E-2</v>
      </c>
      <c r="M177" s="172" t="s">
        <v>568</v>
      </c>
      <c r="N177" s="169">
        <v>42615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68</v>
      </c>
      <c r="B178" s="159">
        <v>42613</v>
      </c>
      <c r="C178" s="159"/>
      <c r="D178" s="160" t="s">
        <v>686</v>
      </c>
      <c r="E178" s="161" t="s">
        <v>586</v>
      </c>
      <c r="F178" s="162">
        <v>560</v>
      </c>
      <c r="G178" s="161"/>
      <c r="H178" s="161">
        <v>725</v>
      </c>
      <c r="I178" s="163">
        <v>725</v>
      </c>
      <c r="J178" s="164" t="s">
        <v>588</v>
      </c>
      <c r="K178" s="165">
        <f t="shared" si="87"/>
        <v>165</v>
      </c>
      <c r="L178" s="166">
        <f t="shared" si="88"/>
        <v>0.29464285714285715</v>
      </c>
      <c r="M178" s="161" t="s">
        <v>556</v>
      </c>
      <c r="N178" s="167">
        <v>42456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69</v>
      </c>
      <c r="B179" s="159">
        <v>42614</v>
      </c>
      <c r="C179" s="159"/>
      <c r="D179" s="160" t="s">
        <v>687</v>
      </c>
      <c r="E179" s="161" t="s">
        <v>586</v>
      </c>
      <c r="F179" s="162">
        <v>160.5</v>
      </c>
      <c r="G179" s="161"/>
      <c r="H179" s="161">
        <v>210</v>
      </c>
      <c r="I179" s="163">
        <v>210</v>
      </c>
      <c r="J179" s="164" t="s">
        <v>588</v>
      </c>
      <c r="K179" s="165">
        <f t="shared" si="87"/>
        <v>49.5</v>
      </c>
      <c r="L179" s="166">
        <f t="shared" si="88"/>
        <v>0.30841121495327101</v>
      </c>
      <c r="M179" s="161" t="s">
        <v>556</v>
      </c>
      <c r="N179" s="167">
        <v>42871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70</v>
      </c>
      <c r="B180" s="159">
        <v>42646</v>
      </c>
      <c r="C180" s="159"/>
      <c r="D180" s="160" t="s">
        <v>385</v>
      </c>
      <c r="E180" s="161" t="s">
        <v>586</v>
      </c>
      <c r="F180" s="162">
        <v>430</v>
      </c>
      <c r="G180" s="161"/>
      <c r="H180" s="161">
        <v>596</v>
      </c>
      <c r="I180" s="163">
        <v>575</v>
      </c>
      <c r="J180" s="164" t="s">
        <v>688</v>
      </c>
      <c r="K180" s="165">
        <v>166</v>
      </c>
      <c r="L180" s="166">
        <v>0.38604651162790699</v>
      </c>
      <c r="M180" s="161" t="s">
        <v>556</v>
      </c>
      <c r="N180" s="167">
        <v>42769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8">
        <v>71</v>
      </c>
      <c r="B181" s="159">
        <v>42657</v>
      </c>
      <c r="C181" s="159"/>
      <c r="D181" s="160" t="s">
        <v>689</v>
      </c>
      <c r="E181" s="161" t="s">
        <v>586</v>
      </c>
      <c r="F181" s="162">
        <v>280</v>
      </c>
      <c r="G181" s="161"/>
      <c r="H181" s="161">
        <v>345</v>
      </c>
      <c r="I181" s="163">
        <v>345</v>
      </c>
      <c r="J181" s="164" t="s">
        <v>588</v>
      </c>
      <c r="K181" s="165">
        <f t="shared" ref="K181:K186" si="89">H181-F181</f>
        <v>65</v>
      </c>
      <c r="L181" s="166">
        <f>K181/F181</f>
        <v>0.23214285714285715</v>
      </c>
      <c r="M181" s="161" t="s">
        <v>556</v>
      </c>
      <c r="N181" s="167">
        <v>42814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72</v>
      </c>
      <c r="B182" s="159">
        <v>42657</v>
      </c>
      <c r="C182" s="159"/>
      <c r="D182" s="160" t="s">
        <v>690</v>
      </c>
      <c r="E182" s="161" t="s">
        <v>586</v>
      </c>
      <c r="F182" s="162">
        <v>245</v>
      </c>
      <c r="G182" s="161"/>
      <c r="H182" s="161">
        <v>325.5</v>
      </c>
      <c r="I182" s="163">
        <v>330</v>
      </c>
      <c r="J182" s="164" t="s">
        <v>691</v>
      </c>
      <c r="K182" s="165">
        <f t="shared" si="89"/>
        <v>80.5</v>
      </c>
      <c r="L182" s="166">
        <f>K182/F182</f>
        <v>0.32857142857142857</v>
      </c>
      <c r="M182" s="161" t="s">
        <v>556</v>
      </c>
      <c r="N182" s="167">
        <v>42769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8">
        <v>73</v>
      </c>
      <c r="B183" s="159">
        <v>42660</v>
      </c>
      <c r="C183" s="159"/>
      <c r="D183" s="160" t="s">
        <v>338</v>
      </c>
      <c r="E183" s="161" t="s">
        <v>586</v>
      </c>
      <c r="F183" s="162">
        <v>125</v>
      </c>
      <c r="G183" s="161"/>
      <c r="H183" s="161">
        <v>160</v>
      </c>
      <c r="I183" s="163">
        <v>160</v>
      </c>
      <c r="J183" s="164" t="s">
        <v>644</v>
      </c>
      <c r="K183" s="165">
        <f t="shared" si="89"/>
        <v>35</v>
      </c>
      <c r="L183" s="166">
        <v>0.28000000000000003</v>
      </c>
      <c r="M183" s="161" t="s">
        <v>556</v>
      </c>
      <c r="N183" s="167">
        <v>42803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74</v>
      </c>
      <c r="B184" s="159">
        <v>42660</v>
      </c>
      <c r="C184" s="159"/>
      <c r="D184" s="160" t="s">
        <v>445</v>
      </c>
      <c r="E184" s="161" t="s">
        <v>586</v>
      </c>
      <c r="F184" s="162">
        <v>114</v>
      </c>
      <c r="G184" s="161"/>
      <c r="H184" s="161">
        <v>145</v>
      </c>
      <c r="I184" s="163">
        <v>145</v>
      </c>
      <c r="J184" s="164" t="s">
        <v>644</v>
      </c>
      <c r="K184" s="165">
        <f t="shared" si="89"/>
        <v>31</v>
      </c>
      <c r="L184" s="166">
        <f>K184/F184</f>
        <v>0.27192982456140352</v>
      </c>
      <c r="M184" s="161" t="s">
        <v>556</v>
      </c>
      <c r="N184" s="167">
        <v>42859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75</v>
      </c>
      <c r="B185" s="159">
        <v>42660</v>
      </c>
      <c r="C185" s="159"/>
      <c r="D185" s="160" t="s">
        <v>692</v>
      </c>
      <c r="E185" s="161" t="s">
        <v>586</v>
      </c>
      <c r="F185" s="162">
        <v>212</v>
      </c>
      <c r="G185" s="161"/>
      <c r="H185" s="161">
        <v>280</v>
      </c>
      <c r="I185" s="163">
        <v>276</v>
      </c>
      <c r="J185" s="164" t="s">
        <v>693</v>
      </c>
      <c r="K185" s="165">
        <f t="shared" si="89"/>
        <v>68</v>
      </c>
      <c r="L185" s="166">
        <f>K185/F185</f>
        <v>0.32075471698113206</v>
      </c>
      <c r="M185" s="161" t="s">
        <v>556</v>
      </c>
      <c r="N185" s="167">
        <v>42858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76</v>
      </c>
      <c r="B186" s="159">
        <v>42678</v>
      </c>
      <c r="C186" s="159"/>
      <c r="D186" s="160" t="s">
        <v>435</v>
      </c>
      <c r="E186" s="161" t="s">
        <v>586</v>
      </c>
      <c r="F186" s="162">
        <v>155</v>
      </c>
      <c r="G186" s="161"/>
      <c r="H186" s="161">
        <v>210</v>
      </c>
      <c r="I186" s="163">
        <v>210</v>
      </c>
      <c r="J186" s="164" t="s">
        <v>694</v>
      </c>
      <c r="K186" s="165">
        <f t="shared" si="89"/>
        <v>55</v>
      </c>
      <c r="L186" s="166">
        <f>K186/F186</f>
        <v>0.35483870967741937</v>
      </c>
      <c r="M186" s="161" t="s">
        <v>556</v>
      </c>
      <c r="N186" s="167">
        <v>42944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8">
        <v>77</v>
      </c>
      <c r="B187" s="169">
        <v>42710</v>
      </c>
      <c r="C187" s="169"/>
      <c r="D187" s="170" t="s">
        <v>695</v>
      </c>
      <c r="E187" s="171" t="s">
        <v>586</v>
      </c>
      <c r="F187" s="172">
        <v>150.5</v>
      </c>
      <c r="G187" s="172"/>
      <c r="H187" s="173">
        <v>72.5</v>
      </c>
      <c r="I187" s="173">
        <v>174</v>
      </c>
      <c r="J187" s="174" t="s">
        <v>696</v>
      </c>
      <c r="K187" s="175">
        <v>-78</v>
      </c>
      <c r="L187" s="176">
        <v>-0.51827242524916906</v>
      </c>
      <c r="M187" s="172" t="s">
        <v>568</v>
      </c>
      <c r="N187" s="169">
        <v>43333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8">
        <v>78</v>
      </c>
      <c r="B188" s="159">
        <v>42712</v>
      </c>
      <c r="C188" s="159"/>
      <c r="D188" s="160" t="s">
        <v>697</v>
      </c>
      <c r="E188" s="161" t="s">
        <v>586</v>
      </c>
      <c r="F188" s="162">
        <v>380</v>
      </c>
      <c r="G188" s="161"/>
      <c r="H188" s="161">
        <v>478</v>
      </c>
      <c r="I188" s="163">
        <v>468</v>
      </c>
      <c r="J188" s="164" t="s">
        <v>644</v>
      </c>
      <c r="K188" s="165">
        <f>H188-F188</f>
        <v>98</v>
      </c>
      <c r="L188" s="166">
        <f>K188/F188</f>
        <v>0.25789473684210529</v>
      </c>
      <c r="M188" s="161" t="s">
        <v>556</v>
      </c>
      <c r="N188" s="167">
        <v>43025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79</v>
      </c>
      <c r="B189" s="159">
        <v>42734</v>
      </c>
      <c r="C189" s="159"/>
      <c r="D189" s="160" t="s">
        <v>108</v>
      </c>
      <c r="E189" s="161" t="s">
        <v>586</v>
      </c>
      <c r="F189" s="162">
        <v>305</v>
      </c>
      <c r="G189" s="161"/>
      <c r="H189" s="161">
        <v>375</v>
      </c>
      <c r="I189" s="163">
        <v>375</v>
      </c>
      <c r="J189" s="164" t="s">
        <v>644</v>
      </c>
      <c r="K189" s="165">
        <f>H189-F189</f>
        <v>70</v>
      </c>
      <c r="L189" s="166">
        <f>K189/F189</f>
        <v>0.22950819672131148</v>
      </c>
      <c r="M189" s="161" t="s">
        <v>556</v>
      </c>
      <c r="N189" s="167">
        <v>42768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8">
        <v>80</v>
      </c>
      <c r="B190" s="159">
        <v>42739</v>
      </c>
      <c r="C190" s="159"/>
      <c r="D190" s="160" t="s">
        <v>94</v>
      </c>
      <c r="E190" s="161" t="s">
        <v>586</v>
      </c>
      <c r="F190" s="162">
        <v>99.5</v>
      </c>
      <c r="G190" s="161"/>
      <c r="H190" s="161">
        <v>158</v>
      </c>
      <c r="I190" s="163">
        <v>158</v>
      </c>
      <c r="J190" s="164" t="s">
        <v>644</v>
      </c>
      <c r="K190" s="165">
        <f>H190-F190</f>
        <v>58.5</v>
      </c>
      <c r="L190" s="166">
        <f>K190/F190</f>
        <v>0.5879396984924623</v>
      </c>
      <c r="M190" s="161" t="s">
        <v>556</v>
      </c>
      <c r="N190" s="167">
        <v>42898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81</v>
      </c>
      <c r="B191" s="159">
        <v>42739</v>
      </c>
      <c r="C191" s="159"/>
      <c r="D191" s="160" t="s">
        <v>94</v>
      </c>
      <c r="E191" s="161" t="s">
        <v>586</v>
      </c>
      <c r="F191" s="162">
        <v>99.5</v>
      </c>
      <c r="G191" s="161"/>
      <c r="H191" s="161">
        <v>158</v>
      </c>
      <c r="I191" s="163">
        <v>158</v>
      </c>
      <c r="J191" s="164" t="s">
        <v>644</v>
      </c>
      <c r="K191" s="165">
        <v>58.5</v>
      </c>
      <c r="L191" s="166">
        <v>0.58793969849246197</v>
      </c>
      <c r="M191" s="161" t="s">
        <v>556</v>
      </c>
      <c r="N191" s="167">
        <v>42898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8">
        <v>82</v>
      </c>
      <c r="B192" s="159">
        <v>42786</v>
      </c>
      <c r="C192" s="159"/>
      <c r="D192" s="160" t="s">
        <v>184</v>
      </c>
      <c r="E192" s="161" t="s">
        <v>586</v>
      </c>
      <c r="F192" s="162">
        <v>140.5</v>
      </c>
      <c r="G192" s="161"/>
      <c r="H192" s="161">
        <v>220</v>
      </c>
      <c r="I192" s="163">
        <v>220</v>
      </c>
      <c r="J192" s="164" t="s">
        <v>644</v>
      </c>
      <c r="K192" s="165">
        <f>H192-F192</f>
        <v>79.5</v>
      </c>
      <c r="L192" s="166">
        <f>K192/F192</f>
        <v>0.5658362989323843</v>
      </c>
      <c r="M192" s="161" t="s">
        <v>556</v>
      </c>
      <c r="N192" s="167">
        <v>42864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8">
        <v>83</v>
      </c>
      <c r="B193" s="159">
        <v>42786</v>
      </c>
      <c r="C193" s="159"/>
      <c r="D193" s="160" t="s">
        <v>698</v>
      </c>
      <c r="E193" s="161" t="s">
        <v>586</v>
      </c>
      <c r="F193" s="162">
        <v>202.5</v>
      </c>
      <c r="G193" s="161"/>
      <c r="H193" s="161">
        <v>234</v>
      </c>
      <c r="I193" s="163">
        <v>234</v>
      </c>
      <c r="J193" s="164" t="s">
        <v>644</v>
      </c>
      <c r="K193" s="165">
        <v>31.5</v>
      </c>
      <c r="L193" s="166">
        <v>0.155555555555556</v>
      </c>
      <c r="M193" s="161" t="s">
        <v>556</v>
      </c>
      <c r="N193" s="167">
        <v>42836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8">
        <v>84</v>
      </c>
      <c r="B194" s="159">
        <v>42818</v>
      </c>
      <c r="C194" s="159"/>
      <c r="D194" s="160" t="s">
        <v>699</v>
      </c>
      <c r="E194" s="161" t="s">
        <v>586</v>
      </c>
      <c r="F194" s="162">
        <v>300.5</v>
      </c>
      <c r="G194" s="161"/>
      <c r="H194" s="161">
        <v>417.5</v>
      </c>
      <c r="I194" s="163">
        <v>420</v>
      </c>
      <c r="J194" s="164" t="s">
        <v>700</v>
      </c>
      <c r="K194" s="165">
        <f>H194-F194</f>
        <v>117</v>
      </c>
      <c r="L194" s="166">
        <f>K194/F194</f>
        <v>0.38935108153078202</v>
      </c>
      <c r="M194" s="161" t="s">
        <v>556</v>
      </c>
      <c r="N194" s="167">
        <v>43070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8">
        <v>85</v>
      </c>
      <c r="B195" s="159">
        <v>42818</v>
      </c>
      <c r="C195" s="159"/>
      <c r="D195" s="160" t="s">
        <v>674</v>
      </c>
      <c r="E195" s="161" t="s">
        <v>586</v>
      </c>
      <c r="F195" s="162">
        <v>850</v>
      </c>
      <c r="G195" s="161"/>
      <c r="H195" s="161">
        <v>1042.5</v>
      </c>
      <c r="I195" s="163">
        <v>1023</v>
      </c>
      <c r="J195" s="164" t="s">
        <v>701</v>
      </c>
      <c r="K195" s="165">
        <v>192.5</v>
      </c>
      <c r="L195" s="166">
        <v>0.22647058823529401</v>
      </c>
      <c r="M195" s="161" t="s">
        <v>556</v>
      </c>
      <c r="N195" s="167">
        <v>42830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86</v>
      </c>
      <c r="B196" s="159">
        <v>42830</v>
      </c>
      <c r="C196" s="159"/>
      <c r="D196" s="160" t="s">
        <v>464</v>
      </c>
      <c r="E196" s="161" t="s">
        <v>586</v>
      </c>
      <c r="F196" s="162">
        <v>785</v>
      </c>
      <c r="G196" s="161"/>
      <c r="H196" s="161">
        <v>930</v>
      </c>
      <c r="I196" s="163">
        <v>920</v>
      </c>
      <c r="J196" s="164" t="s">
        <v>702</v>
      </c>
      <c r="K196" s="165">
        <f>H196-F196</f>
        <v>145</v>
      </c>
      <c r="L196" s="166">
        <f>K196/F196</f>
        <v>0.18471337579617833</v>
      </c>
      <c r="M196" s="161" t="s">
        <v>556</v>
      </c>
      <c r="N196" s="167">
        <v>42976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8">
        <v>87</v>
      </c>
      <c r="B197" s="169">
        <v>42831</v>
      </c>
      <c r="C197" s="169"/>
      <c r="D197" s="170" t="s">
        <v>703</v>
      </c>
      <c r="E197" s="171" t="s">
        <v>586</v>
      </c>
      <c r="F197" s="172">
        <v>40</v>
      </c>
      <c r="G197" s="172"/>
      <c r="H197" s="173">
        <v>13.1</v>
      </c>
      <c r="I197" s="173">
        <v>60</v>
      </c>
      <c r="J197" s="174" t="s">
        <v>704</v>
      </c>
      <c r="K197" s="175">
        <v>-26.9</v>
      </c>
      <c r="L197" s="176">
        <v>-0.67249999999999999</v>
      </c>
      <c r="M197" s="172" t="s">
        <v>568</v>
      </c>
      <c r="N197" s="169">
        <v>43138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8">
        <v>88</v>
      </c>
      <c r="B198" s="159">
        <v>42837</v>
      </c>
      <c r="C198" s="159"/>
      <c r="D198" s="160" t="s">
        <v>93</v>
      </c>
      <c r="E198" s="161" t="s">
        <v>586</v>
      </c>
      <c r="F198" s="162">
        <v>289.5</v>
      </c>
      <c r="G198" s="161"/>
      <c r="H198" s="161">
        <v>354</v>
      </c>
      <c r="I198" s="163">
        <v>360</v>
      </c>
      <c r="J198" s="164" t="s">
        <v>705</v>
      </c>
      <c r="K198" s="165">
        <f t="shared" ref="K198:K206" si="90">H198-F198</f>
        <v>64.5</v>
      </c>
      <c r="L198" s="166">
        <f t="shared" ref="L198:L206" si="91">K198/F198</f>
        <v>0.22279792746113988</v>
      </c>
      <c r="M198" s="161" t="s">
        <v>556</v>
      </c>
      <c r="N198" s="167">
        <v>43040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8">
        <v>89</v>
      </c>
      <c r="B199" s="159">
        <v>42845</v>
      </c>
      <c r="C199" s="159"/>
      <c r="D199" s="160" t="s">
        <v>410</v>
      </c>
      <c r="E199" s="161" t="s">
        <v>586</v>
      </c>
      <c r="F199" s="162">
        <v>700</v>
      </c>
      <c r="G199" s="161"/>
      <c r="H199" s="161">
        <v>840</v>
      </c>
      <c r="I199" s="163">
        <v>840</v>
      </c>
      <c r="J199" s="164" t="s">
        <v>706</v>
      </c>
      <c r="K199" s="165">
        <f t="shared" si="90"/>
        <v>140</v>
      </c>
      <c r="L199" s="166">
        <f t="shared" si="91"/>
        <v>0.2</v>
      </c>
      <c r="M199" s="161" t="s">
        <v>556</v>
      </c>
      <c r="N199" s="167">
        <v>42893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8">
        <v>90</v>
      </c>
      <c r="B200" s="159">
        <v>42887</v>
      </c>
      <c r="C200" s="159"/>
      <c r="D200" s="160" t="s">
        <v>707</v>
      </c>
      <c r="E200" s="161" t="s">
        <v>586</v>
      </c>
      <c r="F200" s="162">
        <v>130</v>
      </c>
      <c r="G200" s="161"/>
      <c r="H200" s="161">
        <v>144.25</v>
      </c>
      <c r="I200" s="163">
        <v>170</v>
      </c>
      <c r="J200" s="164" t="s">
        <v>708</v>
      </c>
      <c r="K200" s="165">
        <f t="shared" si="90"/>
        <v>14.25</v>
      </c>
      <c r="L200" s="166">
        <f t="shared" si="91"/>
        <v>0.10961538461538461</v>
      </c>
      <c r="M200" s="161" t="s">
        <v>556</v>
      </c>
      <c r="N200" s="167">
        <v>43675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8">
        <v>91</v>
      </c>
      <c r="B201" s="159">
        <v>42901</v>
      </c>
      <c r="C201" s="159"/>
      <c r="D201" s="160" t="s">
        <v>709</v>
      </c>
      <c r="E201" s="161" t="s">
        <v>586</v>
      </c>
      <c r="F201" s="162">
        <v>214.5</v>
      </c>
      <c r="G201" s="161"/>
      <c r="H201" s="161">
        <v>262</v>
      </c>
      <c r="I201" s="163">
        <v>262</v>
      </c>
      <c r="J201" s="164" t="s">
        <v>710</v>
      </c>
      <c r="K201" s="165">
        <f t="shared" si="90"/>
        <v>47.5</v>
      </c>
      <c r="L201" s="166">
        <f t="shared" si="91"/>
        <v>0.22144522144522144</v>
      </c>
      <c r="M201" s="161" t="s">
        <v>556</v>
      </c>
      <c r="N201" s="167">
        <v>42977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92</v>
      </c>
      <c r="B202" s="190">
        <v>42933</v>
      </c>
      <c r="C202" s="190"/>
      <c r="D202" s="191" t="s">
        <v>711</v>
      </c>
      <c r="E202" s="192" t="s">
        <v>586</v>
      </c>
      <c r="F202" s="193">
        <v>370</v>
      </c>
      <c r="G202" s="192"/>
      <c r="H202" s="192">
        <v>447.5</v>
      </c>
      <c r="I202" s="194">
        <v>450</v>
      </c>
      <c r="J202" s="195" t="s">
        <v>644</v>
      </c>
      <c r="K202" s="165">
        <f t="shared" si="90"/>
        <v>77.5</v>
      </c>
      <c r="L202" s="196">
        <f t="shared" si="91"/>
        <v>0.20945945945945946</v>
      </c>
      <c r="M202" s="192" t="s">
        <v>556</v>
      </c>
      <c r="N202" s="197">
        <v>43035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93</v>
      </c>
      <c r="B203" s="190">
        <v>42943</v>
      </c>
      <c r="C203" s="190"/>
      <c r="D203" s="191" t="s">
        <v>182</v>
      </c>
      <c r="E203" s="192" t="s">
        <v>586</v>
      </c>
      <c r="F203" s="193">
        <v>657.5</v>
      </c>
      <c r="G203" s="192"/>
      <c r="H203" s="192">
        <v>825</v>
      </c>
      <c r="I203" s="194">
        <v>820</v>
      </c>
      <c r="J203" s="195" t="s">
        <v>644</v>
      </c>
      <c r="K203" s="165">
        <f t="shared" si="90"/>
        <v>167.5</v>
      </c>
      <c r="L203" s="196">
        <f t="shared" si="91"/>
        <v>0.25475285171102663</v>
      </c>
      <c r="M203" s="192" t="s">
        <v>556</v>
      </c>
      <c r="N203" s="197">
        <v>43090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8">
        <v>94</v>
      </c>
      <c r="B204" s="159">
        <v>42964</v>
      </c>
      <c r="C204" s="159"/>
      <c r="D204" s="160" t="s">
        <v>353</v>
      </c>
      <c r="E204" s="161" t="s">
        <v>586</v>
      </c>
      <c r="F204" s="162">
        <v>605</v>
      </c>
      <c r="G204" s="161"/>
      <c r="H204" s="161">
        <v>750</v>
      </c>
      <c r="I204" s="163">
        <v>750</v>
      </c>
      <c r="J204" s="164" t="s">
        <v>702</v>
      </c>
      <c r="K204" s="165">
        <f t="shared" si="90"/>
        <v>145</v>
      </c>
      <c r="L204" s="166">
        <f t="shared" si="91"/>
        <v>0.23966942148760331</v>
      </c>
      <c r="M204" s="161" t="s">
        <v>556</v>
      </c>
      <c r="N204" s="167">
        <v>43027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8">
        <v>95</v>
      </c>
      <c r="B205" s="169">
        <v>42979</v>
      </c>
      <c r="C205" s="169"/>
      <c r="D205" s="177" t="s">
        <v>712</v>
      </c>
      <c r="E205" s="172" t="s">
        <v>586</v>
      </c>
      <c r="F205" s="172">
        <v>255</v>
      </c>
      <c r="G205" s="173"/>
      <c r="H205" s="173">
        <v>217.25</v>
      </c>
      <c r="I205" s="173">
        <v>320</v>
      </c>
      <c r="J205" s="174" t="s">
        <v>713</v>
      </c>
      <c r="K205" s="175">
        <f t="shared" si="90"/>
        <v>-37.75</v>
      </c>
      <c r="L205" s="178">
        <f t="shared" si="91"/>
        <v>-0.14803921568627451</v>
      </c>
      <c r="M205" s="172" t="s">
        <v>568</v>
      </c>
      <c r="N205" s="169">
        <v>43661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8">
        <v>96</v>
      </c>
      <c r="B206" s="159">
        <v>42997</v>
      </c>
      <c r="C206" s="159"/>
      <c r="D206" s="160" t="s">
        <v>714</v>
      </c>
      <c r="E206" s="161" t="s">
        <v>586</v>
      </c>
      <c r="F206" s="162">
        <v>215</v>
      </c>
      <c r="G206" s="161"/>
      <c r="H206" s="161">
        <v>258</v>
      </c>
      <c r="I206" s="163">
        <v>258</v>
      </c>
      <c r="J206" s="164" t="s">
        <v>644</v>
      </c>
      <c r="K206" s="165">
        <f t="shared" si="90"/>
        <v>43</v>
      </c>
      <c r="L206" s="166">
        <f t="shared" si="91"/>
        <v>0.2</v>
      </c>
      <c r="M206" s="161" t="s">
        <v>556</v>
      </c>
      <c r="N206" s="167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8">
        <v>97</v>
      </c>
      <c r="B207" s="159">
        <v>42997</v>
      </c>
      <c r="C207" s="159"/>
      <c r="D207" s="160" t="s">
        <v>714</v>
      </c>
      <c r="E207" s="161" t="s">
        <v>586</v>
      </c>
      <c r="F207" s="162">
        <v>215</v>
      </c>
      <c r="G207" s="161"/>
      <c r="H207" s="161">
        <v>258</v>
      </c>
      <c r="I207" s="163">
        <v>258</v>
      </c>
      <c r="J207" s="195" t="s">
        <v>644</v>
      </c>
      <c r="K207" s="165">
        <v>43</v>
      </c>
      <c r="L207" s="166">
        <v>0.2</v>
      </c>
      <c r="M207" s="161" t="s">
        <v>556</v>
      </c>
      <c r="N207" s="167">
        <v>43040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98</v>
      </c>
      <c r="B208" s="190">
        <v>42998</v>
      </c>
      <c r="C208" s="190"/>
      <c r="D208" s="191" t="s">
        <v>715</v>
      </c>
      <c r="E208" s="192" t="s">
        <v>586</v>
      </c>
      <c r="F208" s="162">
        <v>75</v>
      </c>
      <c r="G208" s="192"/>
      <c r="H208" s="192">
        <v>90</v>
      </c>
      <c r="I208" s="194">
        <v>90</v>
      </c>
      <c r="J208" s="164" t="s">
        <v>716</v>
      </c>
      <c r="K208" s="165">
        <f t="shared" ref="K208:K213" si="92">H208-F208</f>
        <v>15</v>
      </c>
      <c r="L208" s="166">
        <f t="shared" ref="L208:L213" si="93">K208/F208</f>
        <v>0.2</v>
      </c>
      <c r="M208" s="161" t="s">
        <v>556</v>
      </c>
      <c r="N208" s="167">
        <v>43019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99</v>
      </c>
      <c r="B209" s="190">
        <v>43011</v>
      </c>
      <c r="C209" s="190"/>
      <c r="D209" s="191" t="s">
        <v>570</v>
      </c>
      <c r="E209" s="192" t="s">
        <v>586</v>
      </c>
      <c r="F209" s="193">
        <v>315</v>
      </c>
      <c r="G209" s="192"/>
      <c r="H209" s="192">
        <v>392</v>
      </c>
      <c r="I209" s="194">
        <v>384</v>
      </c>
      <c r="J209" s="195" t="s">
        <v>717</v>
      </c>
      <c r="K209" s="165">
        <f t="shared" si="92"/>
        <v>77</v>
      </c>
      <c r="L209" s="196">
        <f t="shared" si="93"/>
        <v>0.24444444444444444</v>
      </c>
      <c r="M209" s="192" t="s">
        <v>556</v>
      </c>
      <c r="N209" s="197">
        <v>43017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100</v>
      </c>
      <c r="B210" s="190">
        <v>43013</v>
      </c>
      <c r="C210" s="190"/>
      <c r="D210" s="191" t="s">
        <v>440</v>
      </c>
      <c r="E210" s="192" t="s">
        <v>586</v>
      </c>
      <c r="F210" s="193">
        <v>145</v>
      </c>
      <c r="G210" s="192"/>
      <c r="H210" s="192">
        <v>179</v>
      </c>
      <c r="I210" s="194">
        <v>180</v>
      </c>
      <c r="J210" s="195" t="s">
        <v>718</v>
      </c>
      <c r="K210" s="165">
        <f t="shared" si="92"/>
        <v>34</v>
      </c>
      <c r="L210" s="196">
        <f t="shared" si="93"/>
        <v>0.23448275862068965</v>
      </c>
      <c r="M210" s="192" t="s">
        <v>556</v>
      </c>
      <c r="N210" s="197">
        <v>43025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101</v>
      </c>
      <c r="B211" s="190">
        <v>43014</v>
      </c>
      <c r="C211" s="190"/>
      <c r="D211" s="191" t="s">
        <v>328</v>
      </c>
      <c r="E211" s="192" t="s">
        <v>586</v>
      </c>
      <c r="F211" s="193">
        <v>256</v>
      </c>
      <c r="G211" s="192"/>
      <c r="H211" s="192">
        <v>323</v>
      </c>
      <c r="I211" s="194">
        <v>320</v>
      </c>
      <c r="J211" s="195" t="s">
        <v>644</v>
      </c>
      <c r="K211" s="165">
        <f t="shared" si="92"/>
        <v>67</v>
      </c>
      <c r="L211" s="196">
        <f t="shared" si="93"/>
        <v>0.26171875</v>
      </c>
      <c r="M211" s="192" t="s">
        <v>556</v>
      </c>
      <c r="N211" s="197">
        <v>43067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102</v>
      </c>
      <c r="B212" s="190">
        <v>43017</v>
      </c>
      <c r="C212" s="190"/>
      <c r="D212" s="191" t="s">
        <v>343</v>
      </c>
      <c r="E212" s="192" t="s">
        <v>586</v>
      </c>
      <c r="F212" s="193">
        <v>137.5</v>
      </c>
      <c r="G212" s="192"/>
      <c r="H212" s="192">
        <v>184</v>
      </c>
      <c r="I212" s="194">
        <v>183</v>
      </c>
      <c r="J212" s="195" t="s">
        <v>719</v>
      </c>
      <c r="K212" s="165">
        <f t="shared" si="92"/>
        <v>46.5</v>
      </c>
      <c r="L212" s="196">
        <f t="shared" si="93"/>
        <v>0.33818181818181819</v>
      </c>
      <c r="M212" s="192" t="s">
        <v>556</v>
      </c>
      <c r="N212" s="197">
        <v>43108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103</v>
      </c>
      <c r="B213" s="190">
        <v>43018</v>
      </c>
      <c r="C213" s="190"/>
      <c r="D213" s="191" t="s">
        <v>720</v>
      </c>
      <c r="E213" s="192" t="s">
        <v>586</v>
      </c>
      <c r="F213" s="193">
        <v>125.5</v>
      </c>
      <c r="G213" s="192"/>
      <c r="H213" s="192">
        <v>158</v>
      </c>
      <c r="I213" s="194">
        <v>155</v>
      </c>
      <c r="J213" s="195" t="s">
        <v>721</v>
      </c>
      <c r="K213" s="165">
        <f t="shared" si="92"/>
        <v>32.5</v>
      </c>
      <c r="L213" s="196">
        <f t="shared" si="93"/>
        <v>0.25896414342629481</v>
      </c>
      <c r="M213" s="192" t="s">
        <v>556</v>
      </c>
      <c r="N213" s="197">
        <v>43067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104</v>
      </c>
      <c r="B214" s="190">
        <v>43018</v>
      </c>
      <c r="C214" s="190"/>
      <c r="D214" s="191" t="s">
        <v>722</v>
      </c>
      <c r="E214" s="192" t="s">
        <v>586</v>
      </c>
      <c r="F214" s="193">
        <v>895</v>
      </c>
      <c r="G214" s="192"/>
      <c r="H214" s="192">
        <v>1122.5</v>
      </c>
      <c r="I214" s="194">
        <v>1078</v>
      </c>
      <c r="J214" s="195" t="s">
        <v>723</v>
      </c>
      <c r="K214" s="165">
        <v>227.5</v>
      </c>
      <c r="L214" s="196">
        <v>0.25418994413407803</v>
      </c>
      <c r="M214" s="192" t="s">
        <v>556</v>
      </c>
      <c r="N214" s="197">
        <v>43117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105</v>
      </c>
      <c r="B215" s="190">
        <v>43020</v>
      </c>
      <c r="C215" s="190"/>
      <c r="D215" s="191" t="s">
        <v>337</v>
      </c>
      <c r="E215" s="192" t="s">
        <v>586</v>
      </c>
      <c r="F215" s="193">
        <v>525</v>
      </c>
      <c r="G215" s="192"/>
      <c r="H215" s="192">
        <v>629</v>
      </c>
      <c r="I215" s="194">
        <v>629</v>
      </c>
      <c r="J215" s="195" t="s">
        <v>644</v>
      </c>
      <c r="K215" s="165">
        <v>104</v>
      </c>
      <c r="L215" s="196">
        <v>0.19809523809523799</v>
      </c>
      <c r="M215" s="192" t="s">
        <v>556</v>
      </c>
      <c r="N215" s="197">
        <v>43119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106</v>
      </c>
      <c r="B216" s="190">
        <v>43046</v>
      </c>
      <c r="C216" s="190"/>
      <c r="D216" s="191" t="s">
        <v>376</v>
      </c>
      <c r="E216" s="192" t="s">
        <v>586</v>
      </c>
      <c r="F216" s="193">
        <v>740</v>
      </c>
      <c r="G216" s="192"/>
      <c r="H216" s="192">
        <v>892.5</v>
      </c>
      <c r="I216" s="194">
        <v>900</v>
      </c>
      <c r="J216" s="195" t="s">
        <v>724</v>
      </c>
      <c r="K216" s="165">
        <f>H216-F216</f>
        <v>152.5</v>
      </c>
      <c r="L216" s="196">
        <f>K216/F216</f>
        <v>0.20608108108108109</v>
      </c>
      <c r="M216" s="192" t="s">
        <v>556</v>
      </c>
      <c r="N216" s="197">
        <v>43052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8">
        <v>107</v>
      </c>
      <c r="B217" s="159">
        <v>43073</v>
      </c>
      <c r="C217" s="159"/>
      <c r="D217" s="160" t="s">
        <v>725</v>
      </c>
      <c r="E217" s="161" t="s">
        <v>586</v>
      </c>
      <c r="F217" s="162">
        <v>118.5</v>
      </c>
      <c r="G217" s="161"/>
      <c r="H217" s="161">
        <v>143.5</v>
      </c>
      <c r="I217" s="163">
        <v>145</v>
      </c>
      <c r="J217" s="164" t="s">
        <v>577</v>
      </c>
      <c r="K217" s="165">
        <f>H217-F217</f>
        <v>25</v>
      </c>
      <c r="L217" s="166">
        <f>K217/F217</f>
        <v>0.2109704641350211</v>
      </c>
      <c r="M217" s="161" t="s">
        <v>556</v>
      </c>
      <c r="N217" s="167">
        <v>43097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8">
        <v>108</v>
      </c>
      <c r="B218" s="169">
        <v>43090</v>
      </c>
      <c r="C218" s="169"/>
      <c r="D218" s="170" t="s">
        <v>415</v>
      </c>
      <c r="E218" s="171" t="s">
        <v>586</v>
      </c>
      <c r="F218" s="172">
        <v>715</v>
      </c>
      <c r="G218" s="172"/>
      <c r="H218" s="173">
        <v>500</v>
      </c>
      <c r="I218" s="173">
        <v>872</v>
      </c>
      <c r="J218" s="174" t="s">
        <v>726</v>
      </c>
      <c r="K218" s="175">
        <f>H218-F218</f>
        <v>-215</v>
      </c>
      <c r="L218" s="176">
        <f>K218/F218</f>
        <v>-0.30069930069930068</v>
      </c>
      <c r="M218" s="172" t="s">
        <v>568</v>
      </c>
      <c r="N218" s="169">
        <v>43670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8">
        <v>109</v>
      </c>
      <c r="B219" s="159">
        <v>43098</v>
      </c>
      <c r="C219" s="159"/>
      <c r="D219" s="160" t="s">
        <v>570</v>
      </c>
      <c r="E219" s="161" t="s">
        <v>586</v>
      </c>
      <c r="F219" s="162">
        <v>435</v>
      </c>
      <c r="G219" s="161"/>
      <c r="H219" s="161">
        <v>542.5</v>
      </c>
      <c r="I219" s="163">
        <v>539</v>
      </c>
      <c r="J219" s="164" t="s">
        <v>644</v>
      </c>
      <c r="K219" s="165">
        <v>107.5</v>
      </c>
      <c r="L219" s="166">
        <v>0.247126436781609</v>
      </c>
      <c r="M219" s="161" t="s">
        <v>556</v>
      </c>
      <c r="N219" s="167">
        <v>43206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8">
        <v>110</v>
      </c>
      <c r="B220" s="159">
        <v>43098</v>
      </c>
      <c r="C220" s="159"/>
      <c r="D220" s="160" t="s">
        <v>528</v>
      </c>
      <c r="E220" s="161" t="s">
        <v>586</v>
      </c>
      <c r="F220" s="162">
        <v>885</v>
      </c>
      <c r="G220" s="161"/>
      <c r="H220" s="161">
        <v>1090</v>
      </c>
      <c r="I220" s="163">
        <v>1084</v>
      </c>
      <c r="J220" s="164" t="s">
        <v>644</v>
      </c>
      <c r="K220" s="165">
        <v>205</v>
      </c>
      <c r="L220" s="166">
        <v>0.23163841807909599</v>
      </c>
      <c r="M220" s="161" t="s">
        <v>556</v>
      </c>
      <c r="N220" s="167">
        <v>43213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8">
        <v>111</v>
      </c>
      <c r="B221" s="199">
        <v>43192</v>
      </c>
      <c r="C221" s="199"/>
      <c r="D221" s="177" t="s">
        <v>727</v>
      </c>
      <c r="E221" s="172" t="s">
        <v>586</v>
      </c>
      <c r="F221" s="200">
        <v>478.5</v>
      </c>
      <c r="G221" s="172"/>
      <c r="H221" s="172">
        <v>442</v>
      </c>
      <c r="I221" s="173">
        <v>613</v>
      </c>
      <c r="J221" s="174" t="s">
        <v>728</v>
      </c>
      <c r="K221" s="175">
        <f>H221-F221</f>
        <v>-36.5</v>
      </c>
      <c r="L221" s="176">
        <f>K221/F221</f>
        <v>-7.6280041797283177E-2</v>
      </c>
      <c r="M221" s="172" t="s">
        <v>568</v>
      </c>
      <c r="N221" s="169">
        <v>43762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8">
        <v>112</v>
      </c>
      <c r="B222" s="169">
        <v>43194</v>
      </c>
      <c r="C222" s="169"/>
      <c r="D222" s="170" t="s">
        <v>729</v>
      </c>
      <c r="E222" s="171" t="s">
        <v>586</v>
      </c>
      <c r="F222" s="172">
        <f>141.5-7.3</f>
        <v>134.19999999999999</v>
      </c>
      <c r="G222" s="172"/>
      <c r="H222" s="173">
        <v>77</v>
      </c>
      <c r="I222" s="173">
        <v>180</v>
      </c>
      <c r="J222" s="174" t="s">
        <v>730</v>
      </c>
      <c r="K222" s="175">
        <f>H222-F222</f>
        <v>-57.199999999999989</v>
      </c>
      <c r="L222" s="176">
        <f>K222/F222</f>
        <v>-0.42622950819672129</v>
      </c>
      <c r="M222" s="172" t="s">
        <v>568</v>
      </c>
      <c r="N222" s="169">
        <v>43522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68">
        <v>113</v>
      </c>
      <c r="B223" s="169">
        <v>43209</v>
      </c>
      <c r="C223" s="169"/>
      <c r="D223" s="170" t="s">
        <v>731</v>
      </c>
      <c r="E223" s="171" t="s">
        <v>586</v>
      </c>
      <c r="F223" s="172">
        <v>430</v>
      </c>
      <c r="G223" s="172"/>
      <c r="H223" s="173">
        <v>220</v>
      </c>
      <c r="I223" s="173">
        <v>537</v>
      </c>
      <c r="J223" s="174" t="s">
        <v>732</v>
      </c>
      <c r="K223" s="175">
        <f>H223-F223</f>
        <v>-210</v>
      </c>
      <c r="L223" s="176">
        <f>K223/F223</f>
        <v>-0.48837209302325579</v>
      </c>
      <c r="M223" s="172" t="s">
        <v>568</v>
      </c>
      <c r="N223" s="169">
        <v>43252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114</v>
      </c>
      <c r="B224" s="190">
        <v>43220</v>
      </c>
      <c r="C224" s="190"/>
      <c r="D224" s="191" t="s">
        <v>377</v>
      </c>
      <c r="E224" s="192" t="s">
        <v>586</v>
      </c>
      <c r="F224" s="192">
        <v>153.5</v>
      </c>
      <c r="G224" s="192"/>
      <c r="H224" s="192">
        <v>196</v>
      </c>
      <c r="I224" s="194">
        <v>196</v>
      </c>
      <c r="J224" s="164" t="s">
        <v>733</v>
      </c>
      <c r="K224" s="165">
        <f>H224-F224</f>
        <v>42.5</v>
      </c>
      <c r="L224" s="166">
        <f>K224/F224</f>
        <v>0.27687296416938112</v>
      </c>
      <c r="M224" s="161" t="s">
        <v>556</v>
      </c>
      <c r="N224" s="167">
        <v>43605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68">
        <v>115</v>
      </c>
      <c r="B225" s="169">
        <v>43306</v>
      </c>
      <c r="C225" s="169"/>
      <c r="D225" s="170" t="s">
        <v>703</v>
      </c>
      <c r="E225" s="171" t="s">
        <v>586</v>
      </c>
      <c r="F225" s="172">
        <v>27.5</v>
      </c>
      <c r="G225" s="172"/>
      <c r="H225" s="173">
        <v>13.1</v>
      </c>
      <c r="I225" s="173">
        <v>60</v>
      </c>
      <c r="J225" s="174" t="s">
        <v>734</v>
      </c>
      <c r="K225" s="175">
        <v>-14.4</v>
      </c>
      <c r="L225" s="176">
        <v>-0.52363636363636401</v>
      </c>
      <c r="M225" s="172" t="s">
        <v>568</v>
      </c>
      <c r="N225" s="169">
        <v>43138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8">
        <v>116</v>
      </c>
      <c r="B226" s="199">
        <v>43318</v>
      </c>
      <c r="C226" s="199"/>
      <c r="D226" s="177" t="s">
        <v>735</v>
      </c>
      <c r="E226" s="172" t="s">
        <v>586</v>
      </c>
      <c r="F226" s="172">
        <v>148.5</v>
      </c>
      <c r="G226" s="172"/>
      <c r="H226" s="172">
        <v>102</v>
      </c>
      <c r="I226" s="173">
        <v>182</v>
      </c>
      <c r="J226" s="174" t="s">
        <v>736</v>
      </c>
      <c r="K226" s="175">
        <f>H226-F226</f>
        <v>-46.5</v>
      </c>
      <c r="L226" s="176">
        <f>K226/F226</f>
        <v>-0.31313131313131315</v>
      </c>
      <c r="M226" s="172" t="s">
        <v>568</v>
      </c>
      <c r="N226" s="169">
        <v>43661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8">
        <v>117</v>
      </c>
      <c r="B227" s="159">
        <v>43335</v>
      </c>
      <c r="C227" s="159"/>
      <c r="D227" s="160" t="s">
        <v>737</v>
      </c>
      <c r="E227" s="161" t="s">
        <v>586</v>
      </c>
      <c r="F227" s="192">
        <v>285</v>
      </c>
      <c r="G227" s="161"/>
      <c r="H227" s="161">
        <v>355</v>
      </c>
      <c r="I227" s="163">
        <v>364</v>
      </c>
      <c r="J227" s="164" t="s">
        <v>738</v>
      </c>
      <c r="K227" s="165">
        <v>70</v>
      </c>
      <c r="L227" s="166">
        <v>0.24561403508771901</v>
      </c>
      <c r="M227" s="161" t="s">
        <v>556</v>
      </c>
      <c r="N227" s="167">
        <v>43455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8">
        <v>118</v>
      </c>
      <c r="B228" s="159">
        <v>43341</v>
      </c>
      <c r="C228" s="159"/>
      <c r="D228" s="160" t="s">
        <v>365</v>
      </c>
      <c r="E228" s="161" t="s">
        <v>586</v>
      </c>
      <c r="F228" s="192">
        <v>525</v>
      </c>
      <c r="G228" s="161"/>
      <c r="H228" s="161">
        <v>585</v>
      </c>
      <c r="I228" s="163">
        <v>635</v>
      </c>
      <c r="J228" s="164" t="s">
        <v>739</v>
      </c>
      <c r="K228" s="165">
        <f t="shared" ref="K228:K245" si="94">H228-F228</f>
        <v>60</v>
      </c>
      <c r="L228" s="166">
        <f t="shared" ref="L228:L245" si="95">K228/F228</f>
        <v>0.11428571428571428</v>
      </c>
      <c r="M228" s="161" t="s">
        <v>556</v>
      </c>
      <c r="N228" s="167">
        <v>43662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8">
        <v>119</v>
      </c>
      <c r="B229" s="159">
        <v>43395</v>
      </c>
      <c r="C229" s="159"/>
      <c r="D229" s="160" t="s">
        <v>353</v>
      </c>
      <c r="E229" s="161" t="s">
        <v>586</v>
      </c>
      <c r="F229" s="192">
        <v>475</v>
      </c>
      <c r="G229" s="161"/>
      <c r="H229" s="161">
        <v>574</v>
      </c>
      <c r="I229" s="163">
        <v>570</v>
      </c>
      <c r="J229" s="164" t="s">
        <v>644</v>
      </c>
      <c r="K229" s="165">
        <f t="shared" si="94"/>
        <v>99</v>
      </c>
      <c r="L229" s="166">
        <f t="shared" si="95"/>
        <v>0.20842105263157895</v>
      </c>
      <c r="M229" s="161" t="s">
        <v>556</v>
      </c>
      <c r="N229" s="167">
        <v>43403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120</v>
      </c>
      <c r="B230" s="190">
        <v>43397</v>
      </c>
      <c r="C230" s="190"/>
      <c r="D230" s="191" t="s">
        <v>372</v>
      </c>
      <c r="E230" s="192" t="s">
        <v>586</v>
      </c>
      <c r="F230" s="192">
        <v>707.5</v>
      </c>
      <c r="G230" s="192"/>
      <c r="H230" s="192">
        <v>872</v>
      </c>
      <c r="I230" s="194">
        <v>872</v>
      </c>
      <c r="J230" s="195" t="s">
        <v>644</v>
      </c>
      <c r="K230" s="165">
        <f t="shared" si="94"/>
        <v>164.5</v>
      </c>
      <c r="L230" s="196">
        <f t="shared" si="95"/>
        <v>0.23250883392226149</v>
      </c>
      <c r="M230" s="192" t="s">
        <v>556</v>
      </c>
      <c r="N230" s="197">
        <v>43482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121</v>
      </c>
      <c r="B231" s="190">
        <v>43398</v>
      </c>
      <c r="C231" s="190"/>
      <c r="D231" s="191" t="s">
        <v>740</v>
      </c>
      <c r="E231" s="192" t="s">
        <v>586</v>
      </c>
      <c r="F231" s="192">
        <v>162</v>
      </c>
      <c r="G231" s="192"/>
      <c r="H231" s="192">
        <v>204</v>
      </c>
      <c r="I231" s="194">
        <v>209</v>
      </c>
      <c r="J231" s="195" t="s">
        <v>741</v>
      </c>
      <c r="K231" s="165">
        <f t="shared" si="94"/>
        <v>42</v>
      </c>
      <c r="L231" s="196">
        <f t="shared" si="95"/>
        <v>0.25925925925925924</v>
      </c>
      <c r="M231" s="192" t="s">
        <v>556</v>
      </c>
      <c r="N231" s="197">
        <v>43539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122</v>
      </c>
      <c r="B232" s="190">
        <v>43399</v>
      </c>
      <c r="C232" s="190"/>
      <c r="D232" s="191" t="s">
        <v>457</v>
      </c>
      <c r="E232" s="192" t="s">
        <v>586</v>
      </c>
      <c r="F232" s="192">
        <v>240</v>
      </c>
      <c r="G232" s="192"/>
      <c r="H232" s="192">
        <v>297</v>
      </c>
      <c r="I232" s="194">
        <v>297</v>
      </c>
      <c r="J232" s="195" t="s">
        <v>644</v>
      </c>
      <c r="K232" s="201">
        <f t="shared" si="94"/>
        <v>57</v>
      </c>
      <c r="L232" s="196">
        <f t="shared" si="95"/>
        <v>0.23749999999999999</v>
      </c>
      <c r="M232" s="192" t="s">
        <v>556</v>
      </c>
      <c r="N232" s="197">
        <v>43417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8">
        <v>123</v>
      </c>
      <c r="B233" s="159">
        <v>43439</v>
      </c>
      <c r="C233" s="159"/>
      <c r="D233" s="160" t="s">
        <v>742</v>
      </c>
      <c r="E233" s="161" t="s">
        <v>586</v>
      </c>
      <c r="F233" s="161">
        <v>202.5</v>
      </c>
      <c r="G233" s="161"/>
      <c r="H233" s="161">
        <v>255</v>
      </c>
      <c r="I233" s="163">
        <v>252</v>
      </c>
      <c r="J233" s="164" t="s">
        <v>644</v>
      </c>
      <c r="K233" s="165">
        <f t="shared" si="94"/>
        <v>52.5</v>
      </c>
      <c r="L233" s="166">
        <f t="shared" si="95"/>
        <v>0.25925925925925924</v>
      </c>
      <c r="M233" s="161" t="s">
        <v>556</v>
      </c>
      <c r="N233" s="167">
        <v>43542</v>
      </c>
      <c r="O233" s="1"/>
      <c r="P233" s="1"/>
      <c r="Q233" s="1"/>
      <c r="R233" s="6" t="s">
        <v>743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124</v>
      </c>
      <c r="B234" s="190">
        <v>43465</v>
      </c>
      <c r="C234" s="159"/>
      <c r="D234" s="191" t="s">
        <v>402</v>
      </c>
      <c r="E234" s="192" t="s">
        <v>586</v>
      </c>
      <c r="F234" s="192">
        <v>710</v>
      </c>
      <c r="G234" s="192"/>
      <c r="H234" s="192">
        <v>866</v>
      </c>
      <c r="I234" s="194">
        <v>866</v>
      </c>
      <c r="J234" s="195" t="s">
        <v>644</v>
      </c>
      <c r="K234" s="165">
        <f t="shared" si="94"/>
        <v>156</v>
      </c>
      <c r="L234" s="166">
        <f t="shared" si="95"/>
        <v>0.21971830985915494</v>
      </c>
      <c r="M234" s="161" t="s">
        <v>556</v>
      </c>
      <c r="N234" s="167">
        <v>43553</v>
      </c>
      <c r="O234" s="1"/>
      <c r="P234" s="1"/>
      <c r="Q234" s="1"/>
      <c r="R234" s="6" t="s">
        <v>743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125</v>
      </c>
      <c r="B235" s="190">
        <v>43522</v>
      </c>
      <c r="C235" s="190"/>
      <c r="D235" s="191" t="s">
        <v>152</v>
      </c>
      <c r="E235" s="192" t="s">
        <v>586</v>
      </c>
      <c r="F235" s="192">
        <v>337.25</v>
      </c>
      <c r="G235" s="192"/>
      <c r="H235" s="192">
        <v>398.5</v>
      </c>
      <c r="I235" s="194">
        <v>411</v>
      </c>
      <c r="J235" s="164" t="s">
        <v>744</v>
      </c>
      <c r="K235" s="165">
        <f t="shared" si="94"/>
        <v>61.25</v>
      </c>
      <c r="L235" s="166">
        <f t="shared" si="95"/>
        <v>0.1816160118606375</v>
      </c>
      <c r="M235" s="161" t="s">
        <v>556</v>
      </c>
      <c r="N235" s="167">
        <v>43760</v>
      </c>
      <c r="O235" s="1"/>
      <c r="P235" s="1"/>
      <c r="Q235" s="1"/>
      <c r="R235" s="6" t="s">
        <v>743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2">
        <v>126</v>
      </c>
      <c r="B236" s="203">
        <v>43559</v>
      </c>
      <c r="C236" s="203"/>
      <c r="D236" s="204" t="s">
        <v>745</v>
      </c>
      <c r="E236" s="205" t="s">
        <v>586</v>
      </c>
      <c r="F236" s="205">
        <v>130</v>
      </c>
      <c r="G236" s="205"/>
      <c r="H236" s="205">
        <v>65</v>
      </c>
      <c r="I236" s="206">
        <v>158</v>
      </c>
      <c r="J236" s="174" t="s">
        <v>746</v>
      </c>
      <c r="K236" s="175">
        <f t="shared" si="94"/>
        <v>-65</v>
      </c>
      <c r="L236" s="176">
        <f t="shared" si="95"/>
        <v>-0.5</v>
      </c>
      <c r="M236" s="172" t="s">
        <v>568</v>
      </c>
      <c r="N236" s="169">
        <v>43726</v>
      </c>
      <c r="O236" s="1"/>
      <c r="P236" s="1"/>
      <c r="Q236" s="1"/>
      <c r="R236" s="6" t="s">
        <v>747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127</v>
      </c>
      <c r="B237" s="190">
        <v>43017</v>
      </c>
      <c r="C237" s="190"/>
      <c r="D237" s="191" t="s">
        <v>184</v>
      </c>
      <c r="E237" s="192" t="s">
        <v>586</v>
      </c>
      <c r="F237" s="192">
        <v>141.5</v>
      </c>
      <c r="G237" s="192"/>
      <c r="H237" s="192">
        <v>183.5</v>
      </c>
      <c r="I237" s="194">
        <v>210</v>
      </c>
      <c r="J237" s="164" t="s">
        <v>741</v>
      </c>
      <c r="K237" s="165">
        <f t="shared" si="94"/>
        <v>42</v>
      </c>
      <c r="L237" s="166">
        <f t="shared" si="95"/>
        <v>0.29681978798586572</v>
      </c>
      <c r="M237" s="161" t="s">
        <v>556</v>
      </c>
      <c r="N237" s="167">
        <v>43042</v>
      </c>
      <c r="O237" s="1"/>
      <c r="P237" s="1"/>
      <c r="Q237" s="1"/>
      <c r="R237" s="6" t="s">
        <v>747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2">
        <v>128</v>
      </c>
      <c r="B238" s="203">
        <v>43074</v>
      </c>
      <c r="C238" s="203"/>
      <c r="D238" s="204" t="s">
        <v>748</v>
      </c>
      <c r="E238" s="205" t="s">
        <v>586</v>
      </c>
      <c r="F238" s="200">
        <v>172</v>
      </c>
      <c r="G238" s="205"/>
      <c r="H238" s="205">
        <v>155.25</v>
      </c>
      <c r="I238" s="206">
        <v>230</v>
      </c>
      <c r="J238" s="174" t="s">
        <v>749</v>
      </c>
      <c r="K238" s="175">
        <f t="shared" si="94"/>
        <v>-16.75</v>
      </c>
      <c r="L238" s="176">
        <f t="shared" si="95"/>
        <v>-9.7383720930232565E-2</v>
      </c>
      <c r="M238" s="172" t="s">
        <v>568</v>
      </c>
      <c r="N238" s="169">
        <v>43787</v>
      </c>
      <c r="O238" s="1"/>
      <c r="P238" s="1"/>
      <c r="Q238" s="1"/>
      <c r="R238" s="6" t="s">
        <v>747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129</v>
      </c>
      <c r="B239" s="190">
        <v>43398</v>
      </c>
      <c r="C239" s="190"/>
      <c r="D239" s="191" t="s">
        <v>107</v>
      </c>
      <c r="E239" s="192" t="s">
        <v>586</v>
      </c>
      <c r="F239" s="192">
        <v>698.5</v>
      </c>
      <c r="G239" s="192"/>
      <c r="H239" s="192">
        <v>890</v>
      </c>
      <c r="I239" s="194">
        <v>890</v>
      </c>
      <c r="J239" s="164" t="s">
        <v>816</v>
      </c>
      <c r="K239" s="165">
        <f t="shared" si="94"/>
        <v>191.5</v>
      </c>
      <c r="L239" s="166">
        <f t="shared" si="95"/>
        <v>0.27415891195418757</v>
      </c>
      <c r="M239" s="161" t="s">
        <v>556</v>
      </c>
      <c r="N239" s="167">
        <v>44328</v>
      </c>
      <c r="O239" s="1"/>
      <c r="P239" s="1"/>
      <c r="Q239" s="1"/>
      <c r="R239" s="6" t="s">
        <v>743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130</v>
      </c>
      <c r="B240" s="190">
        <v>42877</v>
      </c>
      <c r="C240" s="190"/>
      <c r="D240" s="191" t="s">
        <v>364</v>
      </c>
      <c r="E240" s="192" t="s">
        <v>586</v>
      </c>
      <c r="F240" s="192">
        <v>127.6</v>
      </c>
      <c r="G240" s="192"/>
      <c r="H240" s="192">
        <v>138</v>
      </c>
      <c r="I240" s="194">
        <v>190</v>
      </c>
      <c r="J240" s="164" t="s">
        <v>750</v>
      </c>
      <c r="K240" s="165">
        <f t="shared" si="94"/>
        <v>10.400000000000006</v>
      </c>
      <c r="L240" s="166">
        <f t="shared" si="95"/>
        <v>8.1504702194357417E-2</v>
      </c>
      <c r="M240" s="161" t="s">
        <v>556</v>
      </c>
      <c r="N240" s="167">
        <v>43774</v>
      </c>
      <c r="O240" s="1"/>
      <c r="P240" s="1"/>
      <c r="Q240" s="1"/>
      <c r="R240" s="6" t="s">
        <v>747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131</v>
      </c>
      <c r="B241" s="190">
        <v>43158</v>
      </c>
      <c r="C241" s="190"/>
      <c r="D241" s="191" t="s">
        <v>751</v>
      </c>
      <c r="E241" s="192" t="s">
        <v>586</v>
      </c>
      <c r="F241" s="192">
        <v>317</v>
      </c>
      <c r="G241" s="192"/>
      <c r="H241" s="192">
        <v>382.5</v>
      </c>
      <c r="I241" s="194">
        <v>398</v>
      </c>
      <c r="J241" s="164" t="s">
        <v>752</v>
      </c>
      <c r="K241" s="165">
        <f t="shared" si="94"/>
        <v>65.5</v>
      </c>
      <c r="L241" s="166">
        <f t="shared" si="95"/>
        <v>0.20662460567823343</v>
      </c>
      <c r="M241" s="161" t="s">
        <v>556</v>
      </c>
      <c r="N241" s="167">
        <v>44238</v>
      </c>
      <c r="O241" s="1"/>
      <c r="P241" s="1"/>
      <c r="Q241" s="1"/>
      <c r="R241" s="6" t="s">
        <v>747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2">
        <v>132</v>
      </c>
      <c r="B242" s="203">
        <v>43164</v>
      </c>
      <c r="C242" s="203"/>
      <c r="D242" s="204" t="s">
        <v>144</v>
      </c>
      <c r="E242" s="205" t="s">
        <v>586</v>
      </c>
      <c r="F242" s="200">
        <f>510-14.4</f>
        <v>495.6</v>
      </c>
      <c r="G242" s="205"/>
      <c r="H242" s="205">
        <v>350</v>
      </c>
      <c r="I242" s="206">
        <v>672</v>
      </c>
      <c r="J242" s="174" t="s">
        <v>753</v>
      </c>
      <c r="K242" s="175">
        <f t="shared" si="94"/>
        <v>-145.60000000000002</v>
      </c>
      <c r="L242" s="176">
        <f t="shared" si="95"/>
        <v>-0.29378531073446329</v>
      </c>
      <c r="M242" s="172" t="s">
        <v>568</v>
      </c>
      <c r="N242" s="169">
        <v>43887</v>
      </c>
      <c r="O242" s="1"/>
      <c r="P242" s="1"/>
      <c r="Q242" s="1"/>
      <c r="R242" s="6" t="s">
        <v>743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2">
        <v>133</v>
      </c>
      <c r="B243" s="203">
        <v>43237</v>
      </c>
      <c r="C243" s="203"/>
      <c r="D243" s="204" t="s">
        <v>449</v>
      </c>
      <c r="E243" s="205" t="s">
        <v>586</v>
      </c>
      <c r="F243" s="200">
        <v>230.3</v>
      </c>
      <c r="G243" s="205"/>
      <c r="H243" s="205">
        <v>102.5</v>
      </c>
      <c r="I243" s="206">
        <v>348</v>
      </c>
      <c r="J243" s="174" t="s">
        <v>754</v>
      </c>
      <c r="K243" s="175">
        <f t="shared" si="94"/>
        <v>-127.80000000000001</v>
      </c>
      <c r="L243" s="176">
        <f t="shared" si="95"/>
        <v>-0.55492835432045162</v>
      </c>
      <c r="M243" s="172" t="s">
        <v>568</v>
      </c>
      <c r="N243" s="169">
        <v>43896</v>
      </c>
      <c r="O243" s="1"/>
      <c r="P243" s="1"/>
      <c r="Q243" s="1"/>
      <c r="R243" s="6" t="s">
        <v>743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134</v>
      </c>
      <c r="B244" s="190">
        <v>43258</v>
      </c>
      <c r="C244" s="190"/>
      <c r="D244" s="191" t="s">
        <v>419</v>
      </c>
      <c r="E244" s="192" t="s">
        <v>586</v>
      </c>
      <c r="F244" s="192">
        <f>342.5-5.1</f>
        <v>337.4</v>
      </c>
      <c r="G244" s="192"/>
      <c r="H244" s="192">
        <v>412.5</v>
      </c>
      <c r="I244" s="194">
        <v>439</v>
      </c>
      <c r="J244" s="164" t="s">
        <v>755</v>
      </c>
      <c r="K244" s="165">
        <f t="shared" si="94"/>
        <v>75.100000000000023</v>
      </c>
      <c r="L244" s="166">
        <f t="shared" si="95"/>
        <v>0.22258446947243635</v>
      </c>
      <c r="M244" s="161" t="s">
        <v>556</v>
      </c>
      <c r="N244" s="167">
        <v>44230</v>
      </c>
      <c r="O244" s="1"/>
      <c r="P244" s="1"/>
      <c r="Q244" s="1"/>
      <c r="R244" s="6" t="s">
        <v>747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3">
        <v>135</v>
      </c>
      <c r="B245" s="182">
        <v>43285</v>
      </c>
      <c r="C245" s="182"/>
      <c r="D245" s="183" t="s">
        <v>55</v>
      </c>
      <c r="E245" s="184" t="s">
        <v>586</v>
      </c>
      <c r="F245" s="184">
        <f>127.5-5.53</f>
        <v>121.97</v>
      </c>
      <c r="G245" s="185"/>
      <c r="H245" s="185">
        <v>122.5</v>
      </c>
      <c r="I245" s="185">
        <v>170</v>
      </c>
      <c r="J245" s="186" t="s">
        <v>784</v>
      </c>
      <c r="K245" s="187">
        <f t="shared" si="94"/>
        <v>0.53000000000000114</v>
      </c>
      <c r="L245" s="188">
        <f t="shared" si="95"/>
        <v>4.3453308190538747E-3</v>
      </c>
      <c r="M245" s="184" t="s">
        <v>677</v>
      </c>
      <c r="N245" s="182">
        <v>44431</v>
      </c>
      <c r="O245" s="1"/>
      <c r="P245" s="1"/>
      <c r="Q245" s="1"/>
      <c r="R245" s="6" t="s">
        <v>743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2">
        <v>136</v>
      </c>
      <c r="B246" s="203">
        <v>43294</v>
      </c>
      <c r="C246" s="203"/>
      <c r="D246" s="204" t="s">
        <v>355</v>
      </c>
      <c r="E246" s="205" t="s">
        <v>586</v>
      </c>
      <c r="F246" s="200">
        <v>46.5</v>
      </c>
      <c r="G246" s="205"/>
      <c r="H246" s="205">
        <v>17</v>
      </c>
      <c r="I246" s="206">
        <v>59</v>
      </c>
      <c r="J246" s="174" t="s">
        <v>756</v>
      </c>
      <c r="K246" s="175">
        <f t="shared" ref="K246:K254" si="96">H246-F246</f>
        <v>-29.5</v>
      </c>
      <c r="L246" s="176">
        <f t="shared" ref="L246:L254" si="97">K246/F246</f>
        <v>-0.63440860215053763</v>
      </c>
      <c r="M246" s="172" t="s">
        <v>568</v>
      </c>
      <c r="N246" s="169">
        <v>43887</v>
      </c>
      <c r="O246" s="1"/>
      <c r="P246" s="1"/>
      <c r="Q246" s="1"/>
      <c r="R246" s="6" t="s">
        <v>743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137</v>
      </c>
      <c r="B247" s="190">
        <v>43396</v>
      </c>
      <c r="C247" s="190"/>
      <c r="D247" s="191" t="s">
        <v>404</v>
      </c>
      <c r="E247" s="192" t="s">
        <v>586</v>
      </c>
      <c r="F247" s="192">
        <v>156.5</v>
      </c>
      <c r="G247" s="192"/>
      <c r="H247" s="192">
        <v>207.5</v>
      </c>
      <c r="I247" s="194">
        <v>191</v>
      </c>
      <c r="J247" s="164" t="s">
        <v>644</v>
      </c>
      <c r="K247" s="165">
        <f t="shared" si="96"/>
        <v>51</v>
      </c>
      <c r="L247" s="166">
        <f t="shared" si="97"/>
        <v>0.32587859424920129</v>
      </c>
      <c r="M247" s="161" t="s">
        <v>556</v>
      </c>
      <c r="N247" s="167">
        <v>44369</v>
      </c>
      <c r="O247" s="1"/>
      <c r="P247" s="1"/>
      <c r="Q247" s="1"/>
      <c r="R247" s="6" t="s">
        <v>743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138</v>
      </c>
      <c r="B248" s="190">
        <v>43439</v>
      </c>
      <c r="C248" s="190"/>
      <c r="D248" s="191" t="s">
        <v>318</v>
      </c>
      <c r="E248" s="192" t="s">
        <v>586</v>
      </c>
      <c r="F248" s="192">
        <v>259.5</v>
      </c>
      <c r="G248" s="192"/>
      <c r="H248" s="192">
        <v>320</v>
      </c>
      <c r="I248" s="194">
        <v>320</v>
      </c>
      <c r="J248" s="164" t="s">
        <v>644</v>
      </c>
      <c r="K248" s="165">
        <f t="shared" si="96"/>
        <v>60.5</v>
      </c>
      <c r="L248" s="166">
        <f t="shared" si="97"/>
        <v>0.23314065510597304</v>
      </c>
      <c r="M248" s="161" t="s">
        <v>556</v>
      </c>
      <c r="N248" s="167">
        <v>44323</v>
      </c>
      <c r="O248" s="1"/>
      <c r="P248" s="1"/>
      <c r="Q248" s="1"/>
      <c r="R248" s="6" t="s">
        <v>743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2">
        <v>139</v>
      </c>
      <c r="B249" s="203">
        <v>43439</v>
      </c>
      <c r="C249" s="203"/>
      <c r="D249" s="204" t="s">
        <v>757</v>
      </c>
      <c r="E249" s="205" t="s">
        <v>586</v>
      </c>
      <c r="F249" s="205">
        <v>715</v>
      </c>
      <c r="G249" s="205"/>
      <c r="H249" s="205">
        <v>445</v>
      </c>
      <c r="I249" s="206">
        <v>840</v>
      </c>
      <c r="J249" s="174" t="s">
        <v>758</v>
      </c>
      <c r="K249" s="175">
        <f t="shared" si="96"/>
        <v>-270</v>
      </c>
      <c r="L249" s="176">
        <f t="shared" si="97"/>
        <v>-0.3776223776223776</v>
      </c>
      <c r="M249" s="172" t="s">
        <v>568</v>
      </c>
      <c r="N249" s="169">
        <v>43800</v>
      </c>
      <c r="O249" s="1"/>
      <c r="P249" s="1"/>
      <c r="Q249" s="1"/>
      <c r="R249" s="6" t="s">
        <v>743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140</v>
      </c>
      <c r="B250" s="190">
        <v>43469</v>
      </c>
      <c r="C250" s="190"/>
      <c r="D250" s="191" t="s">
        <v>157</v>
      </c>
      <c r="E250" s="192" t="s">
        <v>586</v>
      </c>
      <c r="F250" s="192">
        <v>875</v>
      </c>
      <c r="G250" s="192"/>
      <c r="H250" s="192">
        <v>1165</v>
      </c>
      <c r="I250" s="194">
        <v>1185</v>
      </c>
      <c r="J250" s="164" t="s">
        <v>759</v>
      </c>
      <c r="K250" s="165">
        <f t="shared" si="96"/>
        <v>290</v>
      </c>
      <c r="L250" s="166">
        <f t="shared" si="97"/>
        <v>0.33142857142857141</v>
      </c>
      <c r="M250" s="161" t="s">
        <v>556</v>
      </c>
      <c r="N250" s="167">
        <v>43847</v>
      </c>
      <c r="O250" s="1"/>
      <c r="P250" s="1"/>
      <c r="Q250" s="1"/>
      <c r="R250" s="6" t="s">
        <v>743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141</v>
      </c>
      <c r="B251" s="190">
        <v>43559</v>
      </c>
      <c r="C251" s="190"/>
      <c r="D251" s="191" t="s">
        <v>334</v>
      </c>
      <c r="E251" s="192" t="s">
        <v>586</v>
      </c>
      <c r="F251" s="192">
        <f>387-14.63</f>
        <v>372.37</v>
      </c>
      <c r="G251" s="192"/>
      <c r="H251" s="192">
        <v>490</v>
      </c>
      <c r="I251" s="194">
        <v>490</v>
      </c>
      <c r="J251" s="164" t="s">
        <v>644</v>
      </c>
      <c r="K251" s="165">
        <f t="shared" si="96"/>
        <v>117.63</v>
      </c>
      <c r="L251" s="166">
        <f t="shared" si="97"/>
        <v>0.31589548030185027</v>
      </c>
      <c r="M251" s="161" t="s">
        <v>556</v>
      </c>
      <c r="N251" s="167">
        <v>43850</v>
      </c>
      <c r="O251" s="1"/>
      <c r="P251" s="1"/>
      <c r="Q251" s="1"/>
      <c r="R251" s="6" t="s">
        <v>743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2">
        <v>142</v>
      </c>
      <c r="B252" s="203">
        <v>43578</v>
      </c>
      <c r="C252" s="203"/>
      <c r="D252" s="204" t="s">
        <v>760</v>
      </c>
      <c r="E252" s="205" t="s">
        <v>558</v>
      </c>
      <c r="F252" s="205">
        <v>220</v>
      </c>
      <c r="G252" s="205"/>
      <c r="H252" s="205">
        <v>127.5</v>
      </c>
      <c r="I252" s="206">
        <v>284</v>
      </c>
      <c r="J252" s="174" t="s">
        <v>761</v>
      </c>
      <c r="K252" s="175">
        <f t="shared" si="96"/>
        <v>-92.5</v>
      </c>
      <c r="L252" s="176">
        <f t="shared" si="97"/>
        <v>-0.42045454545454547</v>
      </c>
      <c r="M252" s="172" t="s">
        <v>568</v>
      </c>
      <c r="N252" s="169">
        <v>43896</v>
      </c>
      <c r="O252" s="1"/>
      <c r="P252" s="1"/>
      <c r="Q252" s="1"/>
      <c r="R252" s="6" t="s">
        <v>743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143</v>
      </c>
      <c r="B253" s="190">
        <v>43622</v>
      </c>
      <c r="C253" s="190"/>
      <c r="D253" s="191" t="s">
        <v>458</v>
      </c>
      <c r="E253" s="192" t="s">
        <v>558</v>
      </c>
      <c r="F253" s="192">
        <v>332.8</v>
      </c>
      <c r="G253" s="192"/>
      <c r="H253" s="192">
        <v>405</v>
      </c>
      <c r="I253" s="194">
        <v>419</v>
      </c>
      <c r="J253" s="164" t="s">
        <v>762</v>
      </c>
      <c r="K253" s="165">
        <f t="shared" si="96"/>
        <v>72.199999999999989</v>
      </c>
      <c r="L253" s="166">
        <f t="shared" si="97"/>
        <v>0.21694711538461534</v>
      </c>
      <c r="M253" s="161" t="s">
        <v>556</v>
      </c>
      <c r="N253" s="167">
        <v>43860</v>
      </c>
      <c r="O253" s="1"/>
      <c r="P253" s="1"/>
      <c r="Q253" s="1"/>
      <c r="R253" s="6" t="s">
        <v>747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3">
        <v>144</v>
      </c>
      <c r="B254" s="182">
        <v>43641</v>
      </c>
      <c r="C254" s="182"/>
      <c r="D254" s="183" t="s">
        <v>150</v>
      </c>
      <c r="E254" s="184" t="s">
        <v>586</v>
      </c>
      <c r="F254" s="184">
        <v>386</v>
      </c>
      <c r="G254" s="185"/>
      <c r="H254" s="185">
        <v>395</v>
      </c>
      <c r="I254" s="185">
        <v>452</v>
      </c>
      <c r="J254" s="186" t="s">
        <v>763</v>
      </c>
      <c r="K254" s="187">
        <f t="shared" si="96"/>
        <v>9</v>
      </c>
      <c r="L254" s="188">
        <f t="shared" si="97"/>
        <v>2.3316062176165803E-2</v>
      </c>
      <c r="M254" s="184" t="s">
        <v>677</v>
      </c>
      <c r="N254" s="182">
        <v>43868</v>
      </c>
      <c r="O254" s="1"/>
      <c r="P254" s="1"/>
      <c r="Q254" s="1"/>
      <c r="R254" s="6" t="s">
        <v>747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3">
        <v>145</v>
      </c>
      <c r="B255" s="182">
        <v>43707</v>
      </c>
      <c r="C255" s="182"/>
      <c r="D255" s="183" t="s">
        <v>130</v>
      </c>
      <c r="E255" s="184" t="s">
        <v>586</v>
      </c>
      <c r="F255" s="184">
        <v>137.5</v>
      </c>
      <c r="G255" s="185"/>
      <c r="H255" s="185">
        <v>138.5</v>
      </c>
      <c r="I255" s="185">
        <v>190</v>
      </c>
      <c r="J255" s="186" t="s">
        <v>783</v>
      </c>
      <c r="K255" s="187">
        <f>H255-F255</f>
        <v>1</v>
      </c>
      <c r="L255" s="188">
        <f>K255/F255</f>
        <v>7.2727272727272727E-3</v>
      </c>
      <c r="M255" s="184" t="s">
        <v>677</v>
      </c>
      <c r="N255" s="182">
        <v>44432</v>
      </c>
      <c r="O255" s="1"/>
      <c r="P255" s="1"/>
      <c r="Q255" s="1"/>
      <c r="R255" s="6" t="s">
        <v>743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146</v>
      </c>
      <c r="B256" s="190">
        <v>43731</v>
      </c>
      <c r="C256" s="190"/>
      <c r="D256" s="191" t="s">
        <v>412</v>
      </c>
      <c r="E256" s="192" t="s">
        <v>586</v>
      </c>
      <c r="F256" s="192">
        <v>235</v>
      </c>
      <c r="G256" s="192"/>
      <c r="H256" s="192">
        <v>295</v>
      </c>
      <c r="I256" s="194">
        <v>296</v>
      </c>
      <c r="J256" s="164" t="s">
        <v>764</v>
      </c>
      <c r="K256" s="165">
        <f t="shared" ref="K256:K262" si="98">H256-F256</f>
        <v>60</v>
      </c>
      <c r="L256" s="166">
        <f t="shared" ref="L256:L262" si="99">K256/F256</f>
        <v>0.25531914893617019</v>
      </c>
      <c r="M256" s="161" t="s">
        <v>556</v>
      </c>
      <c r="N256" s="167">
        <v>43844</v>
      </c>
      <c r="O256" s="1"/>
      <c r="P256" s="1"/>
      <c r="Q256" s="1"/>
      <c r="R256" s="6" t="s">
        <v>747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147</v>
      </c>
      <c r="B257" s="190">
        <v>43752</v>
      </c>
      <c r="C257" s="190"/>
      <c r="D257" s="191" t="s">
        <v>765</v>
      </c>
      <c r="E257" s="192" t="s">
        <v>586</v>
      </c>
      <c r="F257" s="192">
        <v>277.5</v>
      </c>
      <c r="G257" s="192"/>
      <c r="H257" s="192">
        <v>333</v>
      </c>
      <c r="I257" s="194">
        <v>333</v>
      </c>
      <c r="J257" s="164" t="s">
        <v>766</v>
      </c>
      <c r="K257" s="165">
        <f t="shared" si="98"/>
        <v>55.5</v>
      </c>
      <c r="L257" s="166">
        <f t="shared" si="99"/>
        <v>0.2</v>
      </c>
      <c r="M257" s="161" t="s">
        <v>556</v>
      </c>
      <c r="N257" s="167">
        <v>43846</v>
      </c>
      <c r="O257" s="1"/>
      <c r="P257" s="1"/>
      <c r="Q257" s="1"/>
      <c r="R257" s="6" t="s">
        <v>743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148</v>
      </c>
      <c r="B258" s="190">
        <v>43752</v>
      </c>
      <c r="C258" s="190"/>
      <c r="D258" s="191" t="s">
        <v>767</v>
      </c>
      <c r="E258" s="192" t="s">
        <v>586</v>
      </c>
      <c r="F258" s="192">
        <v>930</v>
      </c>
      <c r="G258" s="192"/>
      <c r="H258" s="192">
        <v>1165</v>
      </c>
      <c r="I258" s="194">
        <v>1200</v>
      </c>
      <c r="J258" s="164" t="s">
        <v>768</v>
      </c>
      <c r="K258" s="165">
        <f t="shared" si="98"/>
        <v>235</v>
      </c>
      <c r="L258" s="166">
        <f t="shared" si="99"/>
        <v>0.25268817204301075</v>
      </c>
      <c r="M258" s="161" t="s">
        <v>556</v>
      </c>
      <c r="N258" s="167">
        <v>43847</v>
      </c>
      <c r="O258" s="1"/>
      <c r="P258" s="1"/>
      <c r="Q258" s="1"/>
      <c r="R258" s="6" t="s">
        <v>747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149</v>
      </c>
      <c r="B259" s="190">
        <v>43753</v>
      </c>
      <c r="C259" s="190"/>
      <c r="D259" s="191" t="s">
        <v>769</v>
      </c>
      <c r="E259" s="192" t="s">
        <v>586</v>
      </c>
      <c r="F259" s="162">
        <v>111</v>
      </c>
      <c r="G259" s="192"/>
      <c r="H259" s="192">
        <v>141</v>
      </c>
      <c r="I259" s="194">
        <v>141</v>
      </c>
      <c r="J259" s="164" t="s">
        <v>571</v>
      </c>
      <c r="K259" s="165">
        <f t="shared" si="98"/>
        <v>30</v>
      </c>
      <c r="L259" s="166">
        <f t="shared" si="99"/>
        <v>0.27027027027027029</v>
      </c>
      <c r="M259" s="161" t="s">
        <v>556</v>
      </c>
      <c r="N259" s="167">
        <v>44328</v>
      </c>
      <c r="O259" s="1"/>
      <c r="P259" s="1"/>
      <c r="Q259" s="1"/>
      <c r="R259" s="6" t="s">
        <v>747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150</v>
      </c>
      <c r="B260" s="190">
        <v>43753</v>
      </c>
      <c r="C260" s="190"/>
      <c r="D260" s="191" t="s">
        <v>770</v>
      </c>
      <c r="E260" s="192" t="s">
        <v>586</v>
      </c>
      <c r="F260" s="162">
        <v>296</v>
      </c>
      <c r="G260" s="192"/>
      <c r="H260" s="192">
        <v>370</v>
      </c>
      <c r="I260" s="194">
        <v>370</v>
      </c>
      <c r="J260" s="164" t="s">
        <v>644</v>
      </c>
      <c r="K260" s="165">
        <f t="shared" si="98"/>
        <v>74</v>
      </c>
      <c r="L260" s="166">
        <f t="shared" si="99"/>
        <v>0.25</v>
      </c>
      <c r="M260" s="161" t="s">
        <v>556</v>
      </c>
      <c r="N260" s="167">
        <v>43853</v>
      </c>
      <c r="O260" s="1"/>
      <c r="P260" s="1"/>
      <c r="Q260" s="1"/>
      <c r="R260" s="6" t="s">
        <v>747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9">
        <v>151</v>
      </c>
      <c r="B261" s="190">
        <v>43754</v>
      </c>
      <c r="C261" s="190"/>
      <c r="D261" s="191" t="s">
        <v>771</v>
      </c>
      <c r="E261" s="192" t="s">
        <v>586</v>
      </c>
      <c r="F261" s="162">
        <v>300</v>
      </c>
      <c r="G261" s="192"/>
      <c r="H261" s="192">
        <v>382.5</v>
      </c>
      <c r="I261" s="194">
        <v>344</v>
      </c>
      <c r="J261" s="164" t="s">
        <v>820</v>
      </c>
      <c r="K261" s="165">
        <f t="shared" si="98"/>
        <v>82.5</v>
      </c>
      <c r="L261" s="166">
        <f t="shared" si="99"/>
        <v>0.27500000000000002</v>
      </c>
      <c r="M261" s="161" t="s">
        <v>556</v>
      </c>
      <c r="N261" s="167">
        <v>44238</v>
      </c>
      <c r="O261" s="1"/>
      <c r="P261" s="1"/>
      <c r="Q261" s="1"/>
      <c r="R261" s="6" t="s">
        <v>747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9">
        <v>152</v>
      </c>
      <c r="B262" s="190">
        <v>43832</v>
      </c>
      <c r="C262" s="190"/>
      <c r="D262" s="191" t="s">
        <v>772</v>
      </c>
      <c r="E262" s="192" t="s">
        <v>586</v>
      </c>
      <c r="F262" s="162">
        <v>495</v>
      </c>
      <c r="G262" s="192"/>
      <c r="H262" s="192">
        <v>595</v>
      </c>
      <c r="I262" s="194">
        <v>590</v>
      </c>
      <c r="J262" s="164" t="s">
        <v>819</v>
      </c>
      <c r="K262" s="165">
        <f t="shared" si="98"/>
        <v>100</v>
      </c>
      <c r="L262" s="166">
        <f t="shared" si="99"/>
        <v>0.20202020202020202</v>
      </c>
      <c r="M262" s="161" t="s">
        <v>556</v>
      </c>
      <c r="N262" s="167">
        <v>44589</v>
      </c>
      <c r="O262" s="1"/>
      <c r="P262" s="1"/>
      <c r="Q262" s="1"/>
      <c r="R262" s="6" t="s">
        <v>747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153</v>
      </c>
      <c r="B263" s="190">
        <v>43966</v>
      </c>
      <c r="C263" s="190"/>
      <c r="D263" s="191" t="s">
        <v>71</v>
      </c>
      <c r="E263" s="192" t="s">
        <v>586</v>
      </c>
      <c r="F263" s="162">
        <v>67.5</v>
      </c>
      <c r="G263" s="192"/>
      <c r="H263" s="192">
        <v>86</v>
      </c>
      <c r="I263" s="194">
        <v>86</v>
      </c>
      <c r="J263" s="164" t="s">
        <v>773</v>
      </c>
      <c r="K263" s="165">
        <f t="shared" ref="K263:K270" si="100">H263-F263</f>
        <v>18.5</v>
      </c>
      <c r="L263" s="166">
        <f t="shared" ref="L263:L270" si="101">K263/F263</f>
        <v>0.27407407407407408</v>
      </c>
      <c r="M263" s="161" t="s">
        <v>556</v>
      </c>
      <c r="N263" s="167">
        <v>44008</v>
      </c>
      <c r="O263" s="1"/>
      <c r="P263" s="1"/>
      <c r="Q263" s="1"/>
      <c r="R263" s="6" t="s">
        <v>747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9">
        <v>154</v>
      </c>
      <c r="B264" s="190">
        <v>44035</v>
      </c>
      <c r="C264" s="190"/>
      <c r="D264" s="191" t="s">
        <v>457</v>
      </c>
      <c r="E264" s="192" t="s">
        <v>586</v>
      </c>
      <c r="F264" s="162">
        <v>231</v>
      </c>
      <c r="G264" s="192"/>
      <c r="H264" s="192">
        <v>281</v>
      </c>
      <c r="I264" s="194">
        <v>281</v>
      </c>
      <c r="J264" s="164" t="s">
        <v>644</v>
      </c>
      <c r="K264" s="165">
        <f t="shared" si="100"/>
        <v>50</v>
      </c>
      <c r="L264" s="166">
        <f t="shared" si="101"/>
        <v>0.21645021645021645</v>
      </c>
      <c r="M264" s="161" t="s">
        <v>556</v>
      </c>
      <c r="N264" s="167">
        <v>44358</v>
      </c>
      <c r="O264" s="1"/>
      <c r="P264" s="1"/>
      <c r="Q264" s="1"/>
      <c r="R264" s="6" t="s">
        <v>747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9">
        <v>155</v>
      </c>
      <c r="B265" s="190">
        <v>44092</v>
      </c>
      <c r="C265" s="190"/>
      <c r="D265" s="191" t="s">
        <v>394</v>
      </c>
      <c r="E265" s="192" t="s">
        <v>586</v>
      </c>
      <c r="F265" s="192">
        <v>206</v>
      </c>
      <c r="G265" s="192"/>
      <c r="H265" s="192">
        <v>248</v>
      </c>
      <c r="I265" s="194">
        <v>248</v>
      </c>
      <c r="J265" s="164" t="s">
        <v>644</v>
      </c>
      <c r="K265" s="165">
        <f t="shared" si="100"/>
        <v>42</v>
      </c>
      <c r="L265" s="166">
        <f t="shared" si="101"/>
        <v>0.20388349514563106</v>
      </c>
      <c r="M265" s="161" t="s">
        <v>556</v>
      </c>
      <c r="N265" s="167">
        <v>44214</v>
      </c>
      <c r="O265" s="1"/>
      <c r="P265" s="1"/>
      <c r="Q265" s="1"/>
      <c r="R265" s="6" t="s">
        <v>747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9">
        <v>156</v>
      </c>
      <c r="B266" s="190">
        <v>44140</v>
      </c>
      <c r="C266" s="190"/>
      <c r="D266" s="191" t="s">
        <v>394</v>
      </c>
      <c r="E266" s="192" t="s">
        <v>586</v>
      </c>
      <c r="F266" s="192">
        <v>182.5</v>
      </c>
      <c r="G266" s="192"/>
      <c r="H266" s="192">
        <v>248</v>
      </c>
      <c r="I266" s="194">
        <v>248</v>
      </c>
      <c r="J266" s="164" t="s">
        <v>644</v>
      </c>
      <c r="K266" s="165">
        <f t="shared" si="100"/>
        <v>65.5</v>
      </c>
      <c r="L266" s="166">
        <f t="shared" si="101"/>
        <v>0.35890410958904112</v>
      </c>
      <c r="M266" s="161" t="s">
        <v>556</v>
      </c>
      <c r="N266" s="167">
        <v>44214</v>
      </c>
      <c r="O266" s="1"/>
      <c r="P266" s="1"/>
      <c r="Q266" s="1"/>
      <c r="R266" s="6" t="s">
        <v>747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9">
        <v>157</v>
      </c>
      <c r="B267" s="190">
        <v>44140</v>
      </c>
      <c r="C267" s="190"/>
      <c r="D267" s="191" t="s">
        <v>318</v>
      </c>
      <c r="E267" s="192" t="s">
        <v>586</v>
      </c>
      <c r="F267" s="192">
        <v>247.5</v>
      </c>
      <c r="G267" s="192"/>
      <c r="H267" s="192">
        <v>320</v>
      </c>
      <c r="I267" s="194">
        <v>320</v>
      </c>
      <c r="J267" s="164" t="s">
        <v>644</v>
      </c>
      <c r="K267" s="165">
        <f t="shared" si="100"/>
        <v>72.5</v>
      </c>
      <c r="L267" s="166">
        <f t="shared" si="101"/>
        <v>0.29292929292929293</v>
      </c>
      <c r="M267" s="161" t="s">
        <v>556</v>
      </c>
      <c r="N267" s="167">
        <v>44323</v>
      </c>
      <c r="O267" s="1"/>
      <c r="P267" s="1"/>
      <c r="Q267" s="1"/>
      <c r="R267" s="6" t="s">
        <v>747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158</v>
      </c>
      <c r="B268" s="190">
        <v>44140</v>
      </c>
      <c r="C268" s="190"/>
      <c r="D268" s="191" t="s">
        <v>270</v>
      </c>
      <c r="E268" s="192" t="s">
        <v>586</v>
      </c>
      <c r="F268" s="162">
        <v>925</v>
      </c>
      <c r="G268" s="192"/>
      <c r="H268" s="192">
        <v>1095</v>
      </c>
      <c r="I268" s="194">
        <v>1093</v>
      </c>
      <c r="J268" s="164" t="s">
        <v>774</v>
      </c>
      <c r="K268" s="165">
        <f t="shared" si="100"/>
        <v>170</v>
      </c>
      <c r="L268" s="166">
        <f t="shared" si="101"/>
        <v>0.18378378378378379</v>
      </c>
      <c r="M268" s="161" t="s">
        <v>556</v>
      </c>
      <c r="N268" s="167">
        <v>44201</v>
      </c>
      <c r="O268" s="1"/>
      <c r="P268" s="1"/>
      <c r="Q268" s="1"/>
      <c r="R268" s="6" t="s">
        <v>747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9">
        <v>159</v>
      </c>
      <c r="B269" s="190">
        <v>44140</v>
      </c>
      <c r="C269" s="190"/>
      <c r="D269" s="191" t="s">
        <v>334</v>
      </c>
      <c r="E269" s="192" t="s">
        <v>586</v>
      </c>
      <c r="F269" s="162">
        <v>332.5</v>
      </c>
      <c r="G269" s="192"/>
      <c r="H269" s="192">
        <v>393</v>
      </c>
      <c r="I269" s="194">
        <v>406</v>
      </c>
      <c r="J269" s="164" t="s">
        <v>775</v>
      </c>
      <c r="K269" s="165">
        <f t="shared" si="100"/>
        <v>60.5</v>
      </c>
      <c r="L269" s="166">
        <f t="shared" si="101"/>
        <v>0.18195488721804512</v>
      </c>
      <c r="M269" s="161" t="s">
        <v>556</v>
      </c>
      <c r="N269" s="167">
        <v>44256</v>
      </c>
      <c r="O269" s="1"/>
      <c r="P269" s="1"/>
      <c r="Q269" s="1"/>
      <c r="R269" s="6" t="s">
        <v>747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9">
        <v>160</v>
      </c>
      <c r="B270" s="190">
        <v>44141</v>
      </c>
      <c r="C270" s="190"/>
      <c r="D270" s="191" t="s">
        <v>457</v>
      </c>
      <c r="E270" s="192" t="s">
        <v>586</v>
      </c>
      <c r="F270" s="162">
        <v>231</v>
      </c>
      <c r="G270" s="192"/>
      <c r="H270" s="192">
        <v>281</v>
      </c>
      <c r="I270" s="194">
        <v>281</v>
      </c>
      <c r="J270" s="164" t="s">
        <v>644</v>
      </c>
      <c r="K270" s="165">
        <f t="shared" si="100"/>
        <v>50</v>
      </c>
      <c r="L270" s="166">
        <f t="shared" si="101"/>
        <v>0.21645021645021645</v>
      </c>
      <c r="M270" s="161" t="s">
        <v>556</v>
      </c>
      <c r="N270" s="167">
        <v>44358</v>
      </c>
      <c r="O270" s="1"/>
      <c r="P270" s="1"/>
      <c r="Q270" s="1"/>
      <c r="R270" s="6" t="s">
        <v>747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5">
        <v>161</v>
      </c>
      <c r="B271" s="208">
        <v>44187</v>
      </c>
      <c r="C271" s="208"/>
      <c r="D271" s="209" t="s">
        <v>432</v>
      </c>
      <c r="E271" s="53" t="s">
        <v>586</v>
      </c>
      <c r="F271" s="210" t="s">
        <v>776</v>
      </c>
      <c r="G271" s="53"/>
      <c r="H271" s="53"/>
      <c r="I271" s="211">
        <v>239</v>
      </c>
      <c r="J271" s="207" t="s">
        <v>559</v>
      </c>
      <c r="K271" s="207"/>
      <c r="L271" s="212"/>
      <c r="M271" s="213"/>
      <c r="N271" s="214"/>
      <c r="O271" s="1"/>
      <c r="P271" s="1"/>
      <c r="Q271" s="1"/>
      <c r="R271" s="6" t="s">
        <v>747</v>
      </c>
    </row>
    <row r="272" spans="1:26" ht="12.75" customHeight="1">
      <c r="A272" s="189">
        <v>162</v>
      </c>
      <c r="B272" s="190">
        <v>44258</v>
      </c>
      <c r="C272" s="190"/>
      <c r="D272" s="191" t="s">
        <v>772</v>
      </c>
      <c r="E272" s="192" t="s">
        <v>586</v>
      </c>
      <c r="F272" s="162">
        <v>495</v>
      </c>
      <c r="G272" s="192"/>
      <c r="H272" s="192">
        <v>595</v>
      </c>
      <c r="I272" s="194">
        <v>590</v>
      </c>
      <c r="J272" s="164" t="s">
        <v>819</v>
      </c>
      <c r="K272" s="165">
        <f>H272-F272</f>
        <v>100</v>
      </c>
      <c r="L272" s="166">
        <f>K272/F272</f>
        <v>0.20202020202020202</v>
      </c>
      <c r="M272" s="161" t="s">
        <v>556</v>
      </c>
      <c r="N272" s="167">
        <v>44589</v>
      </c>
      <c r="O272" s="1"/>
      <c r="P272" s="1"/>
      <c r="R272" s="6" t="s">
        <v>747</v>
      </c>
    </row>
    <row r="273" spans="1:26" ht="12.75" customHeight="1">
      <c r="A273" s="189">
        <v>163</v>
      </c>
      <c r="B273" s="190">
        <v>44274</v>
      </c>
      <c r="C273" s="190"/>
      <c r="D273" s="191" t="s">
        <v>334</v>
      </c>
      <c r="E273" s="192" t="s">
        <v>586</v>
      </c>
      <c r="F273" s="162">
        <v>355</v>
      </c>
      <c r="G273" s="192"/>
      <c r="H273" s="192">
        <v>422.5</v>
      </c>
      <c r="I273" s="194">
        <v>420</v>
      </c>
      <c r="J273" s="164" t="s">
        <v>777</v>
      </c>
      <c r="K273" s="165">
        <f>H273-F273</f>
        <v>67.5</v>
      </c>
      <c r="L273" s="166">
        <f>K273/F273</f>
        <v>0.19014084507042253</v>
      </c>
      <c r="M273" s="161" t="s">
        <v>556</v>
      </c>
      <c r="N273" s="167">
        <v>44361</v>
      </c>
      <c r="O273" s="1"/>
      <c r="R273" s="216" t="s">
        <v>747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9">
        <v>164</v>
      </c>
      <c r="B274" s="190">
        <v>44295</v>
      </c>
      <c r="C274" s="190"/>
      <c r="D274" s="191" t="s">
        <v>778</v>
      </c>
      <c r="E274" s="192" t="s">
        <v>586</v>
      </c>
      <c r="F274" s="162">
        <v>555</v>
      </c>
      <c r="G274" s="192"/>
      <c r="H274" s="192">
        <v>663</v>
      </c>
      <c r="I274" s="194">
        <v>663</v>
      </c>
      <c r="J274" s="164" t="s">
        <v>779</v>
      </c>
      <c r="K274" s="165">
        <f>H274-F274</f>
        <v>108</v>
      </c>
      <c r="L274" s="166">
        <f>K274/F274</f>
        <v>0.19459459459459461</v>
      </c>
      <c r="M274" s="161" t="s">
        <v>556</v>
      </c>
      <c r="N274" s="167">
        <v>44321</v>
      </c>
      <c r="O274" s="1"/>
      <c r="P274" s="1"/>
      <c r="Q274" s="1"/>
      <c r="R274" s="216" t="s">
        <v>747</v>
      </c>
    </row>
    <row r="275" spans="1:26" ht="12.75" customHeight="1">
      <c r="A275" s="189">
        <v>165</v>
      </c>
      <c r="B275" s="190">
        <v>44308</v>
      </c>
      <c r="C275" s="190"/>
      <c r="D275" s="191" t="s">
        <v>364</v>
      </c>
      <c r="E275" s="192" t="s">
        <v>586</v>
      </c>
      <c r="F275" s="162">
        <v>126.5</v>
      </c>
      <c r="G275" s="192"/>
      <c r="H275" s="192">
        <v>155</v>
      </c>
      <c r="I275" s="194">
        <v>155</v>
      </c>
      <c r="J275" s="164" t="s">
        <v>644</v>
      </c>
      <c r="K275" s="165">
        <f>H275-F275</f>
        <v>28.5</v>
      </c>
      <c r="L275" s="166">
        <f>K275/F275</f>
        <v>0.22529644268774704</v>
      </c>
      <c r="M275" s="161" t="s">
        <v>556</v>
      </c>
      <c r="N275" s="167">
        <v>44362</v>
      </c>
      <c r="O275" s="1"/>
      <c r="R275" s="216" t="s">
        <v>747</v>
      </c>
    </row>
    <row r="276" spans="1:26" ht="12.75" customHeight="1">
      <c r="A276" s="246">
        <v>166</v>
      </c>
      <c r="B276" s="247">
        <v>44368</v>
      </c>
      <c r="C276" s="247"/>
      <c r="D276" s="248" t="s">
        <v>382</v>
      </c>
      <c r="E276" s="249" t="s">
        <v>586</v>
      </c>
      <c r="F276" s="250">
        <v>287.5</v>
      </c>
      <c r="G276" s="249"/>
      <c r="H276" s="249">
        <v>245</v>
      </c>
      <c r="I276" s="251">
        <v>344</v>
      </c>
      <c r="J276" s="174" t="s">
        <v>814</v>
      </c>
      <c r="K276" s="175">
        <f>H276-F276</f>
        <v>-42.5</v>
      </c>
      <c r="L276" s="176">
        <f>K276/F276</f>
        <v>-0.14782608695652175</v>
      </c>
      <c r="M276" s="172" t="s">
        <v>568</v>
      </c>
      <c r="N276" s="169">
        <v>44508</v>
      </c>
      <c r="O276" s="1"/>
      <c r="R276" s="216" t="s">
        <v>747</v>
      </c>
    </row>
    <row r="277" spans="1:26" ht="12.75" customHeight="1">
      <c r="A277" s="215">
        <v>167</v>
      </c>
      <c r="B277" s="208">
        <v>44368</v>
      </c>
      <c r="C277" s="208"/>
      <c r="D277" s="209" t="s">
        <v>457</v>
      </c>
      <c r="E277" s="53" t="s">
        <v>586</v>
      </c>
      <c r="F277" s="210" t="s">
        <v>780</v>
      </c>
      <c r="G277" s="53"/>
      <c r="H277" s="53"/>
      <c r="I277" s="211">
        <v>320</v>
      </c>
      <c r="J277" s="207" t="s">
        <v>559</v>
      </c>
      <c r="K277" s="215"/>
      <c r="L277" s="208"/>
      <c r="M277" s="208"/>
      <c r="N277" s="209"/>
      <c r="O277" s="41"/>
      <c r="R277" s="216" t="s">
        <v>747</v>
      </c>
    </row>
    <row r="278" spans="1:26" ht="12.75" customHeight="1">
      <c r="A278" s="189">
        <v>168</v>
      </c>
      <c r="B278" s="190">
        <v>44406</v>
      </c>
      <c r="C278" s="190"/>
      <c r="D278" s="191" t="s">
        <v>364</v>
      </c>
      <c r="E278" s="192" t="s">
        <v>586</v>
      </c>
      <c r="F278" s="162">
        <v>162.5</v>
      </c>
      <c r="G278" s="192"/>
      <c r="H278" s="192">
        <v>200</v>
      </c>
      <c r="I278" s="194">
        <v>200</v>
      </c>
      <c r="J278" s="164" t="s">
        <v>644</v>
      </c>
      <c r="K278" s="165">
        <f>H278-F278</f>
        <v>37.5</v>
      </c>
      <c r="L278" s="166">
        <f>K278/F278</f>
        <v>0.23076923076923078</v>
      </c>
      <c r="M278" s="161" t="s">
        <v>556</v>
      </c>
      <c r="N278" s="167">
        <v>44571</v>
      </c>
      <c r="O278" s="1"/>
      <c r="R278" s="216" t="s">
        <v>747</v>
      </c>
    </row>
    <row r="279" spans="1:26" ht="12.75" customHeight="1">
      <c r="A279" s="189">
        <v>169</v>
      </c>
      <c r="B279" s="190">
        <v>44462</v>
      </c>
      <c r="C279" s="190"/>
      <c r="D279" s="191" t="s">
        <v>785</v>
      </c>
      <c r="E279" s="192" t="s">
        <v>586</v>
      </c>
      <c r="F279" s="162">
        <v>1235</v>
      </c>
      <c r="G279" s="192"/>
      <c r="H279" s="192">
        <v>1505</v>
      </c>
      <c r="I279" s="194">
        <v>1500</v>
      </c>
      <c r="J279" s="164" t="s">
        <v>644</v>
      </c>
      <c r="K279" s="165">
        <f>H279-F279</f>
        <v>270</v>
      </c>
      <c r="L279" s="166">
        <f>K279/F279</f>
        <v>0.21862348178137653</v>
      </c>
      <c r="M279" s="161" t="s">
        <v>556</v>
      </c>
      <c r="N279" s="167">
        <v>44564</v>
      </c>
      <c r="O279" s="1"/>
      <c r="R279" s="216" t="s">
        <v>747</v>
      </c>
    </row>
    <row r="280" spans="1:26" ht="12.75" customHeight="1">
      <c r="A280" s="230">
        <v>170</v>
      </c>
      <c r="B280" s="231">
        <v>44480</v>
      </c>
      <c r="C280" s="231"/>
      <c r="D280" s="232" t="s">
        <v>787</v>
      </c>
      <c r="E280" s="233" t="s">
        <v>586</v>
      </c>
      <c r="F280" s="234" t="s">
        <v>791</v>
      </c>
      <c r="G280" s="233"/>
      <c r="H280" s="233"/>
      <c r="I280" s="233">
        <v>145</v>
      </c>
      <c r="J280" s="235" t="s">
        <v>559</v>
      </c>
      <c r="K280" s="230"/>
      <c r="L280" s="231"/>
      <c r="M280" s="231"/>
      <c r="N280" s="232"/>
      <c r="O280" s="41"/>
      <c r="R280" s="216" t="s">
        <v>747</v>
      </c>
    </row>
    <row r="281" spans="1:26" ht="12.75" customHeight="1">
      <c r="A281" s="236">
        <v>171</v>
      </c>
      <c r="B281" s="237">
        <v>44481</v>
      </c>
      <c r="C281" s="237"/>
      <c r="D281" s="238" t="s">
        <v>259</v>
      </c>
      <c r="E281" s="239" t="s">
        <v>586</v>
      </c>
      <c r="F281" s="240" t="s">
        <v>789</v>
      </c>
      <c r="G281" s="239"/>
      <c r="H281" s="239"/>
      <c r="I281" s="239">
        <v>380</v>
      </c>
      <c r="J281" s="241" t="s">
        <v>559</v>
      </c>
      <c r="K281" s="236"/>
      <c r="L281" s="237"/>
      <c r="M281" s="237"/>
      <c r="N281" s="238"/>
      <c r="O281" s="41"/>
      <c r="R281" s="216" t="s">
        <v>747</v>
      </c>
    </row>
    <row r="282" spans="1:26" ht="12.75" customHeight="1">
      <c r="A282" s="236">
        <v>172</v>
      </c>
      <c r="B282" s="237">
        <v>44481</v>
      </c>
      <c r="C282" s="237"/>
      <c r="D282" s="238" t="s">
        <v>389</v>
      </c>
      <c r="E282" s="239" t="s">
        <v>586</v>
      </c>
      <c r="F282" s="240" t="s">
        <v>790</v>
      </c>
      <c r="G282" s="239"/>
      <c r="H282" s="239"/>
      <c r="I282" s="239">
        <v>56</v>
      </c>
      <c r="J282" s="241" t="s">
        <v>559</v>
      </c>
      <c r="K282" s="236"/>
      <c r="L282" s="237"/>
      <c r="M282" s="237"/>
      <c r="N282" s="238"/>
      <c r="O282" s="41"/>
      <c r="R282" s="216"/>
    </row>
    <row r="283" spans="1:26" ht="12.75" customHeight="1">
      <c r="A283" s="189">
        <v>173</v>
      </c>
      <c r="B283" s="190">
        <v>44551</v>
      </c>
      <c r="C283" s="190"/>
      <c r="D283" s="191" t="s">
        <v>118</v>
      </c>
      <c r="E283" s="192" t="s">
        <v>586</v>
      </c>
      <c r="F283" s="162">
        <v>2300</v>
      </c>
      <c r="G283" s="192"/>
      <c r="H283" s="192">
        <f>(2820+2200)/2</f>
        <v>2510</v>
      </c>
      <c r="I283" s="194">
        <v>3000</v>
      </c>
      <c r="J283" s="164" t="s">
        <v>829</v>
      </c>
      <c r="K283" s="165">
        <f>H283-F283</f>
        <v>210</v>
      </c>
      <c r="L283" s="166">
        <f>K283/F283</f>
        <v>9.1304347826086957E-2</v>
      </c>
      <c r="M283" s="161" t="s">
        <v>556</v>
      </c>
      <c r="N283" s="167">
        <v>44649</v>
      </c>
      <c r="O283" s="1"/>
      <c r="R283" s="216"/>
    </row>
    <row r="284" spans="1:26" ht="12.75" customHeight="1">
      <c r="A284" s="242">
        <v>174</v>
      </c>
      <c r="B284" s="237">
        <v>44606</v>
      </c>
      <c r="C284" s="242"/>
      <c r="D284" s="242" t="s">
        <v>410</v>
      </c>
      <c r="E284" s="239" t="s">
        <v>586</v>
      </c>
      <c r="F284" s="239" t="s">
        <v>822</v>
      </c>
      <c r="G284" s="239"/>
      <c r="H284" s="239"/>
      <c r="I284" s="239">
        <v>764</v>
      </c>
      <c r="J284" s="239" t="s">
        <v>559</v>
      </c>
      <c r="K284" s="239"/>
      <c r="L284" s="239"/>
      <c r="M284" s="239"/>
      <c r="N284" s="242"/>
      <c r="O284" s="41"/>
      <c r="R284" s="216"/>
    </row>
    <row r="285" spans="1:26" ht="12.75" customHeight="1">
      <c r="A285" s="242">
        <v>175</v>
      </c>
      <c r="B285" s="237">
        <v>44613</v>
      </c>
      <c r="C285" s="242"/>
      <c r="D285" s="242" t="s">
        <v>785</v>
      </c>
      <c r="E285" s="239" t="s">
        <v>586</v>
      </c>
      <c r="F285" s="239" t="s">
        <v>823</v>
      </c>
      <c r="G285" s="239"/>
      <c r="H285" s="239"/>
      <c r="I285" s="239">
        <v>1510</v>
      </c>
      <c r="J285" s="239" t="s">
        <v>559</v>
      </c>
      <c r="K285" s="239"/>
      <c r="L285" s="239"/>
      <c r="M285" s="239"/>
      <c r="N285" s="242"/>
      <c r="O285" s="41"/>
      <c r="R285" s="216"/>
    </row>
    <row r="286" spans="1:26" ht="12.75" customHeight="1">
      <c r="A286">
        <v>176</v>
      </c>
      <c r="B286" s="237">
        <v>44670</v>
      </c>
      <c r="C286" s="237"/>
      <c r="D286" s="242" t="s">
        <v>520</v>
      </c>
      <c r="E286" s="292" t="s">
        <v>586</v>
      </c>
      <c r="F286" s="239" t="s">
        <v>831</v>
      </c>
      <c r="G286" s="239"/>
      <c r="H286" s="239"/>
      <c r="I286" s="239">
        <v>553</v>
      </c>
      <c r="J286" s="239" t="s">
        <v>559</v>
      </c>
      <c r="K286" s="239"/>
      <c r="L286" s="239"/>
      <c r="M286" s="239"/>
      <c r="N286" s="239"/>
      <c r="O286" s="41"/>
      <c r="R286" s="216"/>
    </row>
    <row r="287" spans="1:26" ht="12.75" customHeight="1">
      <c r="A287" s="215">
        <v>177</v>
      </c>
      <c r="B287" s="237">
        <v>44746</v>
      </c>
      <c r="D287" s="339" t="s">
        <v>878</v>
      </c>
      <c r="E287" s="338" t="s">
        <v>586</v>
      </c>
      <c r="F287" s="239" t="s">
        <v>877</v>
      </c>
      <c r="G287" s="239"/>
      <c r="H287" s="239"/>
      <c r="I287" s="239">
        <v>254</v>
      </c>
      <c r="J287" s="239" t="s">
        <v>559</v>
      </c>
      <c r="K287" s="239"/>
      <c r="L287" s="239"/>
      <c r="M287" s="239"/>
      <c r="N287" s="239"/>
      <c r="O287" s="41"/>
      <c r="R287" s="216"/>
    </row>
    <row r="288" spans="1:26" ht="12.75" customHeight="1">
      <c r="A288" s="215">
        <v>178</v>
      </c>
      <c r="B288" s="237">
        <v>44775</v>
      </c>
      <c r="D288" s="339" t="s">
        <v>459</v>
      </c>
      <c r="E288" s="338" t="s">
        <v>586</v>
      </c>
      <c r="F288" s="239" t="s">
        <v>995</v>
      </c>
      <c r="G288" s="239"/>
      <c r="H288" s="239"/>
      <c r="I288" s="239">
        <v>38</v>
      </c>
      <c r="J288" s="239" t="s">
        <v>559</v>
      </c>
      <c r="K288" s="239"/>
      <c r="L288" s="239"/>
      <c r="M288" s="239"/>
      <c r="N288" s="239"/>
      <c r="O288" s="41"/>
      <c r="R288" s="56"/>
    </row>
    <row r="289" spans="1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1:18" ht="12.75" customHeight="1">
      <c r="B290" s="217" t="s">
        <v>781</v>
      </c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1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1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1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1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1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A297" s="218"/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A298" s="218"/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A299" s="53"/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</sheetData>
  <autoFilter ref="R1:R295"/>
  <mergeCells count="9">
    <mergeCell ref="A74:A75"/>
    <mergeCell ref="M74:M75"/>
    <mergeCell ref="N74:N75"/>
    <mergeCell ref="O74:O75"/>
    <mergeCell ref="P74:P75"/>
    <mergeCell ref="G74:G75"/>
    <mergeCell ref="I74:I75"/>
    <mergeCell ref="J74:J75"/>
    <mergeCell ref="B74:B75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58 K51 K64 K73 K7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2022-08-05T02:33:55Z</dcterms:modified>
</cp:coreProperties>
</file>